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5c0ac06f4f7801f9/Documents/"/>
    </mc:Choice>
  </mc:AlternateContent>
  <xr:revisionPtr revIDLastSave="967" documentId="8_{B19BB752-9884-4B88-A74B-110F20812ED3}" xr6:coauthVersionLast="47" xr6:coauthVersionMax="47" xr10:uidLastSave="{5332249F-9ACB-4DD3-960B-26BC075A43D2}"/>
  <bookViews>
    <workbookView xWindow="32040" yWindow="120" windowWidth="30330" windowHeight="13305" activeTab="1" xr2:uid="{DAA3E15B-598D-4C99-9EE0-60E6B427B7F5}"/>
  </bookViews>
  <sheets>
    <sheet name="DVOA" sheetId="1" r:id="rId1"/>
    <sheet name="S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33" i="1" l="1"/>
  <c r="AW32" i="1"/>
  <c r="AW31" i="1"/>
  <c r="AW30" i="1"/>
  <c r="AW29" i="1"/>
  <c r="AW28" i="1"/>
  <c r="AW27" i="1"/>
  <c r="AW26" i="1"/>
  <c r="AW25" i="1"/>
  <c r="AW24" i="1"/>
  <c r="AW23" i="1"/>
  <c r="AW22" i="1"/>
  <c r="AW21" i="1"/>
  <c r="AW20" i="1"/>
  <c r="AW19" i="1"/>
  <c r="AW18" i="1"/>
  <c r="AW17" i="1"/>
  <c r="AW16" i="1"/>
  <c r="AW15" i="1"/>
  <c r="AW14" i="1"/>
  <c r="AW13" i="1"/>
  <c r="AW12" i="1"/>
  <c r="AW11" i="1"/>
  <c r="AW10" i="1"/>
  <c r="AW9" i="1"/>
  <c r="AW8" i="1"/>
  <c r="AW7" i="1"/>
  <c r="AW6" i="1"/>
  <c r="AW5" i="1"/>
  <c r="AW4" i="1"/>
  <c r="AW3" i="1"/>
  <c r="AW2" i="1"/>
  <c r="K848" i="2"/>
  <c r="K847" i="2"/>
  <c r="K838" i="2"/>
  <c r="K822" i="2"/>
  <c r="K821" i="2"/>
  <c r="K818" i="2"/>
  <c r="K811" i="2"/>
  <c r="K809" i="2"/>
  <c r="K789" i="2"/>
  <c r="K776" i="2"/>
  <c r="K753" i="2"/>
  <c r="K748" i="2"/>
  <c r="K744" i="2"/>
  <c r="K742" i="2"/>
  <c r="K715" i="2"/>
  <c r="K693" i="2"/>
  <c r="K656" i="2"/>
  <c r="K649" i="2"/>
  <c r="K617" i="2"/>
  <c r="K592" i="2"/>
  <c r="K586" i="2"/>
  <c r="K564" i="2"/>
  <c r="K552" i="2"/>
  <c r="K526" i="2"/>
  <c r="K525" i="2"/>
  <c r="K520" i="2"/>
  <c r="K498" i="2"/>
  <c r="K495" i="2"/>
  <c r="K494" i="2"/>
  <c r="K471" i="2"/>
  <c r="K468" i="2"/>
  <c r="K467" i="2"/>
  <c r="K434" i="2"/>
  <c r="K428" i="2"/>
  <c r="K427" i="2"/>
  <c r="K425" i="2"/>
  <c r="K423" i="2"/>
  <c r="K406" i="2"/>
  <c r="K405" i="2"/>
  <c r="K403" i="2"/>
  <c r="K397" i="2"/>
  <c r="K394" i="2"/>
  <c r="K368" i="2"/>
  <c r="K367" i="2"/>
  <c r="K338" i="2"/>
  <c r="K332" i="2"/>
  <c r="K303" i="2"/>
  <c r="K301" i="2"/>
  <c r="K278" i="2"/>
  <c r="K276" i="2"/>
  <c r="K263" i="2"/>
  <c r="K245" i="2"/>
  <c r="K243" i="2"/>
  <c r="K237" i="2"/>
  <c r="K209" i="2"/>
  <c r="K203" i="2"/>
  <c r="K199" i="2"/>
  <c r="K173" i="2"/>
  <c r="K151" i="2"/>
  <c r="K142" i="2"/>
  <c r="K136" i="2"/>
  <c r="K118" i="2"/>
  <c r="K103" i="2"/>
  <c r="K87" i="2"/>
  <c r="K81" i="2"/>
  <c r="K78" i="2"/>
  <c r="K74" i="2"/>
  <c r="K52" i="2"/>
  <c r="K44" i="2"/>
  <c r="K38" i="2"/>
  <c r="K12" i="2"/>
  <c r="W1015" i="2"/>
  <c r="W905" i="2"/>
  <c r="W658" i="2"/>
  <c r="W534" i="2"/>
  <c r="W300" i="2"/>
  <c r="W53" i="2"/>
  <c r="W13" i="2"/>
  <c r="S8" i="2"/>
  <c r="AE675" i="1"/>
  <c r="AE670" i="1"/>
  <c r="W454" i="2" s="1"/>
  <c r="AE665" i="1"/>
  <c r="AE664" i="1"/>
  <c r="AE654" i="1"/>
  <c r="AE649" i="1"/>
  <c r="W564" i="2" s="1"/>
  <c r="AE644" i="1"/>
  <c r="AE643" i="1"/>
  <c r="AE633" i="1"/>
  <c r="AE628" i="1"/>
  <c r="W21" i="2" s="1"/>
  <c r="AE623" i="1"/>
  <c r="AE622" i="1"/>
  <c r="AE612" i="1"/>
  <c r="AE607" i="1"/>
  <c r="W943" i="2" s="1"/>
  <c r="AE602" i="1"/>
  <c r="AE601" i="1"/>
  <c r="AE591" i="1"/>
  <c r="AE586" i="1"/>
  <c r="W626" i="2" s="1"/>
  <c r="AE581" i="1"/>
  <c r="AE580" i="1"/>
  <c r="AE570" i="1"/>
  <c r="AE565" i="1"/>
  <c r="W679" i="2" s="1"/>
  <c r="AE560" i="1"/>
  <c r="AE559" i="1"/>
  <c r="AE549" i="1"/>
  <c r="AE544" i="1"/>
  <c r="W369" i="2" s="1"/>
  <c r="AE539" i="1"/>
  <c r="AE538" i="1"/>
  <c r="AE536" i="1"/>
  <c r="S647" i="2" s="1"/>
  <c r="AE528" i="1"/>
  <c r="AE523" i="1"/>
  <c r="W688" i="2" s="1"/>
  <c r="AE518" i="1"/>
  <c r="AE517" i="1"/>
  <c r="AE507" i="1"/>
  <c r="AE502" i="1"/>
  <c r="W966" i="2" s="1"/>
  <c r="AE497" i="1"/>
  <c r="AE496" i="1"/>
  <c r="AE486" i="1"/>
  <c r="AE481" i="1"/>
  <c r="W935" i="2" s="1"/>
  <c r="AE476" i="1"/>
  <c r="AE475" i="1"/>
  <c r="AE465" i="1"/>
  <c r="AE460" i="1"/>
  <c r="W657" i="2" s="1"/>
  <c r="AE455" i="1"/>
  <c r="AE454" i="1"/>
  <c r="AE444" i="1"/>
  <c r="AE439" i="1"/>
  <c r="W339" i="2" s="1"/>
  <c r="AE434" i="1"/>
  <c r="AE433" i="1"/>
  <c r="AE423" i="1"/>
  <c r="AE418" i="1"/>
  <c r="W882" i="2" s="1"/>
  <c r="AE413" i="1"/>
  <c r="AE412" i="1"/>
  <c r="AE402" i="1"/>
  <c r="AE397" i="1"/>
  <c r="W873" i="2" s="1"/>
  <c r="AE392" i="1"/>
  <c r="AE391" i="1"/>
  <c r="AE381" i="1"/>
  <c r="AE376" i="1"/>
  <c r="W299" i="2" s="1"/>
  <c r="AE371" i="1"/>
  <c r="AE370" i="1"/>
  <c r="AE360" i="1"/>
  <c r="AE355" i="1"/>
  <c r="W913" i="2" s="1"/>
  <c r="AE350" i="1"/>
  <c r="AE349" i="1"/>
  <c r="AE339" i="1"/>
  <c r="AE334" i="1"/>
  <c r="W974" i="2" s="1"/>
  <c r="AE329" i="1"/>
  <c r="AE328" i="1"/>
  <c r="AE318" i="1"/>
  <c r="AE313" i="1"/>
  <c r="W983" i="2" s="1"/>
  <c r="AE308" i="1"/>
  <c r="AE307" i="1"/>
  <c r="AE297" i="1"/>
  <c r="AE292" i="1"/>
  <c r="W1005" i="2" s="1"/>
  <c r="AE287" i="1"/>
  <c r="AE286" i="1"/>
  <c r="AE276" i="1"/>
  <c r="AE271" i="1"/>
  <c r="W625" i="2" s="1"/>
  <c r="AE266" i="1"/>
  <c r="AE265" i="1"/>
  <c r="AE255" i="1"/>
  <c r="AE250" i="1"/>
  <c r="W167" i="2" s="1"/>
  <c r="AE245" i="1"/>
  <c r="AE244" i="1"/>
  <c r="AE234" i="1"/>
  <c r="AE229" i="1"/>
  <c r="W648" i="2" s="1"/>
  <c r="AE224" i="1"/>
  <c r="AE223" i="1"/>
  <c r="AE213" i="1"/>
  <c r="AE208" i="1"/>
  <c r="W975" i="2" s="1"/>
  <c r="AE203" i="1"/>
  <c r="AE202" i="1"/>
  <c r="AE192" i="1"/>
  <c r="AE187" i="1"/>
  <c r="W811" i="2" s="1"/>
  <c r="AE182" i="1"/>
  <c r="AE181" i="1"/>
  <c r="AE171" i="1"/>
  <c r="AE166" i="1"/>
  <c r="W1014" i="2" s="1"/>
  <c r="AE161" i="1"/>
  <c r="AE160" i="1"/>
  <c r="AE150" i="1"/>
  <c r="AE145" i="1"/>
  <c r="W617" i="2" s="1"/>
  <c r="AE140" i="1"/>
  <c r="AE139" i="1"/>
  <c r="AE129" i="1"/>
  <c r="AE124" i="1"/>
  <c r="W820" i="2" s="1"/>
  <c r="AE119" i="1"/>
  <c r="AE118" i="1"/>
  <c r="AE108" i="1"/>
  <c r="AE103" i="1"/>
  <c r="W727" i="2" s="1"/>
  <c r="AE98" i="1"/>
  <c r="AE97" i="1"/>
  <c r="AE87" i="1"/>
  <c r="AE82" i="1"/>
  <c r="W842" i="2" s="1"/>
  <c r="AE77" i="1"/>
  <c r="AE76" i="1"/>
  <c r="AE66" i="1"/>
  <c r="AE61" i="1"/>
  <c r="W851" i="2" s="1"/>
  <c r="AE56" i="1"/>
  <c r="AE55" i="1"/>
  <c r="AE45" i="1"/>
  <c r="AE40" i="1"/>
  <c r="W904" i="2" s="1"/>
  <c r="AE35" i="1"/>
  <c r="AE34" i="1"/>
  <c r="AE24" i="1"/>
  <c r="AE19" i="1"/>
  <c r="W308" i="2" s="1"/>
  <c r="AE14" i="1"/>
  <c r="AE13" i="1"/>
  <c r="F677" i="1"/>
  <c r="F675" i="1"/>
  <c r="F672" i="1"/>
  <c r="F667" i="1"/>
  <c r="F664" i="1"/>
  <c r="F656" i="1"/>
  <c r="F654" i="1"/>
  <c r="F651" i="1"/>
  <c r="F648" i="1"/>
  <c r="K1002" i="2" s="1"/>
  <c r="F646" i="1"/>
  <c r="F643" i="1"/>
  <c r="F635" i="1"/>
  <c r="F633" i="1"/>
  <c r="F630" i="1"/>
  <c r="F625" i="1"/>
  <c r="F622" i="1"/>
  <c r="F614" i="1"/>
  <c r="F612" i="1"/>
  <c r="F609" i="1"/>
  <c r="F604" i="1"/>
  <c r="F601" i="1"/>
  <c r="F593" i="1"/>
  <c r="F591" i="1"/>
  <c r="F588" i="1"/>
  <c r="F583" i="1"/>
  <c r="F580" i="1"/>
  <c r="F579" i="1"/>
  <c r="O296" i="2" s="1"/>
  <c r="F572" i="1"/>
  <c r="F570" i="1"/>
  <c r="F567" i="1"/>
  <c r="F562" i="1"/>
  <c r="F559" i="1"/>
  <c r="F551" i="1"/>
  <c r="F549" i="1"/>
  <c r="F546" i="1"/>
  <c r="F543" i="1"/>
  <c r="F541" i="1"/>
  <c r="F538" i="1"/>
  <c r="F530" i="1"/>
  <c r="F528" i="1"/>
  <c r="F525" i="1"/>
  <c r="F520" i="1"/>
  <c r="F517" i="1"/>
  <c r="F509" i="1"/>
  <c r="F507" i="1"/>
  <c r="F504" i="1"/>
  <c r="F499" i="1"/>
  <c r="F496" i="1"/>
  <c r="F488" i="1"/>
  <c r="F486" i="1"/>
  <c r="F483" i="1"/>
  <c r="F480" i="1"/>
  <c r="F478" i="1"/>
  <c r="F475" i="1"/>
  <c r="F467" i="1"/>
  <c r="F465" i="1"/>
  <c r="F462" i="1"/>
  <c r="F457" i="1"/>
  <c r="F454" i="1"/>
  <c r="F446" i="1"/>
  <c r="F444" i="1"/>
  <c r="F441" i="1"/>
  <c r="F436" i="1"/>
  <c r="F433" i="1"/>
  <c r="F425" i="1"/>
  <c r="F423" i="1"/>
  <c r="F420" i="1"/>
  <c r="F415" i="1"/>
  <c r="F412" i="1"/>
  <c r="F404" i="1"/>
  <c r="F402" i="1"/>
  <c r="F399" i="1"/>
  <c r="F394" i="1"/>
  <c r="F391" i="1"/>
  <c r="F383" i="1"/>
  <c r="F381" i="1"/>
  <c r="F378" i="1"/>
  <c r="F375" i="1"/>
  <c r="F373" i="1"/>
  <c r="F370" i="1"/>
  <c r="F362" i="1"/>
  <c r="F360" i="1"/>
  <c r="F357" i="1"/>
  <c r="F352" i="1"/>
  <c r="F349" i="1"/>
  <c r="F341" i="1"/>
  <c r="F339" i="1"/>
  <c r="F336" i="1"/>
  <c r="F331" i="1"/>
  <c r="F328" i="1"/>
  <c r="F320" i="1"/>
  <c r="F318" i="1"/>
  <c r="F315" i="1"/>
  <c r="F312" i="1"/>
  <c r="F310" i="1"/>
  <c r="F307" i="1"/>
  <c r="F299" i="1"/>
  <c r="F297" i="1"/>
  <c r="F294" i="1"/>
  <c r="F289" i="1"/>
  <c r="F286" i="1"/>
  <c r="F278" i="1"/>
  <c r="F276" i="1"/>
  <c r="F273" i="1"/>
  <c r="F268" i="1"/>
  <c r="F265" i="1"/>
  <c r="F257" i="1"/>
  <c r="F255" i="1"/>
  <c r="F252" i="1"/>
  <c r="F247" i="1"/>
  <c r="F244" i="1"/>
  <c r="F236" i="1"/>
  <c r="F234" i="1"/>
  <c r="F231" i="1"/>
  <c r="F226" i="1"/>
  <c r="F223" i="1"/>
  <c r="F215" i="1"/>
  <c r="F213" i="1"/>
  <c r="F210" i="1"/>
  <c r="F205" i="1"/>
  <c r="F202" i="1"/>
  <c r="F194" i="1"/>
  <c r="F192" i="1"/>
  <c r="F189" i="1"/>
  <c r="F186" i="1"/>
  <c r="F184" i="1"/>
  <c r="F181" i="1"/>
  <c r="F173" i="1"/>
  <c r="F171" i="1"/>
  <c r="F168" i="1"/>
  <c r="F163" i="1"/>
  <c r="F160" i="1"/>
  <c r="F152" i="1"/>
  <c r="F150" i="1"/>
  <c r="F147" i="1"/>
  <c r="F144" i="1"/>
  <c r="F142" i="1"/>
  <c r="F139" i="1"/>
  <c r="F131" i="1"/>
  <c r="F129" i="1"/>
  <c r="F126" i="1"/>
  <c r="F121" i="1"/>
  <c r="F118" i="1"/>
  <c r="F110" i="1"/>
  <c r="F108" i="1"/>
  <c r="F105" i="1"/>
  <c r="F100" i="1"/>
  <c r="F97" i="1"/>
  <c r="F89" i="1"/>
  <c r="F87" i="1"/>
  <c r="F84" i="1"/>
  <c r="F79" i="1"/>
  <c r="F76" i="1"/>
  <c r="F68" i="1"/>
  <c r="F66" i="1"/>
  <c r="F63" i="1"/>
  <c r="F58" i="1"/>
  <c r="F55" i="1"/>
  <c r="F47" i="1"/>
  <c r="F45" i="1"/>
  <c r="F42" i="1"/>
  <c r="F39" i="1"/>
  <c r="F37" i="1"/>
  <c r="F34" i="1"/>
  <c r="F26" i="1"/>
  <c r="F24" i="1"/>
  <c r="F21" i="1"/>
  <c r="F16" i="1"/>
  <c r="F13" i="1"/>
  <c r="S608" i="2"/>
  <c r="S607" i="2"/>
  <c r="S606" i="2"/>
  <c r="S605" i="2"/>
  <c r="S604" i="2"/>
  <c r="S603" i="2"/>
  <c r="S602" i="2"/>
  <c r="Q608" i="2"/>
  <c r="Q607" i="2"/>
  <c r="Q606" i="2"/>
  <c r="Q605" i="2"/>
  <c r="Q604" i="2"/>
  <c r="Q603" i="2"/>
  <c r="Q602" i="2"/>
  <c r="O608" i="2"/>
  <c r="O607" i="2"/>
  <c r="O606" i="2"/>
  <c r="O605" i="2"/>
  <c r="O604" i="2"/>
  <c r="O603" i="2"/>
  <c r="O602" i="2"/>
  <c r="M608" i="2"/>
  <c r="M607" i="2"/>
  <c r="M606" i="2"/>
  <c r="M605" i="2"/>
  <c r="M604" i="2"/>
  <c r="M603" i="2"/>
  <c r="M602" i="2"/>
  <c r="K608" i="2"/>
  <c r="K607" i="2"/>
  <c r="K606" i="2"/>
  <c r="K605" i="2"/>
  <c r="K604" i="2"/>
  <c r="K603" i="2"/>
  <c r="K602" i="2"/>
  <c r="X608" i="2"/>
  <c r="X607" i="2"/>
  <c r="X606" i="2"/>
  <c r="X605" i="2"/>
  <c r="X604" i="2"/>
  <c r="X603" i="2"/>
  <c r="X602" i="2"/>
  <c r="I608" i="2"/>
  <c r="I607" i="2"/>
  <c r="I606" i="2"/>
  <c r="I605" i="2"/>
  <c r="I604" i="2"/>
  <c r="I603" i="2"/>
  <c r="I602" i="2"/>
  <c r="AC608" i="2"/>
  <c r="AC607" i="2"/>
  <c r="AC606" i="2"/>
  <c r="AC605" i="2"/>
  <c r="AC604" i="2"/>
  <c r="AC603" i="2"/>
  <c r="AC602" i="2"/>
  <c r="Z608" i="2"/>
  <c r="Z607" i="2"/>
  <c r="Z606" i="2"/>
  <c r="Z605" i="2"/>
  <c r="Z604" i="2"/>
  <c r="Z603" i="2"/>
  <c r="Z602" i="2"/>
  <c r="G608" i="2"/>
  <c r="G607" i="2"/>
  <c r="G606" i="2"/>
  <c r="G605" i="2"/>
  <c r="G604" i="2"/>
  <c r="G603" i="2"/>
  <c r="G602" i="2"/>
  <c r="AF608" i="2"/>
  <c r="AF607" i="2"/>
  <c r="AF606" i="2"/>
  <c r="AF605" i="2"/>
  <c r="AF604" i="2"/>
  <c r="AF603" i="2"/>
  <c r="AF602" i="2"/>
  <c r="V608" i="2"/>
  <c r="V607" i="2"/>
  <c r="V606" i="2"/>
  <c r="V605" i="2"/>
  <c r="V604" i="2"/>
  <c r="V603" i="2"/>
  <c r="V602" i="2"/>
  <c r="E608" i="2"/>
  <c r="E607" i="2"/>
  <c r="E606" i="2"/>
  <c r="E605" i="2"/>
  <c r="E604" i="2"/>
  <c r="E603" i="2"/>
  <c r="E602" i="2"/>
  <c r="C608" i="2"/>
  <c r="C607" i="2"/>
  <c r="C606" i="2"/>
  <c r="C605" i="2"/>
  <c r="C604" i="2"/>
  <c r="C603" i="2"/>
  <c r="C602" i="2"/>
  <c r="S576" i="2"/>
  <c r="S575" i="2"/>
  <c r="S574" i="2"/>
  <c r="S573" i="2"/>
  <c r="S572" i="2"/>
  <c r="S571" i="2"/>
  <c r="S570" i="2"/>
  <c r="Q576" i="2"/>
  <c r="Q575" i="2"/>
  <c r="Q574" i="2"/>
  <c r="Q573" i="2"/>
  <c r="Q572" i="2"/>
  <c r="Q571" i="2"/>
  <c r="Q570" i="2"/>
  <c r="O576" i="2"/>
  <c r="O575" i="2"/>
  <c r="O574" i="2"/>
  <c r="O573" i="2"/>
  <c r="O572" i="2"/>
  <c r="O571" i="2"/>
  <c r="O570" i="2"/>
  <c r="M576" i="2"/>
  <c r="M575" i="2"/>
  <c r="M574" i="2"/>
  <c r="M573" i="2"/>
  <c r="M572" i="2"/>
  <c r="M571" i="2"/>
  <c r="M570" i="2"/>
  <c r="K576" i="2"/>
  <c r="K575" i="2"/>
  <c r="K574" i="2"/>
  <c r="K573" i="2"/>
  <c r="K572" i="2"/>
  <c r="K571" i="2"/>
  <c r="K570" i="2"/>
  <c r="AC576" i="2"/>
  <c r="AC575" i="2"/>
  <c r="AC574" i="2"/>
  <c r="AC573" i="2"/>
  <c r="AC572" i="2"/>
  <c r="AC571" i="2"/>
  <c r="AC570" i="2"/>
  <c r="AF576" i="2"/>
  <c r="AF575" i="2"/>
  <c r="AF574" i="2"/>
  <c r="AF573" i="2"/>
  <c r="AF572" i="2"/>
  <c r="AF571" i="2"/>
  <c r="AF570" i="2"/>
  <c r="X576" i="2"/>
  <c r="X575" i="2"/>
  <c r="X574" i="2"/>
  <c r="X573" i="2"/>
  <c r="X572" i="2"/>
  <c r="X571" i="2"/>
  <c r="X570" i="2"/>
  <c r="I576" i="2"/>
  <c r="I575" i="2"/>
  <c r="I574" i="2"/>
  <c r="I573" i="2"/>
  <c r="I572" i="2"/>
  <c r="I571" i="2"/>
  <c r="I570" i="2"/>
  <c r="Z576" i="2"/>
  <c r="Z575" i="2"/>
  <c r="Z574" i="2"/>
  <c r="Z573" i="2"/>
  <c r="Z572" i="2"/>
  <c r="Z571" i="2"/>
  <c r="Z570" i="2"/>
  <c r="G576" i="2"/>
  <c r="G575" i="2"/>
  <c r="G574" i="2"/>
  <c r="G573" i="2"/>
  <c r="G572" i="2"/>
  <c r="G571" i="2"/>
  <c r="G570" i="2"/>
  <c r="V576" i="2"/>
  <c r="V575" i="2"/>
  <c r="V574" i="2"/>
  <c r="V573" i="2"/>
  <c r="V572" i="2"/>
  <c r="V571" i="2"/>
  <c r="V570" i="2"/>
  <c r="E576" i="2"/>
  <c r="E575" i="2"/>
  <c r="E574" i="2"/>
  <c r="E573" i="2"/>
  <c r="E572" i="2"/>
  <c r="E571" i="2"/>
  <c r="E570" i="2"/>
  <c r="C576" i="2"/>
  <c r="C575" i="2"/>
  <c r="C574" i="2"/>
  <c r="C573" i="2"/>
  <c r="C572" i="2"/>
  <c r="C571" i="2"/>
  <c r="C570" i="2"/>
  <c r="AF544" i="2"/>
  <c r="AF543" i="2"/>
  <c r="AF542" i="2"/>
  <c r="AF541" i="2"/>
  <c r="AF540" i="2"/>
  <c r="AF539" i="2"/>
  <c r="AF538" i="2"/>
  <c r="AC544" i="2"/>
  <c r="AC543" i="2"/>
  <c r="AC542" i="2"/>
  <c r="AC541" i="2"/>
  <c r="AC540" i="2"/>
  <c r="AC539" i="2"/>
  <c r="AC538" i="2"/>
  <c r="X544" i="2"/>
  <c r="X543" i="2"/>
  <c r="X542" i="2"/>
  <c r="X541" i="2"/>
  <c r="X540" i="2"/>
  <c r="X539" i="2"/>
  <c r="X538" i="2"/>
  <c r="Z544" i="2"/>
  <c r="Z543" i="2"/>
  <c r="Z542" i="2"/>
  <c r="Z541" i="2"/>
  <c r="Z540" i="2"/>
  <c r="Z539" i="2"/>
  <c r="Z538" i="2"/>
  <c r="V544" i="2"/>
  <c r="V543" i="2"/>
  <c r="V542" i="2"/>
  <c r="V541" i="2"/>
  <c r="V540" i="2"/>
  <c r="V539" i="2"/>
  <c r="V538" i="2"/>
  <c r="S544" i="2"/>
  <c r="S543" i="2"/>
  <c r="S542" i="2"/>
  <c r="S541" i="2"/>
  <c r="S540" i="2"/>
  <c r="S539" i="2"/>
  <c r="S538" i="2"/>
  <c r="Q544" i="2"/>
  <c r="Q543" i="2"/>
  <c r="Q542" i="2"/>
  <c r="Q541" i="2"/>
  <c r="Q540" i="2"/>
  <c r="Q539" i="2"/>
  <c r="Q538" i="2"/>
  <c r="O544" i="2"/>
  <c r="O543" i="2"/>
  <c r="O542" i="2"/>
  <c r="O541" i="2"/>
  <c r="O540" i="2"/>
  <c r="O539" i="2"/>
  <c r="O538" i="2"/>
  <c r="M544" i="2"/>
  <c r="M543" i="2"/>
  <c r="M542" i="2"/>
  <c r="M541" i="2"/>
  <c r="M540" i="2"/>
  <c r="M539" i="2"/>
  <c r="M538" i="2"/>
  <c r="K544" i="2"/>
  <c r="K543" i="2"/>
  <c r="K542" i="2"/>
  <c r="K541" i="2"/>
  <c r="K540" i="2"/>
  <c r="K539" i="2"/>
  <c r="K538" i="2"/>
  <c r="I544" i="2"/>
  <c r="I543" i="2"/>
  <c r="I542" i="2"/>
  <c r="I541" i="2"/>
  <c r="I540" i="2"/>
  <c r="I539" i="2"/>
  <c r="I538" i="2"/>
  <c r="G544" i="2"/>
  <c r="G543" i="2"/>
  <c r="G542" i="2"/>
  <c r="G541" i="2"/>
  <c r="G540" i="2"/>
  <c r="G539" i="2"/>
  <c r="G538" i="2"/>
  <c r="E544" i="2"/>
  <c r="E543" i="2"/>
  <c r="E542" i="2"/>
  <c r="E541" i="2"/>
  <c r="E540" i="2"/>
  <c r="E539" i="2"/>
  <c r="E538" i="2"/>
  <c r="C544" i="2"/>
  <c r="C543" i="2"/>
  <c r="C542" i="2"/>
  <c r="C541" i="2"/>
  <c r="C540" i="2"/>
  <c r="C539" i="2"/>
  <c r="C538" i="2"/>
  <c r="BL33" i="1"/>
  <c r="BL32" i="1"/>
  <c r="BL31" i="1"/>
  <c r="BL30" i="1"/>
  <c r="BL29" i="1"/>
  <c r="BL28" i="1"/>
  <c r="BL27" i="1"/>
  <c r="BL26" i="1"/>
  <c r="BL25" i="1"/>
  <c r="BL24" i="1"/>
  <c r="BL23" i="1"/>
  <c r="BL22" i="1"/>
  <c r="BL21" i="1"/>
  <c r="BL20" i="1"/>
  <c r="BL19" i="1"/>
  <c r="BL18" i="1"/>
  <c r="BL17" i="1"/>
  <c r="BL16" i="1"/>
  <c r="BL15" i="1"/>
  <c r="BL14" i="1"/>
  <c r="BL13" i="1"/>
  <c r="BL12" i="1"/>
  <c r="BL11" i="1"/>
  <c r="BL10" i="1"/>
  <c r="BL9" i="1"/>
  <c r="BL8" i="1"/>
  <c r="BL7" i="1"/>
  <c r="BL6" i="1"/>
  <c r="BL5" i="1"/>
  <c r="BL4" i="1"/>
  <c r="BL3" i="1"/>
  <c r="BL2" i="1"/>
  <c r="C90" i="2"/>
  <c r="B30" i="2"/>
  <c r="B29" i="2"/>
  <c r="B27" i="2"/>
  <c r="BI33" i="1"/>
  <c r="F663" i="1" s="1"/>
  <c r="BH33" i="1"/>
  <c r="F674" i="1" s="1"/>
  <c r="N454" i="2" s="1"/>
  <c r="BI32" i="1"/>
  <c r="F642" i="1" s="1"/>
  <c r="BH32" i="1"/>
  <c r="F653" i="1" s="1"/>
  <c r="N428" i="2" s="1"/>
  <c r="BI31" i="1"/>
  <c r="F621" i="1" s="1"/>
  <c r="BH31" i="1"/>
  <c r="F632" i="1" s="1"/>
  <c r="BI30" i="1"/>
  <c r="F600" i="1" s="1"/>
  <c r="BH30" i="1"/>
  <c r="F611" i="1" s="1"/>
  <c r="N147" i="2" s="1"/>
  <c r="BI29" i="1"/>
  <c r="BH29" i="1"/>
  <c r="F590" i="1" s="1"/>
  <c r="N947" i="2" s="1"/>
  <c r="BI28" i="1"/>
  <c r="F558" i="1" s="1"/>
  <c r="BH28" i="1"/>
  <c r="F569" i="1" s="1"/>
  <c r="N719" i="2" s="1"/>
  <c r="BI27" i="1"/>
  <c r="F537" i="1" s="1"/>
  <c r="BH27" i="1"/>
  <c r="F548" i="1" s="1"/>
  <c r="BI26" i="1"/>
  <c r="F516" i="1" s="1"/>
  <c r="BH26" i="1"/>
  <c r="F527" i="1" s="1"/>
  <c r="N469" i="2" s="1"/>
  <c r="BI25" i="1"/>
  <c r="F495" i="1" s="1"/>
  <c r="BH25" i="1"/>
  <c r="F506" i="1" s="1"/>
  <c r="N169" i="2" s="1"/>
  <c r="BI24" i="1"/>
  <c r="F474" i="1" s="1"/>
  <c r="BH24" i="1"/>
  <c r="F485" i="1" s="1"/>
  <c r="N245" i="2" s="1"/>
  <c r="BI23" i="1"/>
  <c r="F453" i="1" s="1"/>
  <c r="BH23" i="1"/>
  <c r="F464" i="1" s="1"/>
  <c r="N213" i="2" s="1"/>
  <c r="BI22" i="1"/>
  <c r="F432" i="1" s="1"/>
  <c r="BH22" i="1"/>
  <c r="F443" i="1" s="1"/>
  <c r="N619" i="2" s="1"/>
  <c r="BI21" i="1"/>
  <c r="F411" i="1" s="1"/>
  <c r="BH21" i="1"/>
  <c r="F422" i="1" s="1"/>
  <c r="N201" i="2" s="1"/>
  <c r="BI20" i="1"/>
  <c r="F348" i="1" s="1"/>
  <c r="BH20" i="1"/>
  <c r="F359" i="1" s="1"/>
  <c r="N562" i="2" s="1"/>
  <c r="BI19" i="1"/>
  <c r="F390" i="1" s="1"/>
  <c r="BH19" i="1"/>
  <c r="F401" i="1" s="1"/>
  <c r="BI18" i="1"/>
  <c r="F369" i="1" s="1"/>
  <c r="BH18" i="1"/>
  <c r="F380" i="1" s="1"/>
  <c r="N518" i="2" s="1"/>
  <c r="BI17" i="1"/>
  <c r="F327" i="1" s="1"/>
  <c r="BH17" i="1"/>
  <c r="F338" i="1" s="1"/>
  <c r="N404" i="2" s="1"/>
  <c r="BI16" i="1"/>
  <c r="F306" i="1" s="1"/>
  <c r="BH16" i="1"/>
  <c r="F317" i="1" s="1"/>
  <c r="BI15" i="1"/>
  <c r="F285" i="1" s="1"/>
  <c r="O488" i="2" s="1"/>
  <c r="BH15" i="1"/>
  <c r="F296" i="1" s="1"/>
  <c r="BI14" i="1"/>
  <c r="F264" i="1" s="1"/>
  <c r="BH14" i="1"/>
  <c r="F275" i="1" s="1"/>
  <c r="N1008" i="2" s="1"/>
  <c r="BI13" i="1"/>
  <c r="F243" i="1" s="1"/>
  <c r="BH13" i="1"/>
  <c r="F254" i="1" s="1"/>
  <c r="N343" i="2" s="1"/>
  <c r="BI12" i="1"/>
  <c r="F222" i="1" s="1"/>
  <c r="BH12" i="1"/>
  <c r="F233" i="1" s="1"/>
  <c r="N466" i="2" s="1"/>
  <c r="BI11" i="1"/>
  <c r="F201" i="1" s="1"/>
  <c r="BH11" i="1"/>
  <c r="F212" i="1" s="1"/>
  <c r="N528" i="2" s="1"/>
  <c r="BI10" i="1"/>
  <c r="F180" i="1" s="1"/>
  <c r="BH10" i="1"/>
  <c r="F191" i="1" s="1"/>
  <c r="N434" i="2" s="1"/>
  <c r="BI9" i="1"/>
  <c r="F159" i="1" s="1"/>
  <c r="BH9" i="1"/>
  <c r="F170" i="1" s="1"/>
  <c r="N112" i="2" s="1"/>
  <c r="BI8" i="1"/>
  <c r="F138" i="1" s="1"/>
  <c r="BH8" i="1"/>
  <c r="F149" i="1" s="1"/>
  <c r="BI7" i="1"/>
  <c r="F117" i="1" s="1"/>
  <c r="BH7" i="1"/>
  <c r="F128" i="1" s="1"/>
  <c r="N622" i="2" s="1"/>
  <c r="BI6" i="1"/>
  <c r="F96" i="1" s="1"/>
  <c r="BH6" i="1"/>
  <c r="F107" i="1" s="1"/>
  <c r="BI5" i="1"/>
  <c r="F75" i="1" s="1"/>
  <c r="BH5" i="1"/>
  <c r="F86" i="1" s="1"/>
  <c r="N181" i="2" s="1"/>
  <c r="BI4" i="1"/>
  <c r="F54" i="1" s="1"/>
  <c r="BH4" i="1"/>
  <c r="F65" i="1" s="1"/>
  <c r="BI3" i="1"/>
  <c r="F33" i="1" s="1"/>
  <c r="BH3" i="1"/>
  <c r="F44" i="1" s="1"/>
  <c r="N22" i="2" s="1"/>
  <c r="BE33" i="1"/>
  <c r="F671" i="1" s="1"/>
  <c r="M49" i="2" s="1"/>
  <c r="BD33" i="1"/>
  <c r="F670" i="1" s="1"/>
  <c r="BC33" i="1"/>
  <c r="F669" i="1" s="1"/>
  <c r="BE32" i="1"/>
  <c r="F650" i="1" s="1"/>
  <c r="BD32" i="1"/>
  <c r="F649" i="1" s="1"/>
  <c r="BC32" i="1"/>
  <c r="BE31" i="1"/>
  <c r="F629" i="1" s="1"/>
  <c r="BD31" i="1"/>
  <c r="F628" i="1" s="1"/>
  <c r="BC31" i="1"/>
  <c r="F627" i="1" s="1"/>
  <c r="BE30" i="1"/>
  <c r="F608" i="1" s="1"/>
  <c r="BD30" i="1"/>
  <c r="F607" i="1" s="1"/>
  <c r="L329" i="2" s="1"/>
  <c r="BC30" i="1"/>
  <c r="F606" i="1" s="1"/>
  <c r="BE29" i="1"/>
  <c r="F587" i="1" s="1"/>
  <c r="BD29" i="1"/>
  <c r="F586" i="1" s="1"/>
  <c r="BC29" i="1"/>
  <c r="F585" i="1" s="1"/>
  <c r="BE28" i="1"/>
  <c r="F566" i="1" s="1"/>
  <c r="BD28" i="1"/>
  <c r="F565" i="1" s="1"/>
  <c r="L620" i="2" s="1"/>
  <c r="BC28" i="1"/>
  <c r="F564" i="1" s="1"/>
  <c r="BE27" i="1"/>
  <c r="F545" i="1" s="1"/>
  <c r="BD27" i="1"/>
  <c r="F544" i="1" s="1"/>
  <c r="L10" i="2" s="1"/>
  <c r="BC27" i="1"/>
  <c r="BE26" i="1"/>
  <c r="F524" i="1" s="1"/>
  <c r="BD26" i="1"/>
  <c r="F523" i="1" s="1"/>
  <c r="BC26" i="1"/>
  <c r="F522" i="1" s="1"/>
  <c r="BE25" i="1"/>
  <c r="F503" i="1" s="1"/>
  <c r="BD25" i="1"/>
  <c r="F502" i="1" s="1"/>
  <c r="L362" i="2" s="1"/>
  <c r="BC25" i="1"/>
  <c r="F501" i="1" s="1"/>
  <c r="BE24" i="1"/>
  <c r="F482" i="1" s="1"/>
  <c r="BD24" i="1"/>
  <c r="F481" i="1" s="1"/>
  <c r="BC24" i="1"/>
  <c r="BE23" i="1"/>
  <c r="F461" i="1" s="1"/>
  <c r="M114" i="2" s="1"/>
  <c r="BD23" i="1"/>
  <c r="F460" i="1" s="1"/>
  <c r="BC23" i="1"/>
  <c r="F459" i="1" s="1"/>
  <c r="BE22" i="1"/>
  <c r="F440" i="1" s="1"/>
  <c r="BD22" i="1"/>
  <c r="F439" i="1" s="1"/>
  <c r="L170" i="2" s="1"/>
  <c r="BC22" i="1"/>
  <c r="F438" i="1" s="1"/>
  <c r="BE21" i="1"/>
  <c r="F419" i="1" s="1"/>
  <c r="BD21" i="1"/>
  <c r="F418" i="1" s="1"/>
  <c r="BC21" i="1"/>
  <c r="F417" i="1" s="1"/>
  <c r="BE20" i="1"/>
  <c r="F356" i="1" s="1"/>
  <c r="BD20" i="1"/>
  <c r="F355" i="1" s="1"/>
  <c r="BC20" i="1"/>
  <c r="F354" i="1" s="1"/>
  <c r="BE19" i="1"/>
  <c r="F398" i="1" s="1"/>
  <c r="BD19" i="1"/>
  <c r="F397" i="1" s="1"/>
  <c r="BC19" i="1"/>
  <c r="F396" i="1" s="1"/>
  <c r="BE18" i="1"/>
  <c r="F377" i="1" s="1"/>
  <c r="BD18" i="1"/>
  <c r="F376" i="1" s="1"/>
  <c r="BC18" i="1"/>
  <c r="BE17" i="1"/>
  <c r="F335" i="1" s="1"/>
  <c r="BD17" i="1"/>
  <c r="F334" i="1" s="1"/>
  <c r="BC17" i="1"/>
  <c r="F333" i="1" s="1"/>
  <c r="BE16" i="1"/>
  <c r="F314" i="1" s="1"/>
  <c r="BD16" i="1"/>
  <c r="F313" i="1" s="1"/>
  <c r="BC16" i="1"/>
  <c r="BE15" i="1"/>
  <c r="F293" i="1" s="1"/>
  <c r="BD15" i="1"/>
  <c r="F292" i="1" s="1"/>
  <c r="L849" i="2" s="1"/>
  <c r="BC15" i="1"/>
  <c r="F291" i="1" s="1"/>
  <c r="BE14" i="1"/>
  <c r="F272" i="1" s="1"/>
  <c r="BD14" i="1"/>
  <c r="F271" i="1" s="1"/>
  <c r="L470" i="2" s="1"/>
  <c r="BC14" i="1"/>
  <c r="F270" i="1" s="1"/>
  <c r="BE13" i="1"/>
  <c r="F251" i="1" s="1"/>
  <c r="M646" i="2" s="1"/>
  <c r="BD13" i="1"/>
  <c r="F250" i="1" s="1"/>
  <c r="BC13" i="1"/>
  <c r="F249" i="1" s="1"/>
  <c r="BE12" i="1"/>
  <c r="F230" i="1" s="1"/>
  <c r="BD12" i="1"/>
  <c r="F229" i="1" s="1"/>
  <c r="L113" i="2" s="1"/>
  <c r="BC12" i="1"/>
  <c r="F228" i="1" s="1"/>
  <c r="BE11" i="1"/>
  <c r="F209" i="1" s="1"/>
  <c r="M20" i="2" s="1"/>
  <c r="BD11" i="1"/>
  <c r="F208" i="1" s="1"/>
  <c r="L20" i="2" s="1"/>
  <c r="BC11" i="1"/>
  <c r="F207" i="1" s="1"/>
  <c r="BE10" i="1"/>
  <c r="F188" i="1" s="1"/>
  <c r="BD10" i="1"/>
  <c r="F187" i="1" s="1"/>
  <c r="BC10" i="1"/>
  <c r="BE9" i="1"/>
  <c r="F167" i="1" s="1"/>
  <c r="BD9" i="1"/>
  <c r="F166" i="1" s="1"/>
  <c r="BC9" i="1"/>
  <c r="F165" i="1" s="1"/>
  <c r="BE8" i="1"/>
  <c r="F146" i="1" s="1"/>
  <c r="M44" i="2" s="1"/>
  <c r="BD8" i="1"/>
  <c r="F145" i="1" s="1"/>
  <c r="L44" i="2" s="1"/>
  <c r="BC8" i="1"/>
  <c r="BE7" i="1"/>
  <c r="F125" i="1" s="1"/>
  <c r="BD7" i="1"/>
  <c r="F124" i="1" s="1"/>
  <c r="BC7" i="1"/>
  <c r="F123" i="1" s="1"/>
  <c r="BE6" i="1"/>
  <c r="F104" i="1" s="1"/>
  <c r="BD6" i="1"/>
  <c r="F103" i="1" s="1"/>
  <c r="L587" i="2" s="1"/>
  <c r="BC6" i="1"/>
  <c r="F102" i="1" s="1"/>
  <c r="BE5" i="1"/>
  <c r="F83" i="1" s="1"/>
  <c r="BD5" i="1"/>
  <c r="F82" i="1" s="1"/>
  <c r="L214" i="2" s="1"/>
  <c r="BC5" i="1"/>
  <c r="F81" i="1" s="1"/>
  <c r="BE4" i="1"/>
  <c r="F62" i="1" s="1"/>
  <c r="BD4" i="1"/>
  <c r="F61" i="1" s="1"/>
  <c r="BC4" i="1"/>
  <c r="F60" i="1" s="1"/>
  <c r="BE3" i="1"/>
  <c r="F41" i="1" s="1"/>
  <c r="M233" i="2" s="1"/>
  <c r="BD3" i="1"/>
  <c r="F40" i="1" s="1"/>
  <c r="L204" i="2" s="1"/>
  <c r="BC3" i="1"/>
  <c r="BI2" i="1"/>
  <c r="F12" i="1" s="1"/>
  <c r="BH2" i="1"/>
  <c r="F23" i="1" s="1"/>
  <c r="BE2" i="1"/>
  <c r="F20" i="1" s="1"/>
  <c r="BD2" i="1"/>
  <c r="F19" i="1" s="1"/>
  <c r="L54" i="2" s="1"/>
  <c r="BC2" i="1"/>
  <c r="F18" i="1" s="1"/>
  <c r="BE67" i="1"/>
  <c r="F660" i="1" s="1"/>
  <c r="H279" i="2" s="1"/>
  <c r="BD67" i="1"/>
  <c r="F662" i="1" s="1"/>
  <c r="I171" i="2" s="1"/>
  <c r="BC67" i="1"/>
  <c r="F666" i="1" s="1"/>
  <c r="BE66" i="1"/>
  <c r="F639" i="1" s="1"/>
  <c r="BD66" i="1"/>
  <c r="F641" i="1" s="1"/>
  <c r="I520" i="2" s="1"/>
  <c r="BC66" i="1"/>
  <c r="F645" i="1" s="1"/>
  <c r="J103" i="2" s="1"/>
  <c r="BE65" i="1"/>
  <c r="F618" i="1" s="1"/>
  <c r="H55" i="2" s="1"/>
  <c r="BD65" i="1"/>
  <c r="F620" i="1" s="1"/>
  <c r="I21" i="2" s="1"/>
  <c r="BC65" i="1"/>
  <c r="F624" i="1" s="1"/>
  <c r="BE64" i="1"/>
  <c r="F597" i="1" s="1"/>
  <c r="H11" i="2" s="1"/>
  <c r="BD64" i="1"/>
  <c r="F599" i="1" s="1"/>
  <c r="BC64" i="1"/>
  <c r="F603" i="1" s="1"/>
  <c r="BE63" i="1"/>
  <c r="F576" i="1" s="1"/>
  <c r="H16" i="2" s="1"/>
  <c r="BD63" i="1"/>
  <c r="F578" i="1" s="1"/>
  <c r="I492" i="2" s="1"/>
  <c r="BC63" i="1"/>
  <c r="F582" i="1" s="1"/>
  <c r="BE62" i="1"/>
  <c r="F555" i="1" s="1"/>
  <c r="BD62" i="1"/>
  <c r="F557" i="1" s="1"/>
  <c r="I208" i="2" s="1"/>
  <c r="BC62" i="1"/>
  <c r="F561" i="1" s="1"/>
  <c r="BE61" i="1"/>
  <c r="F534" i="1" s="1"/>
  <c r="BD61" i="1"/>
  <c r="F536" i="1" s="1"/>
  <c r="BC61" i="1"/>
  <c r="F540" i="1" s="1"/>
  <c r="BE60" i="1"/>
  <c r="F513" i="1" s="1"/>
  <c r="H200" i="2" s="1"/>
  <c r="BD60" i="1"/>
  <c r="F515" i="1" s="1"/>
  <c r="BC60" i="1"/>
  <c r="F519" i="1" s="1"/>
  <c r="BE59" i="1"/>
  <c r="F492" i="1" s="1"/>
  <c r="BD59" i="1"/>
  <c r="F494" i="1" s="1"/>
  <c r="I135" i="2" s="1"/>
  <c r="BC59" i="1"/>
  <c r="F498" i="1" s="1"/>
  <c r="BE58" i="1"/>
  <c r="F471" i="1" s="1"/>
  <c r="BD58" i="1"/>
  <c r="F473" i="1" s="1"/>
  <c r="I78" i="2" s="1"/>
  <c r="BC58" i="1"/>
  <c r="F477" i="1" s="1"/>
  <c r="BE57" i="1"/>
  <c r="F450" i="1" s="1"/>
  <c r="H532" i="2" s="1"/>
  <c r="BD57" i="1"/>
  <c r="F452" i="1" s="1"/>
  <c r="I330" i="2" s="1"/>
  <c r="BC57" i="1"/>
  <c r="F456" i="1" s="1"/>
  <c r="BE56" i="1"/>
  <c r="F429" i="1" s="1"/>
  <c r="BD56" i="1"/>
  <c r="F431" i="1" s="1"/>
  <c r="I374" i="2" s="1"/>
  <c r="BC56" i="1"/>
  <c r="F435" i="1" s="1"/>
  <c r="BE55" i="1"/>
  <c r="F408" i="1" s="1"/>
  <c r="BD55" i="1"/>
  <c r="F410" i="1" s="1"/>
  <c r="I71" i="2" s="1"/>
  <c r="BC55" i="1"/>
  <c r="F414" i="1" s="1"/>
  <c r="BE54" i="1"/>
  <c r="F345" i="1" s="1"/>
  <c r="H304" i="2" s="1"/>
  <c r="BD54" i="1"/>
  <c r="F347" i="1" s="1"/>
  <c r="BC54" i="1"/>
  <c r="F351" i="1" s="1"/>
  <c r="BE53" i="1"/>
  <c r="F387" i="1" s="1"/>
  <c r="H497" i="2" s="1"/>
  <c r="BD53" i="1"/>
  <c r="F389" i="1" s="1"/>
  <c r="BC53" i="1"/>
  <c r="F393" i="1" s="1"/>
  <c r="BE52" i="1"/>
  <c r="F366" i="1" s="1"/>
  <c r="H598" i="2" s="1"/>
  <c r="BD52" i="1"/>
  <c r="F368" i="1" s="1"/>
  <c r="I456" i="2" s="1"/>
  <c r="BC52" i="1"/>
  <c r="F372" i="1" s="1"/>
  <c r="BE51" i="1"/>
  <c r="F324" i="1" s="1"/>
  <c r="H560" i="2" s="1"/>
  <c r="BD51" i="1"/>
  <c r="F326" i="1" s="1"/>
  <c r="BC51" i="1"/>
  <c r="F330" i="1" s="1"/>
  <c r="BE50" i="1"/>
  <c r="F303" i="1" s="1"/>
  <c r="H301" i="2" s="1"/>
  <c r="BD50" i="1"/>
  <c r="F305" i="1" s="1"/>
  <c r="I338" i="2" s="1"/>
  <c r="BC50" i="1"/>
  <c r="F309" i="1" s="1"/>
  <c r="BE49" i="1"/>
  <c r="F282" i="1" s="1"/>
  <c r="H565" i="2" s="1"/>
  <c r="BD49" i="1"/>
  <c r="F284" i="1" s="1"/>
  <c r="BC49" i="1"/>
  <c r="F288" i="1" s="1"/>
  <c r="BE48" i="1"/>
  <c r="F261" i="1" s="1"/>
  <c r="BD48" i="1"/>
  <c r="F263" i="1" s="1"/>
  <c r="I422" i="2" s="1"/>
  <c r="BC48" i="1"/>
  <c r="F267" i="1" s="1"/>
  <c r="BE47" i="1"/>
  <c r="F240" i="1" s="1"/>
  <c r="BD47" i="1"/>
  <c r="F242" i="1" s="1"/>
  <c r="I178" i="2" s="1"/>
  <c r="BC47" i="1"/>
  <c r="F246" i="1" s="1"/>
  <c r="J109" i="2" s="1"/>
  <c r="BE46" i="1"/>
  <c r="F219" i="1" s="1"/>
  <c r="H648" i="2" s="1"/>
  <c r="BD46" i="1"/>
  <c r="F221" i="1" s="1"/>
  <c r="BC46" i="1"/>
  <c r="F225" i="1" s="1"/>
  <c r="J182" i="2" s="1"/>
  <c r="BE45" i="1"/>
  <c r="F198" i="1" s="1"/>
  <c r="H521" i="2" s="1"/>
  <c r="BD45" i="1"/>
  <c r="F200" i="1" s="1"/>
  <c r="BC45" i="1"/>
  <c r="F204" i="1" s="1"/>
  <c r="BE44" i="1"/>
  <c r="F177" i="1" s="1"/>
  <c r="H753" i="2" s="1"/>
  <c r="BD44" i="1"/>
  <c r="F179" i="1" s="1"/>
  <c r="I434" i="2" s="1"/>
  <c r="BC44" i="1"/>
  <c r="F183" i="1" s="1"/>
  <c r="BE43" i="1"/>
  <c r="F156" i="1" s="1"/>
  <c r="BD43" i="1"/>
  <c r="F158" i="1" s="1"/>
  <c r="BC43" i="1"/>
  <c r="F162" i="1" s="1"/>
  <c r="BE42" i="1"/>
  <c r="F135" i="1" s="1"/>
  <c r="H118" i="2" s="1"/>
  <c r="BD42" i="1"/>
  <c r="F137" i="1" s="1"/>
  <c r="I237" i="2" s="1"/>
  <c r="BC42" i="1"/>
  <c r="F141" i="1" s="1"/>
  <c r="BE41" i="1"/>
  <c r="F114" i="1" s="1"/>
  <c r="H392" i="2" s="1"/>
  <c r="BD41" i="1"/>
  <c r="F116" i="1" s="1"/>
  <c r="BC41" i="1"/>
  <c r="F120" i="1" s="1"/>
  <c r="BE40" i="1"/>
  <c r="F93" i="1" s="1"/>
  <c r="BD40" i="1"/>
  <c r="F95" i="1" s="1"/>
  <c r="BC40" i="1"/>
  <c r="F99" i="1" s="1"/>
  <c r="BE39" i="1"/>
  <c r="F72" i="1" s="1"/>
  <c r="H181" i="2" s="1"/>
  <c r="BD39" i="1"/>
  <c r="F74" i="1" s="1"/>
  <c r="BC39" i="1"/>
  <c r="F78" i="1" s="1"/>
  <c r="BE38" i="1"/>
  <c r="F51" i="1" s="1"/>
  <c r="H244" i="2" s="1"/>
  <c r="BD38" i="1"/>
  <c r="F53" i="1" s="1"/>
  <c r="I465" i="2" s="1"/>
  <c r="BC38" i="1"/>
  <c r="F57" i="1" s="1"/>
  <c r="BE37" i="1"/>
  <c r="F30" i="1" s="1"/>
  <c r="H233" i="2" s="1"/>
  <c r="BD37" i="1"/>
  <c r="F32" i="1" s="1"/>
  <c r="BC37" i="1"/>
  <c r="F36" i="1" s="1"/>
  <c r="BE36" i="1"/>
  <c r="F9" i="1" s="1"/>
  <c r="BD36" i="1"/>
  <c r="F11" i="1" s="1"/>
  <c r="I308" i="2" s="1"/>
  <c r="BC36" i="1"/>
  <c r="F15" i="1" s="1"/>
  <c r="AY67" i="1"/>
  <c r="AE660" i="1" s="1"/>
  <c r="AY66" i="1"/>
  <c r="AE639" i="1" s="1"/>
  <c r="AY65" i="1"/>
  <c r="AE618" i="1" s="1"/>
  <c r="AY64" i="1"/>
  <c r="AE597" i="1" s="1"/>
  <c r="AY63" i="1"/>
  <c r="AE576" i="1" s="1"/>
  <c r="Q43" i="2" s="1"/>
  <c r="AY62" i="1"/>
  <c r="AE555" i="1" s="1"/>
  <c r="AY61" i="1"/>
  <c r="AE534" i="1" s="1"/>
  <c r="AY60" i="1"/>
  <c r="AE513" i="1" s="1"/>
  <c r="AY59" i="1"/>
  <c r="AE492" i="1" s="1"/>
  <c r="AY58" i="1"/>
  <c r="AE471" i="1" s="1"/>
  <c r="AY57" i="1"/>
  <c r="AE450" i="1" s="1"/>
  <c r="AY56" i="1"/>
  <c r="AE429" i="1" s="1"/>
  <c r="AY55" i="1"/>
  <c r="AE408" i="1" s="1"/>
  <c r="AY54" i="1"/>
  <c r="AE345" i="1" s="1"/>
  <c r="AY53" i="1"/>
  <c r="AE387" i="1" s="1"/>
  <c r="AY52" i="1"/>
  <c r="AE366" i="1" s="1"/>
  <c r="AY51" i="1"/>
  <c r="AE324" i="1" s="1"/>
  <c r="AY50" i="1"/>
  <c r="AE303" i="1" s="1"/>
  <c r="AY49" i="1"/>
  <c r="AE282" i="1" s="1"/>
  <c r="AY48" i="1"/>
  <c r="AE261" i="1" s="1"/>
  <c r="AY47" i="1"/>
  <c r="AE240" i="1" s="1"/>
  <c r="Q178" i="2" s="1"/>
  <c r="AY46" i="1"/>
  <c r="AE219" i="1" s="1"/>
  <c r="Q113" i="2" s="1"/>
  <c r="AY45" i="1"/>
  <c r="AE198" i="1" s="1"/>
  <c r="AY44" i="1"/>
  <c r="AE177" i="1" s="1"/>
  <c r="AY43" i="1"/>
  <c r="AE156" i="1" s="1"/>
  <c r="AY42" i="1"/>
  <c r="AE135" i="1" s="1"/>
  <c r="AY41" i="1"/>
  <c r="AE114" i="1" s="1"/>
  <c r="AY40" i="1"/>
  <c r="AE93" i="1" s="1"/>
  <c r="AY39" i="1"/>
  <c r="AE72" i="1" s="1"/>
  <c r="AY38" i="1"/>
  <c r="AE51" i="1" s="1"/>
  <c r="AY37" i="1"/>
  <c r="AE30" i="1" s="1"/>
  <c r="AY36" i="1"/>
  <c r="AE9" i="1" s="1"/>
  <c r="AX67" i="1"/>
  <c r="AE662" i="1" s="1"/>
  <c r="S171" i="2" s="1"/>
  <c r="AX66" i="1"/>
  <c r="AE641" i="1" s="1"/>
  <c r="S467" i="2" s="1"/>
  <c r="AX65" i="1"/>
  <c r="AE620" i="1" s="1"/>
  <c r="AX64" i="1"/>
  <c r="AE599" i="1" s="1"/>
  <c r="S501" i="2" s="1"/>
  <c r="AX63" i="1"/>
  <c r="AE578" i="1" s="1"/>
  <c r="S585" i="2" s="1"/>
  <c r="AX62" i="1"/>
  <c r="AE557" i="1" s="1"/>
  <c r="S50" i="2" s="1"/>
  <c r="AX61" i="1"/>
  <c r="AX60" i="1"/>
  <c r="AE515" i="1" s="1"/>
  <c r="S110" i="2" s="1"/>
  <c r="AX59" i="1"/>
  <c r="AE494" i="1" s="1"/>
  <c r="S264" i="2" s="1"/>
  <c r="AX58" i="1"/>
  <c r="AE473" i="1" s="1"/>
  <c r="S78" i="2" s="1"/>
  <c r="AX57" i="1"/>
  <c r="AE452" i="1" s="1"/>
  <c r="S532" i="2" s="1"/>
  <c r="AX56" i="1"/>
  <c r="AE431" i="1" s="1"/>
  <c r="S374" i="2" s="1"/>
  <c r="AX55" i="1"/>
  <c r="AE410" i="1" s="1"/>
  <c r="S174" i="2" s="1"/>
  <c r="AX54" i="1"/>
  <c r="AE347" i="1" s="1"/>
  <c r="S692" i="2" s="1"/>
  <c r="AX53" i="1"/>
  <c r="AE389" i="1" s="1"/>
  <c r="S39" i="2" s="1"/>
  <c r="AX52" i="1"/>
  <c r="AE368" i="1" s="1"/>
  <c r="AX51" i="1"/>
  <c r="AE326" i="1" s="1"/>
  <c r="S551" i="2" s="1"/>
  <c r="AX50" i="1"/>
  <c r="AE305" i="1" s="1"/>
  <c r="S979" i="2" s="1"/>
  <c r="AX49" i="1"/>
  <c r="AE284" i="1" s="1"/>
  <c r="AX48" i="1"/>
  <c r="AE263" i="1" s="1"/>
  <c r="S458" i="2" s="1"/>
  <c r="AX47" i="1"/>
  <c r="AE242" i="1" s="1"/>
  <c r="AX46" i="1"/>
  <c r="AE221" i="1" s="1"/>
  <c r="S113" i="2" s="1"/>
  <c r="AX45" i="1"/>
  <c r="AE200" i="1" s="1"/>
  <c r="AX44" i="1"/>
  <c r="AE179" i="1" s="1"/>
  <c r="S1001" i="2" s="1"/>
  <c r="AX43" i="1"/>
  <c r="AE158" i="1" s="1"/>
  <c r="S855" i="2" s="1"/>
  <c r="AX42" i="1"/>
  <c r="AE137" i="1" s="1"/>
  <c r="S776" i="2" s="1"/>
  <c r="AX41" i="1"/>
  <c r="AE116" i="1" s="1"/>
  <c r="AX40" i="1"/>
  <c r="AE95" i="1" s="1"/>
  <c r="S47" i="2" s="1"/>
  <c r="AX39" i="1"/>
  <c r="AE74" i="1" s="1"/>
  <c r="S582" i="2" s="1"/>
  <c r="AX38" i="1"/>
  <c r="AE53" i="1" s="1"/>
  <c r="AX37" i="1"/>
  <c r="AE32" i="1" s="1"/>
  <c r="AX36" i="1"/>
  <c r="AE11" i="1" s="1"/>
  <c r="AW67" i="1"/>
  <c r="AE661" i="1" s="1"/>
  <c r="AW66" i="1"/>
  <c r="AE640" i="1" s="1"/>
  <c r="R209" i="2" s="1"/>
  <c r="AW65" i="1"/>
  <c r="AE619" i="1" s="1"/>
  <c r="AW64" i="1"/>
  <c r="AE598" i="1" s="1"/>
  <c r="AW63" i="1"/>
  <c r="AE577" i="1" s="1"/>
  <c r="AW62" i="1"/>
  <c r="AE556" i="1" s="1"/>
  <c r="AW61" i="1"/>
  <c r="AE535" i="1" s="1"/>
  <c r="AW60" i="1"/>
  <c r="AE514" i="1" s="1"/>
  <c r="AW59" i="1"/>
  <c r="AE493" i="1" s="1"/>
  <c r="AW58" i="1"/>
  <c r="AE472" i="1" s="1"/>
  <c r="R203" i="2" s="1"/>
  <c r="AW57" i="1"/>
  <c r="AE451" i="1" s="1"/>
  <c r="AW56" i="1"/>
  <c r="AE430" i="1" s="1"/>
  <c r="AW55" i="1"/>
  <c r="AE409" i="1" s="1"/>
  <c r="AW54" i="1"/>
  <c r="AE346" i="1" s="1"/>
  <c r="AW53" i="1"/>
  <c r="AE388" i="1" s="1"/>
  <c r="AW52" i="1"/>
  <c r="AE367" i="1" s="1"/>
  <c r="AW51" i="1"/>
  <c r="AE325" i="1" s="1"/>
  <c r="AW50" i="1"/>
  <c r="AE304" i="1" s="1"/>
  <c r="R301" i="2" s="1"/>
  <c r="AW49" i="1"/>
  <c r="AE283" i="1" s="1"/>
  <c r="AW48" i="1"/>
  <c r="AE262" i="1" s="1"/>
  <c r="AW47" i="1"/>
  <c r="AE241" i="1" s="1"/>
  <c r="AW46" i="1"/>
  <c r="AE220" i="1" s="1"/>
  <c r="AW45" i="1"/>
  <c r="AE199" i="1" s="1"/>
  <c r="AW44" i="1"/>
  <c r="AE178" i="1" s="1"/>
  <c r="AW43" i="1"/>
  <c r="AE157" i="1" s="1"/>
  <c r="AW42" i="1"/>
  <c r="AE136" i="1" s="1"/>
  <c r="AW41" i="1"/>
  <c r="AE115" i="1" s="1"/>
  <c r="AW40" i="1"/>
  <c r="AE94" i="1" s="1"/>
  <c r="AW39" i="1"/>
  <c r="AE73" i="1" s="1"/>
  <c r="AW38" i="1"/>
  <c r="AE52" i="1" s="1"/>
  <c r="AW37" i="1"/>
  <c r="AE31" i="1" s="1"/>
  <c r="AW36" i="1"/>
  <c r="AE10" i="1" s="1"/>
  <c r="BI67" i="1"/>
  <c r="AE674" i="1" s="1"/>
  <c r="U885" i="2" s="1"/>
  <c r="BI66" i="1"/>
  <c r="AE653" i="1" s="1"/>
  <c r="U818" i="2" s="1"/>
  <c r="BI65" i="1"/>
  <c r="AE632" i="1" s="1"/>
  <c r="U590" i="2" s="1"/>
  <c r="BI64" i="1"/>
  <c r="AE611" i="1" s="1"/>
  <c r="BI63" i="1"/>
  <c r="AE590" i="1" s="1"/>
  <c r="U947" i="2" s="1"/>
  <c r="BI62" i="1"/>
  <c r="AE569" i="1" s="1"/>
  <c r="U679" i="2" s="1"/>
  <c r="BI61" i="1"/>
  <c r="AE548" i="1" s="1"/>
  <c r="U845" i="2" s="1"/>
  <c r="BI60" i="1"/>
  <c r="AE527" i="1" s="1"/>
  <c r="U688" i="2" s="1"/>
  <c r="BI59" i="1"/>
  <c r="AE506" i="1" s="1"/>
  <c r="U1012" i="2" s="1"/>
  <c r="BI58" i="1"/>
  <c r="AE485" i="1" s="1"/>
  <c r="U38" i="2" s="1"/>
  <c r="BI57" i="1"/>
  <c r="AE464" i="1" s="1"/>
  <c r="U235" i="2" s="1"/>
  <c r="BI56" i="1"/>
  <c r="AE443" i="1" s="1"/>
  <c r="U170" i="2" s="1"/>
  <c r="BI55" i="1"/>
  <c r="AE422" i="1" s="1"/>
  <c r="U778" i="2" s="1"/>
  <c r="BI54" i="1"/>
  <c r="AE359" i="1" s="1"/>
  <c r="U913" i="2" s="1"/>
  <c r="BI53" i="1"/>
  <c r="AE401" i="1" s="1"/>
  <c r="U873" i="2" s="1"/>
  <c r="BI52" i="1"/>
  <c r="AE380" i="1" s="1"/>
  <c r="U598" i="2" s="1"/>
  <c r="BI51" i="1"/>
  <c r="AE338" i="1" s="1"/>
  <c r="U593" i="2" s="1"/>
  <c r="BI50" i="1"/>
  <c r="AE317" i="1" s="1"/>
  <c r="BI49" i="1"/>
  <c r="AE296" i="1" s="1"/>
  <c r="BI48" i="1"/>
  <c r="AE275" i="1" s="1"/>
  <c r="BI47" i="1"/>
  <c r="AE254" i="1" s="1"/>
  <c r="BI46" i="1"/>
  <c r="AE233" i="1" s="1"/>
  <c r="BI45" i="1"/>
  <c r="AE212" i="1" s="1"/>
  <c r="BI44" i="1"/>
  <c r="AE191" i="1" s="1"/>
  <c r="BI43" i="1"/>
  <c r="AE170" i="1" s="1"/>
  <c r="BI42" i="1"/>
  <c r="AE149" i="1" s="1"/>
  <c r="BI41" i="1"/>
  <c r="AE128" i="1" s="1"/>
  <c r="BI40" i="1"/>
  <c r="AE107" i="1" s="1"/>
  <c r="BI39" i="1"/>
  <c r="AE86" i="1" s="1"/>
  <c r="BI38" i="1"/>
  <c r="AE65" i="1" s="1"/>
  <c r="BI37" i="1"/>
  <c r="AE44" i="1" s="1"/>
  <c r="BI36" i="1"/>
  <c r="AE23" i="1" s="1"/>
  <c r="Z85" i="1"/>
  <c r="X85" i="1"/>
  <c r="V85" i="1"/>
  <c r="Z81" i="1"/>
  <c r="X81" i="1"/>
  <c r="V81" i="1"/>
  <c r="W176" i="2" l="1"/>
  <c r="W424" i="2"/>
  <c r="W781" i="2"/>
  <c r="W75" i="2"/>
  <c r="W199" i="2"/>
  <c r="W309" i="2"/>
  <c r="W432" i="2"/>
  <c r="W556" i="2"/>
  <c r="W680" i="2"/>
  <c r="W790" i="2"/>
  <c r="W914" i="2"/>
  <c r="W84" i="2"/>
  <c r="W208" i="2"/>
  <c r="W332" i="2"/>
  <c r="W455" i="2"/>
  <c r="W565" i="2"/>
  <c r="W689" i="2"/>
  <c r="W813" i="2"/>
  <c r="W936" i="2"/>
  <c r="W6" i="2"/>
  <c r="W106" i="2"/>
  <c r="W230" i="2"/>
  <c r="W340" i="2"/>
  <c r="W463" i="2"/>
  <c r="W587" i="2"/>
  <c r="W711" i="2"/>
  <c r="W821" i="2"/>
  <c r="W945" i="2"/>
  <c r="W115" i="2"/>
  <c r="W239" i="2"/>
  <c r="W362" i="2"/>
  <c r="W486" i="2"/>
  <c r="W596" i="2"/>
  <c r="W719" i="2"/>
  <c r="W843" i="2"/>
  <c r="W967" i="2"/>
  <c r="W137" i="2"/>
  <c r="W247" i="2"/>
  <c r="W370" i="2"/>
  <c r="W495" i="2"/>
  <c r="W618" i="2"/>
  <c r="W742" i="2"/>
  <c r="W852" i="2"/>
  <c r="W976" i="2"/>
  <c r="W22" i="2"/>
  <c r="W145" i="2"/>
  <c r="W269" i="2"/>
  <c r="W393" i="2"/>
  <c r="W503" i="2"/>
  <c r="W627" i="2"/>
  <c r="W751" i="2"/>
  <c r="W874" i="2"/>
  <c r="W998" i="2"/>
  <c r="W44" i="2"/>
  <c r="W168" i="2"/>
  <c r="W278" i="2"/>
  <c r="W402" i="2"/>
  <c r="W526" i="2"/>
  <c r="W649" i="2"/>
  <c r="W759" i="2"/>
  <c r="W883" i="2"/>
  <c r="W1006" i="2"/>
  <c r="W7" i="2"/>
  <c r="W14" i="2"/>
  <c r="W23" i="2"/>
  <c r="W45" i="2"/>
  <c r="W54" i="2"/>
  <c r="W76" i="2"/>
  <c r="W85" i="2"/>
  <c r="W107" i="2"/>
  <c r="W116" i="2"/>
  <c r="W138" i="2"/>
  <c r="W147" i="2"/>
  <c r="W169" i="2"/>
  <c r="W177" i="2"/>
  <c r="W200" i="2"/>
  <c r="W209" i="2"/>
  <c r="W231" i="2"/>
  <c r="W240" i="2"/>
  <c r="W262" i="2"/>
  <c r="W271" i="2"/>
  <c r="W279" i="2"/>
  <c r="W301" i="2"/>
  <c r="W310" i="2"/>
  <c r="W333" i="2"/>
  <c r="W341" i="2"/>
  <c r="W363" i="2"/>
  <c r="W372" i="2"/>
  <c r="W394" i="2"/>
  <c r="W403" i="2"/>
  <c r="W425" i="2"/>
  <c r="W433" i="2"/>
  <c r="W456" i="2"/>
  <c r="W465" i="2"/>
  <c r="W487" i="2"/>
  <c r="W496" i="2"/>
  <c r="W518" i="2"/>
  <c r="W527" i="2"/>
  <c r="W535" i="2"/>
  <c r="W558" i="2"/>
  <c r="W566" i="2"/>
  <c r="W589" i="2"/>
  <c r="W597" i="2"/>
  <c r="W619" i="2"/>
  <c r="W628" i="2"/>
  <c r="W650" i="2"/>
  <c r="W659" i="2"/>
  <c r="W681" i="2"/>
  <c r="W690" i="2"/>
  <c r="W712" i="2"/>
  <c r="W720" i="2"/>
  <c r="W743" i="2"/>
  <c r="W752" i="2"/>
  <c r="W774" i="2"/>
  <c r="W782" i="2"/>
  <c r="W791" i="2"/>
  <c r="W814" i="2"/>
  <c r="W822" i="2"/>
  <c r="W844" i="2"/>
  <c r="W853" i="2"/>
  <c r="W875" i="2"/>
  <c r="W884" i="2"/>
  <c r="W906" i="2"/>
  <c r="W915" i="2"/>
  <c r="W937" i="2"/>
  <c r="W946" i="2"/>
  <c r="W968" i="2"/>
  <c r="W977" i="2"/>
  <c r="W999" i="2"/>
  <c r="W1007" i="2"/>
  <c r="W15" i="2"/>
  <c r="W38" i="2"/>
  <c r="W46" i="2"/>
  <c r="W55" i="2"/>
  <c r="W77" i="2"/>
  <c r="W86" i="2"/>
  <c r="W109" i="2"/>
  <c r="W117" i="2"/>
  <c r="W139" i="2"/>
  <c r="W148" i="2"/>
  <c r="W170" i="2"/>
  <c r="W178" i="2"/>
  <c r="W201" i="2"/>
  <c r="W210" i="2"/>
  <c r="W232" i="2"/>
  <c r="W241" i="2"/>
  <c r="W263" i="2"/>
  <c r="W272" i="2"/>
  <c r="W294" i="2"/>
  <c r="W303" i="2"/>
  <c r="W311" i="2"/>
  <c r="W334" i="2"/>
  <c r="W342" i="2"/>
  <c r="W364" i="2"/>
  <c r="W373" i="2"/>
  <c r="W396" i="2"/>
  <c r="W404" i="2"/>
  <c r="W426" i="2"/>
  <c r="W434" i="2"/>
  <c r="W457" i="2"/>
  <c r="W466" i="2"/>
  <c r="W488" i="2"/>
  <c r="W497" i="2"/>
  <c r="W519" i="2"/>
  <c r="W528" i="2"/>
  <c r="W550" i="2"/>
  <c r="W559" i="2"/>
  <c r="W567" i="2"/>
  <c r="W590" i="2"/>
  <c r="W598" i="2"/>
  <c r="W620" i="2"/>
  <c r="W629" i="2"/>
  <c r="W651" i="2"/>
  <c r="W660" i="2"/>
  <c r="W682" i="2"/>
  <c r="W691" i="2"/>
  <c r="W713" i="2"/>
  <c r="W721" i="2"/>
  <c r="W744" i="2"/>
  <c r="W753" i="2"/>
  <c r="W775" i="2"/>
  <c r="W784" i="2"/>
  <c r="W806" i="2"/>
  <c r="W815" i="2"/>
  <c r="W823" i="2"/>
  <c r="W845" i="2"/>
  <c r="W854" i="2"/>
  <c r="W876" i="2"/>
  <c r="W885" i="2"/>
  <c r="W907" i="2"/>
  <c r="W916" i="2"/>
  <c r="W938" i="2"/>
  <c r="W947" i="2"/>
  <c r="W969" i="2"/>
  <c r="W978" i="2"/>
  <c r="W1000" i="2"/>
  <c r="W1008" i="2"/>
  <c r="W8" i="2"/>
  <c r="W16" i="2"/>
  <c r="W39" i="2"/>
  <c r="W47" i="2"/>
  <c r="W70" i="2"/>
  <c r="W78" i="2"/>
  <c r="W87" i="2"/>
  <c r="W110" i="2"/>
  <c r="W118" i="2"/>
  <c r="W140" i="2"/>
  <c r="W149" i="2"/>
  <c r="W171" i="2"/>
  <c r="W180" i="2"/>
  <c r="W202" i="2"/>
  <c r="W211" i="2"/>
  <c r="W233" i="2"/>
  <c r="W242" i="2"/>
  <c r="W264" i="2"/>
  <c r="W273" i="2"/>
  <c r="W295" i="2"/>
  <c r="W304" i="2"/>
  <c r="W326" i="2"/>
  <c r="W335" i="2"/>
  <c r="W343" i="2"/>
  <c r="W365" i="2"/>
  <c r="W374" i="2"/>
  <c r="W397" i="2"/>
  <c r="W405" i="2"/>
  <c r="W427" i="2"/>
  <c r="W436" i="2"/>
  <c r="W458" i="2"/>
  <c r="W467" i="2"/>
  <c r="W489" i="2"/>
  <c r="W498" i="2"/>
  <c r="W520" i="2"/>
  <c r="W529" i="2"/>
  <c r="W551" i="2"/>
  <c r="W560" i="2"/>
  <c r="W582" i="2"/>
  <c r="W591" i="2"/>
  <c r="W599" i="2"/>
  <c r="W621" i="2"/>
  <c r="W630" i="2"/>
  <c r="W653" i="2"/>
  <c r="W661" i="2"/>
  <c r="W683" i="2"/>
  <c r="W692" i="2"/>
  <c r="W714" i="2"/>
  <c r="W722" i="2"/>
  <c r="W745" i="2"/>
  <c r="W754" i="2"/>
  <c r="W776" i="2"/>
  <c r="W785" i="2"/>
  <c r="W807" i="2"/>
  <c r="W816" i="2"/>
  <c r="W838" i="2"/>
  <c r="W847" i="2"/>
  <c r="W855" i="2"/>
  <c r="W877" i="2"/>
  <c r="W886" i="2"/>
  <c r="W908" i="2"/>
  <c r="W917" i="2"/>
  <c r="W939" i="2"/>
  <c r="W948" i="2"/>
  <c r="W970" i="2"/>
  <c r="W979" i="2"/>
  <c r="W1001" i="2"/>
  <c r="W1009" i="2"/>
  <c r="W9" i="2"/>
  <c r="W17" i="2"/>
  <c r="W40" i="2"/>
  <c r="W48" i="2"/>
  <c r="W71" i="2"/>
  <c r="W80" i="2"/>
  <c r="W102" i="2"/>
  <c r="W111" i="2"/>
  <c r="W119" i="2"/>
  <c r="W141" i="2"/>
  <c r="W150" i="2"/>
  <c r="W172" i="2"/>
  <c r="W181" i="2"/>
  <c r="W203" i="2"/>
  <c r="W212" i="2"/>
  <c r="W234" i="2"/>
  <c r="W243" i="2"/>
  <c r="W265" i="2"/>
  <c r="W274" i="2"/>
  <c r="W296" i="2"/>
  <c r="W305" i="2"/>
  <c r="W327" i="2"/>
  <c r="W336" i="2"/>
  <c r="W358" i="2"/>
  <c r="W366" i="2"/>
  <c r="W375" i="2"/>
  <c r="W398" i="2"/>
  <c r="W406" i="2"/>
  <c r="W428" i="2"/>
  <c r="W437" i="2"/>
  <c r="W459" i="2"/>
  <c r="W468" i="2"/>
  <c r="W490" i="2"/>
  <c r="W499" i="2"/>
  <c r="W521" i="2"/>
  <c r="W530" i="2"/>
  <c r="W552" i="2"/>
  <c r="W561" i="2"/>
  <c r="W583" i="2"/>
  <c r="W592" i="2"/>
  <c r="W614" i="2"/>
  <c r="W622" i="2"/>
  <c r="W631" i="2"/>
  <c r="W654" i="2"/>
  <c r="W662" i="2"/>
  <c r="W684" i="2"/>
  <c r="W693" i="2"/>
  <c r="W715" i="2"/>
  <c r="W724" i="2"/>
  <c r="W746" i="2"/>
  <c r="W755" i="2"/>
  <c r="W777" i="2"/>
  <c r="W786" i="2"/>
  <c r="W808" i="2"/>
  <c r="W817" i="2"/>
  <c r="W839" i="2"/>
  <c r="W848" i="2"/>
  <c r="W870" i="2"/>
  <c r="W879" i="2"/>
  <c r="W887" i="2"/>
  <c r="W909" i="2"/>
  <c r="W918" i="2"/>
  <c r="W940" i="2"/>
  <c r="W949" i="2"/>
  <c r="W972" i="2"/>
  <c r="W980" i="2"/>
  <c r="W1002" i="2"/>
  <c r="W1010" i="2"/>
  <c r="W10" i="2"/>
  <c r="W19" i="2"/>
  <c r="W41" i="2"/>
  <c r="W49" i="2"/>
  <c r="W72" i="2"/>
  <c r="W81" i="2"/>
  <c r="W103" i="2"/>
  <c r="W112" i="2"/>
  <c r="W134" i="2"/>
  <c r="W142" i="2"/>
  <c r="W151" i="2"/>
  <c r="W173" i="2"/>
  <c r="W182" i="2"/>
  <c r="W204" i="2"/>
  <c r="W213" i="2"/>
  <c r="W235" i="2"/>
  <c r="W244" i="2"/>
  <c r="W266" i="2"/>
  <c r="W275" i="2"/>
  <c r="W297" i="2"/>
  <c r="W306" i="2"/>
  <c r="W328" i="2"/>
  <c r="W337" i="2"/>
  <c r="W359" i="2"/>
  <c r="W367" i="2"/>
  <c r="W390" i="2"/>
  <c r="W399" i="2"/>
  <c r="W407" i="2"/>
  <c r="W429" i="2"/>
  <c r="W438" i="2"/>
  <c r="W460" i="2"/>
  <c r="W469" i="2"/>
  <c r="W491" i="2"/>
  <c r="W500" i="2"/>
  <c r="W522" i="2"/>
  <c r="W531" i="2"/>
  <c r="W553" i="2"/>
  <c r="W562" i="2"/>
  <c r="W584" i="2"/>
  <c r="W593" i="2"/>
  <c r="W615" i="2"/>
  <c r="W623" i="2"/>
  <c r="W646" i="2"/>
  <c r="W655" i="2"/>
  <c r="W663" i="2"/>
  <c r="W685" i="2"/>
  <c r="W694" i="2"/>
  <c r="W716" i="2"/>
  <c r="W725" i="2"/>
  <c r="W747" i="2"/>
  <c r="W756" i="2"/>
  <c r="W778" i="2"/>
  <c r="W787" i="2"/>
  <c r="W809" i="2"/>
  <c r="W818" i="2"/>
  <c r="W840" i="2"/>
  <c r="W849" i="2"/>
  <c r="W871" i="2"/>
  <c r="W880" i="2"/>
  <c r="W902" i="2"/>
  <c r="W910" i="2"/>
  <c r="W919" i="2"/>
  <c r="W941" i="2"/>
  <c r="W950" i="2"/>
  <c r="W973" i="2"/>
  <c r="W981" i="2"/>
  <c r="W1003" i="2"/>
  <c r="W1012" i="2"/>
  <c r="W11" i="2"/>
  <c r="W20" i="2"/>
  <c r="W42" i="2"/>
  <c r="W50" i="2"/>
  <c r="W73" i="2"/>
  <c r="W82" i="2"/>
  <c r="W104" i="2"/>
  <c r="W113" i="2"/>
  <c r="W135" i="2"/>
  <c r="W143" i="2"/>
  <c r="W166" i="2"/>
  <c r="W174" i="2"/>
  <c r="W183" i="2"/>
  <c r="W205" i="2"/>
  <c r="W214" i="2"/>
  <c r="W236" i="2"/>
  <c r="W245" i="2"/>
  <c r="W267" i="2"/>
  <c r="W276" i="2"/>
  <c r="W298" i="2"/>
  <c r="W307" i="2"/>
  <c r="W329" i="2"/>
  <c r="W338" i="2"/>
  <c r="W360" i="2"/>
  <c r="W368" i="2"/>
  <c r="W391" i="2"/>
  <c r="W400" i="2"/>
  <c r="W422" i="2"/>
  <c r="W430" i="2"/>
  <c r="W439" i="2"/>
  <c r="W461" i="2"/>
  <c r="W470" i="2"/>
  <c r="W492" i="2"/>
  <c r="W501" i="2"/>
  <c r="W524" i="2"/>
  <c r="W532" i="2"/>
  <c r="W554" i="2"/>
  <c r="W563" i="2"/>
  <c r="W585" i="2"/>
  <c r="W594" i="2"/>
  <c r="W616" i="2"/>
  <c r="W647" i="2"/>
  <c r="W656" i="2"/>
  <c r="W678" i="2"/>
  <c r="W686" i="2"/>
  <c r="W695" i="2"/>
  <c r="W717" i="2"/>
  <c r="W726" i="2"/>
  <c r="W748" i="2"/>
  <c r="W757" i="2"/>
  <c r="W779" i="2"/>
  <c r="W788" i="2"/>
  <c r="W810" i="2"/>
  <c r="W819" i="2"/>
  <c r="W841" i="2"/>
  <c r="W850" i="2"/>
  <c r="W872" i="2"/>
  <c r="W881" i="2"/>
  <c r="W903" i="2"/>
  <c r="W911" i="2"/>
  <c r="W934" i="2"/>
  <c r="W942" i="2"/>
  <c r="W951" i="2"/>
  <c r="W982" i="2"/>
  <c r="W1004" i="2"/>
  <c r="W1013" i="2"/>
  <c r="W12" i="2"/>
  <c r="W43" i="2"/>
  <c r="W52" i="2"/>
  <c r="W74" i="2"/>
  <c r="W83" i="2"/>
  <c r="W105" i="2"/>
  <c r="W114" i="2"/>
  <c r="W136" i="2"/>
  <c r="W144" i="2"/>
  <c r="W175" i="2"/>
  <c r="W198" i="2"/>
  <c r="W206" i="2"/>
  <c r="W215" i="2"/>
  <c r="W237" i="2"/>
  <c r="W246" i="2"/>
  <c r="W268" i="2"/>
  <c r="W277" i="2"/>
  <c r="W330" i="2"/>
  <c r="W361" i="2"/>
  <c r="W392" i="2"/>
  <c r="W401" i="2"/>
  <c r="W423" i="2"/>
  <c r="W431" i="2"/>
  <c r="W462" i="2"/>
  <c r="W471" i="2"/>
  <c r="W494" i="2"/>
  <c r="W502" i="2"/>
  <c r="W525" i="2"/>
  <c r="W533" i="2"/>
  <c r="W555" i="2"/>
  <c r="W586" i="2"/>
  <c r="W595" i="2"/>
  <c r="W710" i="2"/>
  <c r="W718" i="2"/>
  <c r="W749" i="2"/>
  <c r="W758" i="2"/>
  <c r="W780" i="2"/>
  <c r="W789" i="2"/>
  <c r="R337" i="2"/>
  <c r="R365" i="2"/>
  <c r="R167" i="2"/>
  <c r="R343" i="2"/>
  <c r="R972" i="2"/>
  <c r="R565" i="2"/>
  <c r="R459" i="2"/>
  <c r="R455" i="2"/>
  <c r="R1005" i="2"/>
  <c r="R816" i="2"/>
  <c r="R758" i="2"/>
  <c r="R969" i="2"/>
  <c r="R686" i="2"/>
  <c r="R660" i="2"/>
  <c r="R488" i="2"/>
  <c r="R849" i="2"/>
  <c r="R527" i="2"/>
  <c r="R407" i="2"/>
  <c r="R390" i="2"/>
  <c r="R298" i="2"/>
  <c r="R274" i="2"/>
  <c r="R839" i="2"/>
  <c r="R781" i="2"/>
  <c r="R614" i="2"/>
  <c r="R657" i="2"/>
  <c r="R630" i="2"/>
  <c r="R784" i="2"/>
  <c r="R532" i="2"/>
  <c r="R430" i="2"/>
  <c r="R361" i="2"/>
  <c r="R330" i="2"/>
  <c r="R114" i="2"/>
  <c r="R235" i="2"/>
  <c r="R213" i="2"/>
  <c r="R72" i="2"/>
  <c r="R19" i="2"/>
  <c r="R172" i="2"/>
  <c r="R119" i="2"/>
  <c r="R463" i="2"/>
  <c r="R424" i="2"/>
  <c r="R917" i="2"/>
  <c r="R560" i="2"/>
  <c r="R551" i="2"/>
  <c r="R974" i="2"/>
  <c r="R876" i="2"/>
  <c r="R404" i="2"/>
  <c r="R937" i="2"/>
  <c r="R593" i="2"/>
  <c r="R535" i="2"/>
  <c r="R522" i="2"/>
  <c r="R307" i="2"/>
  <c r="R210" i="2"/>
  <c r="R310" i="2"/>
  <c r="R107" i="2"/>
  <c r="R6" i="2"/>
  <c r="R980" i="2"/>
  <c r="R879" i="2"/>
  <c r="R627" i="2"/>
  <c r="R530" i="2"/>
  <c r="R437" i="2"/>
  <c r="R393" i="2"/>
  <c r="R908" i="2"/>
  <c r="R598" i="2"/>
  <c r="R518" i="2"/>
  <c r="R496" i="2"/>
  <c r="R487" i="2"/>
  <c r="R456" i="2"/>
  <c r="R311" i="2"/>
  <c r="R46" i="2"/>
  <c r="R299" i="2"/>
  <c r="R234" i="2"/>
  <c r="R17" i="2"/>
  <c r="R914" i="2"/>
  <c r="R877" i="2"/>
  <c r="R873" i="2"/>
  <c r="R942" i="2"/>
  <c r="R497" i="2"/>
  <c r="R919" i="2"/>
  <c r="R720" i="2"/>
  <c r="R566" i="2"/>
  <c r="R531" i="2"/>
  <c r="R139" i="2"/>
  <c r="R15" i="2"/>
  <c r="R372" i="2"/>
  <c r="R266" i="2"/>
  <c r="R309" i="2"/>
  <c r="R102" i="2"/>
  <c r="R39" i="2"/>
  <c r="R8" i="2"/>
  <c r="R813" i="2"/>
  <c r="R777" i="2"/>
  <c r="R719" i="2"/>
  <c r="R939" i="2"/>
  <c r="R679" i="2"/>
  <c r="R533" i="2"/>
  <c r="R620" i="2"/>
  <c r="R433" i="2"/>
  <c r="R232" i="2"/>
  <c r="R148" i="2"/>
  <c r="R86" i="2"/>
  <c r="R50" i="2"/>
  <c r="R83" i="2"/>
  <c r="R198" i="2"/>
  <c r="R247" i="2"/>
  <c r="R208" i="2"/>
  <c r="R106" i="2"/>
  <c r="R808" i="2"/>
  <c r="R654" i="2"/>
  <c r="R970" i="2"/>
  <c r="R754" i="2"/>
  <c r="R454" i="2"/>
  <c r="R885" i="2"/>
  <c r="R815" i="2"/>
  <c r="R400" i="2"/>
  <c r="R756" i="2"/>
  <c r="R429" i="2"/>
  <c r="R364" i="2"/>
  <c r="R246" i="2"/>
  <c r="R171" i="2"/>
  <c r="R279" i="2"/>
  <c r="R49" i="2"/>
  <c r="R327" i="2"/>
  <c r="R265" i="2"/>
  <c r="R949" i="2"/>
  <c r="R887" i="2"/>
  <c r="R561" i="2"/>
  <c r="R486" i="2"/>
  <c r="R653" i="2"/>
  <c r="R591" i="2"/>
  <c r="R907" i="2"/>
  <c r="R810" i="2"/>
  <c r="R691" i="2"/>
  <c r="R519" i="2"/>
  <c r="R910" i="2"/>
  <c r="R880" i="2"/>
  <c r="R716" i="2"/>
  <c r="R584" i="2"/>
  <c r="R308" i="2"/>
  <c r="R54" i="2"/>
  <c r="R137" i="2"/>
  <c r="R1015" i="2"/>
  <c r="R821" i="2"/>
  <c r="R468" i="2"/>
  <c r="R1001" i="2"/>
  <c r="R811" i="2"/>
  <c r="R586" i="2"/>
  <c r="R982" i="2"/>
  <c r="R934" i="2"/>
  <c r="R753" i="2"/>
  <c r="R744" i="2"/>
  <c r="R656" i="2"/>
  <c r="R434" i="2"/>
  <c r="R403" i="2"/>
  <c r="R367" i="2"/>
  <c r="R173" i="2"/>
  <c r="R332" i="2"/>
  <c r="R199" i="2"/>
  <c r="R521" i="2"/>
  <c r="R499" i="2"/>
  <c r="R975" i="2"/>
  <c r="R780" i="2"/>
  <c r="R555" i="2"/>
  <c r="R502" i="2"/>
  <c r="R872" i="2"/>
  <c r="R567" i="2"/>
  <c r="R528" i="2"/>
  <c r="R461" i="2"/>
  <c r="R426" i="2"/>
  <c r="R391" i="2"/>
  <c r="R902" i="2"/>
  <c r="R597" i="2"/>
  <c r="R82" i="2"/>
  <c r="R20" i="2"/>
  <c r="R145" i="2"/>
  <c r="R905" i="2"/>
  <c r="R648" i="2"/>
  <c r="R621" i="2"/>
  <c r="R806" i="2"/>
  <c r="R788" i="2"/>
  <c r="R682" i="2"/>
  <c r="R466" i="2"/>
  <c r="R999" i="2"/>
  <c r="R752" i="2"/>
  <c r="R659" i="2"/>
  <c r="R113" i="2"/>
  <c r="R268" i="2"/>
  <c r="R182" i="2"/>
  <c r="R175" i="2"/>
  <c r="R375" i="2"/>
  <c r="R366" i="2"/>
  <c r="R149" i="2"/>
  <c r="R534" i="2"/>
  <c r="R626" i="2"/>
  <c r="R1013" i="2"/>
  <c r="R947" i="2"/>
  <c r="R916" i="2"/>
  <c r="R903" i="2"/>
  <c r="R721" i="2"/>
  <c r="R585" i="2"/>
  <c r="R559" i="2"/>
  <c r="R492" i="2"/>
  <c r="R589" i="2"/>
  <c r="R166" i="2"/>
  <c r="R138" i="2"/>
  <c r="R23" i="2"/>
  <c r="R16" i="2"/>
  <c r="R296" i="2"/>
  <c r="R43" i="2"/>
  <c r="R945" i="2"/>
  <c r="R402" i="2"/>
  <c r="R1014" i="2"/>
  <c r="R855" i="2"/>
  <c r="R683" i="2"/>
  <c r="R775" i="2"/>
  <c r="R554" i="2"/>
  <c r="R840" i="2"/>
  <c r="R725" i="2"/>
  <c r="R623" i="2"/>
  <c r="R205" i="2"/>
  <c r="R134" i="2"/>
  <c r="R112" i="2"/>
  <c r="R76" i="2"/>
  <c r="R41" i="2"/>
  <c r="R211" i="2"/>
  <c r="R84" i="2"/>
  <c r="R1010" i="2"/>
  <c r="R909" i="2"/>
  <c r="R966" i="2"/>
  <c r="R661" i="2"/>
  <c r="R823" i="2"/>
  <c r="R819" i="2"/>
  <c r="R1012" i="2"/>
  <c r="R460" i="2"/>
  <c r="R438" i="2"/>
  <c r="R399" i="2"/>
  <c r="R135" i="2"/>
  <c r="R169" i="2"/>
  <c r="R273" i="2"/>
  <c r="R264" i="2"/>
  <c r="R362" i="2"/>
  <c r="R336" i="2"/>
  <c r="R75" i="2"/>
  <c r="R918" i="2"/>
  <c r="R658" i="2"/>
  <c r="R631" i="2"/>
  <c r="R618" i="2"/>
  <c r="R688" i="2"/>
  <c r="R841" i="2"/>
  <c r="R685" i="2"/>
  <c r="R469" i="2"/>
  <c r="R70" i="2"/>
  <c r="R363" i="2"/>
  <c r="R231" i="2"/>
  <c r="R200" i="2"/>
  <c r="R177" i="2"/>
  <c r="R110" i="2"/>
  <c r="R340" i="2"/>
  <c r="R300" i="2"/>
  <c r="R115" i="2"/>
  <c r="R724" i="2"/>
  <c r="R583" i="2"/>
  <c r="R1009" i="2"/>
  <c r="R904" i="2"/>
  <c r="R710" i="2"/>
  <c r="R951" i="2"/>
  <c r="R938" i="2"/>
  <c r="R850" i="2"/>
  <c r="R875" i="2"/>
  <c r="R558" i="2"/>
  <c r="R143" i="2"/>
  <c r="R204" i="2"/>
  <c r="R85" i="2"/>
  <c r="R233" i="2"/>
  <c r="R176" i="2"/>
  <c r="R141" i="2"/>
  <c r="R22" i="2"/>
  <c r="R759" i="2"/>
  <c r="R755" i="2"/>
  <c r="R432" i="2"/>
  <c r="R398" i="2"/>
  <c r="R1000" i="2"/>
  <c r="R978" i="2"/>
  <c r="R845" i="2"/>
  <c r="R726" i="2"/>
  <c r="R647" i="2"/>
  <c r="R457" i="2"/>
  <c r="R1007" i="2"/>
  <c r="R267" i="2"/>
  <c r="R180" i="2"/>
  <c r="R10" i="2"/>
  <c r="R369" i="2"/>
  <c r="R326" i="2"/>
  <c r="R277" i="2"/>
  <c r="R680" i="2"/>
  <c r="R851" i="2"/>
  <c r="R718" i="2"/>
  <c r="R854" i="2"/>
  <c r="R941" i="2"/>
  <c r="R774" i="2"/>
  <c r="R747" i="2"/>
  <c r="R615" i="2"/>
  <c r="R465" i="2"/>
  <c r="R236" i="2"/>
  <c r="R215" i="2"/>
  <c r="R105" i="2"/>
  <c r="R202" i="2"/>
  <c r="R306" i="2"/>
  <c r="R244" i="2"/>
  <c r="R144" i="2"/>
  <c r="R53" i="2"/>
  <c r="R503" i="2"/>
  <c r="R490" i="2"/>
  <c r="R913" i="2"/>
  <c r="R886" i="2"/>
  <c r="R692" i="2"/>
  <c r="R595" i="2"/>
  <c r="R462" i="2"/>
  <c r="R431" i="2"/>
  <c r="R717" i="2"/>
  <c r="R550" i="2"/>
  <c r="R396" i="2"/>
  <c r="R968" i="2"/>
  <c r="R853" i="2"/>
  <c r="R562" i="2"/>
  <c r="R7" i="2"/>
  <c r="R304" i="2"/>
  <c r="R297" i="2"/>
  <c r="R940" i="2"/>
  <c r="R874" i="2"/>
  <c r="R852" i="2"/>
  <c r="R587" i="2"/>
  <c r="R727" i="2"/>
  <c r="R950" i="2"/>
  <c r="R915" i="2"/>
  <c r="R743" i="2"/>
  <c r="R712" i="2"/>
  <c r="R341" i="2"/>
  <c r="R45" i="2"/>
  <c r="R47" i="2"/>
  <c r="R305" i="2"/>
  <c r="R230" i="2"/>
  <c r="R80" i="2"/>
  <c r="R9" i="2"/>
  <c r="R206" i="2"/>
  <c r="R751" i="2"/>
  <c r="R458" i="2"/>
  <c r="R1008" i="2"/>
  <c r="R625" i="2"/>
  <c r="R524" i="2"/>
  <c r="R470" i="2"/>
  <c r="R439" i="2"/>
  <c r="R422" i="2"/>
  <c r="R981" i="2"/>
  <c r="R973" i="2"/>
  <c r="R814" i="2"/>
  <c r="R553" i="2"/>
  <c r="R500" i="2"/>
  <c r="R295" i="2"/>
  <c r="R242" i="2"/>
  <c r="R275" i="2"/>
  <c r="R168" i="2"/>
  <c r="R1006" i="2"/>
  <c r="R786" i="2"/>
  <c r="R689" i="2"/>
  <c r="R807" i="2"/>
  <c r="R436" i="2"/>
  <c r="R757" i="2"/>
  <c r="R713" i="2"/>
  <c r="R619" i="2"/>
  <c r="R272" i="2"/>
  <c r="R183" i="2"/>
  <c r="R170" i="2"/>
  <c r="R374" i="2"/>
  <c r="R328" i="2"/>
  <c r="R339" i="2"/>
  <c r="R358" i="2"/>
  <c r="R111" i="2"/>
  <c r="R13" i="2"/>
  <c r="R790" i="2"/>
  <c r="R556" i="2"/>
  <c r="R943" i="2"/>
  <c r="R749" i="2"/>
  <c r="R714" i="2"/>
  <c r="R599" i="2"/>
  <c r="R529" i="2"/>
  <c r="R594" i="2"/>
  <c r="R501" i="2"/>
  <c r="R884" i="2"/>
  <c r="R871" i="2"/>
  <c r="R329" i="2"/>
  <c r="R294" i="2"/>
  <c r="R11" i="2"/>
  <c r="R147" i="2"/>
  <c r="R14" i="2"/>
  <c r="R40" i="2"/>
  <c r="R870" i="2"/>
  <c r="R684" i="2"/>
  <c r="R622" i="2"/>
  <c r="R820" i="2"/>
  <c r="R785" i="2"/>
  <c r="R745" i="2"/>
  <c r="R392" i="2"/>
  <c r="R1003" i="2"/>
  <c r="R663" i="2"/>
  <c r="R650" i="2"/>
  <c r="R342" i="2"/>
  <c r="R117" i="2"/>
  <c r="R335" i="2"/>
  <c r="R359" i="2"/>
  <c r="R370" i="2"/>
  <c r="R269" i="2"/>
  <c r="R48" i="2"/>
  <c r="R883" i="2"/>
  <c r="R843" i="2"/>
  <c r="R711" i="2"/>
  <c r="R722" i="2"/>
  <c r="R489" i="2"/>
  <c r="R911" i="2"/>
  <c r="R590" i="2"/>
  <c r="R360" i="2"/>
  <c r="R241" i="2"/>
  <c r="R77" i="2"/>
  <c r="R55" i="2"/>
  <c r="R42" i="2"/>
  <c r="R262" i="2"/>
  <c r="R140" i="2"/>
  <c r="R21" i="2"/>
  <c r="R212" i="2"/>
  <c r="R150" i="2"/>
  <c r="R882" i="2"/>
  <c r="R401" i="2"/>
  <c r="R678" i="2"/>
  <c r="R651" i="2"/>
  <c r="R563" i="2"/>
  <c r="R844" i="2"/>
  <c r="R791" i="2"/>
  <c r="R778" i="2"/>
  <c r="R694" i="2"/>
  <c r="R848" i="2"/>
  <c r="R715" i="2"/>
  <c r="R693" i="2"/>
  <c r="R948" i="2"/>
  <c r="R838" i="2"/>
  <c r="R776" i="2"/>
  <c r="R617" i="2"/>
  <c r="R498" i="2"/>
  <c r="R977" i="2"/>
  <c r="R12" i="2"/>
  <c r="R74" i="2"/>
  <c r="R87" i="2"/>
  <c r="R118" i="2"/>
  <c r="R44" i="2"/>
  <c r="R71" i="2"/>
  <c r="R181" i="2"/>
  <c r="R239" i="2"/>
  <c r="R243" i="2"/>
  <c r="R278" i="2"/>
  <c r="R649" i="2"/>
  <c r="R592" i="2"/>
  <c r="R935" i="2"/>
  <c r="R847" i="2"/>
  <c r="R525" i="2"/>
  <c r="R881" i="2"/>
  <c r="R946" i="2"/>
  <c r="R906" i="2"/>
  <c r="R822" i="2"/>
  <c r="R78" i="2"/>
  <c r="R136" i="2"/>
  <c r="R976" i="2"/>
  <c r="R936" i="2"/>
  <c r="R817" i="2"/>
  <c r="R746" i="2"/>
  <c r="R662" i="2"/>
  <c r="R596" i="2"/>
  <c r="R1004" i="2"/>
  <c r="R779" i="2"/>
  <c r="R629" i="2"/>
  <c r="R681" i="2"/>
  <c r="R646" i="2"/>
  <c r="R81" i="2"/>
  <c r="R103" i="2"/>
  <c r="R116" i="2"/>
  <c r="R142" i="2"/>
  <c r="R151" i="2"/>
  <c r="R240" i="2"/>
  <c r="R271" i="2"/>
  <c r="R333" i="2"/>
  <c r="R998" i="2"/>
  <c r="R552" i="2"/>
  <c r="R526" i="2"/>
  <c r="R495" i="2"/>
  <c r="R406" i="2"/>
  <c r="R983" i="2"/>
  <c r="R979" i="2"/>
  <c r="R789" i="2"/>
  <c r="R427" i="2"/>
  <c r="R423" i="2"/>
  <c r="R748" i="2"/>
  <c r="R809" i="2"/>
  <c r="R394" i="2"/>
  <c r="R237" i="2"/>
  <c r="R967" i="2"/>
  <c r="R842" i="2"/>
  <c r="R582" i="2"/>
  <c r="R695" i="2"/>
  <c r="R616" i="2"/>
  <c r="R787" i="2"/>
  <c r="R782" i="2"/>
  <c r="R690" i="2"/>
  <c r="R655" i="2"/>
  <c r="R628" i="2"/>
  <c r="R491" i="2"/>
  <c r="R1002" i="2"/>
  <c r="R742" i="2"/>
  <c r="R428" i="2"/>
  <c r="R564" i="2"/>
  <c r="R520" i="2"/>
  <c r="R494" i="2"/>
  <c r="R471" i="2"/>
  <c r="R467" i="2"/>
  <c r="R405" i="2"/>
  <c r="R397" i="2"/>
  <c r="R818" i="2"/>
  <c r="R425" i="2"/>
  <c r="R52" i="2"/>
  <c r="R38" i="2"/>
  <c r="R73" i="2"/>
  <c r="R104" i="2"/>
  <c r="R109" i="2"/>
  <c r="R174" i="2"/>
  <c r="R178" i="2"/>
  <c r="R201" i="2"/>
  <c r="R214" i="2"/>
  <c r="R245" i="2"/>
  <c r="R263" i="2"/>
  <c r="R276" i="2"/>
  <c r="R303" i="2"/>
  <c r="R334" i="2"/>
  <c r="R338" i="2"/>
  <c r="R368" i="2"/>
  <c r="R373" i="2"/>
  <c r="S118" i="2"/>
  <c r="S439" i="2"/>
  <c r="S427" i="2"/>
  <c r="S625" i="2"/>
  <c r="S838" i="2"/>
  <c r="S360" i="2"/>
  <c r="S722" i="2"/>
  <c r="S140" i="2"/>
  <c r="S489" i="2"/>
  <c r="S42" i="2"/>
  <c r="S745" i="2"/>
  <c r="S335" i="2"/>
  <c r="S461" i="2"/>
  <c r="S391" i="2"/>
  <c r="S82" i="2"/>
  <c r="S20" i="2"/>
  <c r="S16" i="2"/>
  <c r="S180" i="2"/>
  <c r="S304" i="2"/>
  <c r="S329" i="2"/>
  <c r="S436" i="2"/>
  <c r="S599" i="2"/>
  <c r="S847" i="2"/>
  <c r="S205" i="2"/>
  <c r="S326" i="2"/>
  <c r="S939" i="2"/>
  <c r="S273" i="2"/>
  <c r="S211" i="2"/>
  <c r="S661" i="2"/>
  <c r="S948" i="2"/>
  <c r="S560" i="2"/>
  <c r="S242" i="2"/>
  <c r="S267" i="2"/>
  <c r="S498" i="2"/>
  <c r="S683" i="2"/>
  <c r="S970" i="2"/>
  <c r="S365" i="2"/>
  <c r="S748" i="2"/>
  <c r="S87" i="2"/>
  <c r="S276" i="2"/>
  <c r="S563" i="2"/>
  <c r="S214" i="2"/>
  <c r="S338" i="2"/>
  <c r="S400" i="2"/>
  <c r="S524" i="2"/>
  <c r="S695" i="2"/>
  <c r="S565" i="2"/>
  <c r="S455" i="2"/>
  <c r="S849" i="2"/>
  <c r="S407" i="2"/>
  <c r="S390" i="2"/>
  <c r="S969" i="2"/>
  <c r="S660" i="2"/>
  <c r="S488" i="2"/>
  <c r="S1005" i="2"/>
  <c r="S758" i="2"/>
  <c r="S972" i="2"/>
  <c r="S459" i="2"/>
  <c r="S274" i="2"/>
  <c r="S527" i="2"/>
  <c r="S397" i="2"/>
  <c r="S520" i="2"/>
  <c r="S630" i="2"/>
  <c r="S754" i="2"/>
  <c r="S877" i="2"/>
  <c r="S1015" i="2"/>
  <c r="S821" i="2"/>
  <c r="S332" i="2"/>
  <c r="S199" i="2"/>
  <c r="S367" i="2"/>
  <c r="S173" i="2"/>
  <c r="S753" i="2"/>
  <c r="S744" i="2"/>
  <c r="S434" i="2"/>
  <c r="S811" i="2"/>
  <c r="S586" i="2"/>
  <c r="S982" i="2"/>
  <c r="S468" i="2"/>
  <c r="S403" i="2"/>
  <c r="S934" i="2"/>
  <c r="S176" i="2"/>
  <c r="S22" i="2"/>
  <c r="S204" i="2"/>
  <c r="S938" i="2"/>
  <c r="S904" i="2"/>
  <c r="S710" i="2"/>
  <c r="S724" i="2"/>
  <c r="S583" i="2"/>
  <c r="S141" i="2"/>
  <c r="S875" i="2"/>
  <c r="S558" i="2"/>
  <c r="S85" i="2"/>
  <c r="S951" i="2"/>
  <c r="S850" i="2"/>
  <c r="S143" i="2"/>
  <c r="S686" i="2"/>
  <c r="S680" i="2"/>
  <c r="S53" i="2"/>
  <c r="S941" i="2"/>
  <c r="S747" i="2"/>
  <c r="S615" i="2"/>
  <c r="S306" i="2"/>
  <c r="S244" i="2"/>
  <c r="S854" i="2"/>
  <c r="S851" i="2"/>
  <c r="S718" i="2"/>
  <c r="S215" i="2"/>
  <c r="S144" i="2"/>
  <c r="S105" i="2"/>
  <c r="S774" i="2"/>
  <c r="S465" i="2"/>
  <c r="S503" i="2"/>
  <c r="S562" i="2"/>
  <c r="S297" i="2"/>
  <c r="S550" i="2"/>
  <c r="S396" i="2"/>
  <c r="S7" i="2"/>
  <c r="S913" i="2"/>
  <c r="S595" i="2"/>
  <c r="S462" i="2"/>
  <c r="S431" i="2"/>
  <c r="S490" i="2"/>
  <c r="S968" i="2"/>
  <c r="S853" i="2"/>
  <c r="S967" i="2"/>
  <c r="S787" i="2"/>
  <c r="S655" i="2"/>
  <c r="S491" i="2"/>
  <c r="S337" i="2"/>
  <c r="S842" i="2"/>
  <c r="S181" i="2"/>
  <c r="S782" i="2"/>
  <c r="S690" i="2"/>
  <c r="S628" i="2"/>
  <c r="S240" i="2"/>
  <c r="S534" i="2"/>
  <c r="S947" i="2"/>
  <c r="S916" i="2"/>
  <c r="S721" i="2"/>
  <c r="S559" i="2"/>
  <c r="S626" i="2"/>
  <c r="S43" i="2"/>
  <c r="S1013" i="2"/>
  <c r="S296" i="2"/>
  <c r="S589" i="2"/>
  <c r="S138" i="2"/>
  <c r="S23" i="2"/>
  <c r="S903" i="2"/>
  <c r="S145" i="2"/>
  <c r="S902" i="2"/>
  <c r="S567" i="2"/>
  <c r="S528" i="2"/>
  <c r="S426" i="2"/>
  <c r="S975" i="2"/>
  <c r="S780" i="2"/>
  <c r="S555" i="2"/>
  <c r="S502" i="2"/>
  <c r="S521" i="2"/>
  <c r="S499" i="2"/>
  <c r="S597" i="2"/>
  <c r="S872" i="2"/>
  <c r="S166" i="2"/>
  <c r="S751" i="2"/>
  <c r="S168" i="2"/>
  <c r="S981" i="2"/>
  <c r="S973" i="2"/>
  <c r="S553" i="2"/>
  <c r="S500" i="2"/>
  <c r="S275" i="2"/>
  <c r="S1008" i="2"/>
  <c r="S814" i="2"/>
  <c r="S790" i="2"/>
  <c r="S556" i="2"/>
  <c r="S871" i="2"/>
  <c r="S294" i="2"/>
  <c r="S943" i="2"/>
  <c r="S749" i="2"/>
  <c r="S40" i="2"/>
  <c r="S884" i="2"/>
  <c r="S147" i="2"/>
  <c r="S14" i="2"/>
  <c r="S149" i="2"/>
  <c r="S627" i="2"/>
  <c r="S393" i="2"/>
  <c r="S598" i="2"/>
  <c r="S311" i="2"/>
  <c r="S46" i="2"/>
  <c r="S299" i="2"/>
  <c r="S980" i="2"/>
  <c r="S879" i="2"/>
  <c r="S530" i="2"/>
  <c r="S437" i="2"/>
  <c r="S234" i="2"/>
  <c r="S17" i="2"/>
  <c r="S518" i="2"/>
  <c r="S496" i="2"/>
  <c r="S487" i="2"/>
  <c r="S456" i="2"/>
  <c r="S236" i="2"/>
  <c r="S298" i="2"/>
  <c r="S422" i="2"/>
  <c r="S470" i="2"/>
  <c r="S594" i="2"/>
  <c r="S656" i="2"/>
  <c r="S717" i="2"/>
  <c r="S886" i="2"/>
  <c r="S1009" i="2"/>
  <c r="S486" i="2"/>
  <c r="S137" i="2"/>
  <c r="S910" i="2"/>
  <c r="S880" i="2"/>
  <c r="S716" i="2"/>
  <c r="S584" i="2"/>
  <c r="S907" i="2"/>
  <c r="S691" i="2"/>
  <c r="S519" i="2"/>
  <c r="S308" i="2"/>
  <c r="S949" i="2"/>
  <c r="S887" i="2"/>
  <c r="S561" i="2"/>
  <c r="S54" i="2"/>
  <c r="S810" i="2"/>
  <c r="S781" i="2"/>
  <c r="S235" i="2"/>
  <c r="S213" i="2"/>
  <c r="S72" i="2"/>
  <c r="S19" i="2"/>
  <c r="S784" i="2"/>
  <c r="S657" i="2"/>
  <c r="S361" i="2"/>
  <c r="S330" i="2"/>
  <c r="S114" i="2"/>
  <c r="S839" i="2"/>
  <c r="S614" i="2"/>
  <c r="S172" i="2"/>
  <c r="S119" i="2"/>
  <c r="S976" i="2"/>
  <c r="S936" i="2"/>
  <c r="S596" i="2"/>
  <c r="S646" i="2"/>
  <c r="S629" i="2"/>
  <c r="S334" i="2"/>
  <c r="S178" i="2"/>
  <c r="S109" i="2"/>
  <c r="S167" i="2"/>
  <c r="S817" i="2"/>
  <c r="S746" i="2"/>
  <c r="S662" i="2"/>
  <c r="S681" i="2"/>
  <c r="S271" i="2"/>
  <c r="S1004" i="2"/>
  <c r="S779" i="2"/>
  <c r="S649" i="2"/>
  <c r="S151" i="2"/>
  <c r="S38" i="2"/>
  <c r="S935" i="2"/>
  <c r="S525" i="2"/>
  <c r="S136" i="2"/>
  <c r="S52" i="2"/>
  <c r="S12" i="2"/>
  <c r="S881" i="2"/>
  <c r="S592" i="2"/>
  <c r="S203" i="2"/>
  <c r="S946" i="2"/>
  <c r="S906" i="2"/>
  <c r="S822" i="2"/>
  <c r="S370" i="2"/>
  <c r="S269" i="2"/>
  <c r="S1003" i="2"/>
  <c r="S663" i="2"/>
  <c r="S359" i="2"/>
  <c r="S342" i="2"/>
  <c r="S117" i="2"/>
  <c r="S820" i="2"/>
  <c r="S392" i="2"/>
  <c r="S870" i="2"/>
  <c r="S684" i="2"/>
  <c r="S622" i="2"/>
  <c r="S48" i="2"/>
  <c r="S650" i="2"/>
  <c r="S233" i="2"/>
  <c r="S295" i="2"/>
  <c r="S343" i="2"/>
  <c r="S405" i="2"/>
  <c r="S529" i="2"/>
  <c r="S591" i="2"/>
  <c r="S653" i="2"/>
  <c r="S714" i="2"/>
  <c r="S785" i="2"/>
  <c r="S908" i="2"/>
  <c r="S658" i="2"/>
  <c r="S618" i="2"/>
  <c r="S340" i="2"/>
  <c r="S300" i="2"/>
  <c r="S115" i="2"/>
  <c r="S685" i="2"/>
  <c r="S469" i="2"/>
  <c r="S688" i="2"/>
  <c r="S918" i="2"/>
  <c r="S631" i="2"/>
  <c r="S363" i="2"/>
  <c r="S231" i="2"/>
  <c r="S200" i="2"/>
  <c r="S177" i="2"/>
  <c r="S841" i="2"/>
  <c r="S70" i="2"/>
  <c r="S816" i="2"/>
  <c r="S914" i="2"/>
  <c r="S309" i="2"/>
  <c r="S919" i="2"/>
  <c r="S531" i="2"/>
  <c r="S266" i="2"/>
  <c r="S497" i="2"/>
  <c r="S139" i="2"/>
  <c r="S15" i="2"/>
  <c r="S873" i="2"/>
  <c r="S942" i="2"/>
  <c r="S102" i="2"/>
  <c r="S720" i="2"/>
  <c r="S566" i="2"/>
  <c r="S372" i="2"/>
  <c r="S905" i="2"/>
  <c r="S182" i="2"/>
  <c r="S806" i="2"/>
  <c r="S682" i="2"/>
  <c r="S466" i="2"/>
  <c r="S648" i="2"/>
  <c r="S268" i="2"/>
  <c r="S175" i="2"/>
  <c r="S788" i="2"/>
  <c r="S375" i="2"/>
  <c r="S366" i="2"/>
  <c r="S999" i="2"/>
  <c r="S752" i="2"/>
  <c r="S659" i="2"/>
  <c r="S813" i="2"/>
  <c r="S719" i="2"/>
  <c r="S247" i="2"/>
  <c r="S208" i="2"/>
  <c r="S106" i="2"/>
  <c r="S620" i="2"/>
  <c r="S232" i="2"/>
  <c r="S148" i="2"/>
  <c r="S86" i="2"/>
  <c r="S679" i="2"/>
  <c r="S533" i="2"/>
  <c r="S198" i="2"/>
  <c r="S83" i="2"/>
  <c r="S777" i="2"/>
  <c r="S433" i="2"/>
  <c r="S202" i="2"/>
  <c r="S621" i="2"/>
  <c r="S239" i="2"/>
  <c r="S778" i="2"/>
  <c r="S694" i="2"/>
  <c r="S651" i="2"/>
  <c r="S373" i="2"/>
  <c r="S201" i="2"/>
  <c r="S882" i="2"/>
  <c r="S401" i="2"/>
  <c r="S71" i="2"/>
  <c r="S844" i="2"/>
  <c r="S791" i="2"/>
  <c r="S333" i="2"/>
  <c r="S116" i="2"/>
  <c r="S104" i="2"/>
  <c r="S874" i="2"/>
  <c r="S852" i="2"/>
  <c r="S587" i="2"/>
  <c r="S230" i="2"/>
  <c r="S950" i="2"/>
  <c r="S727" i="2"/>
  <c r="S206" i="2"/>
  <c r="S940" i="2"/>
  <c r="S305" i="2"/>
  <c r="S80" i="2"/>
  <c r="S9" i="2"/>
  <c r="S915" i="2"/>
  <c r="S743" i="2"/>
  <c r="S712" i="2"/>
  <c r="S341" i="2"/>
  <c r="S45" i="2"/>
  <c r="S1006" i="2"/>
  <c r="S689" i="2"/>
  <c r="S13" i="2"/>
  <c r="S328" i="2"/>
  <c r="S713" i="2"/>
  <c r="S272" i="2"/>
  <c r="S170" i="2"/>
  <c r="S339" i="2"/>
  <c r="S757" i="2"/>
  <c r="S786" i="2"/>
  <c r="S358" i="2"/>
  <c r="S111" i="2"/>
  <c r="S619" i="2"/>
  <c r="S883" i="2"/>
  <c r="S843" i="2"/>
  <c r="S711" i="2"/>
  <c r="S590" i="2"/>
  <c r="S241" i="2"/>
  <c r="S77" i="2"/>
  <c r="S55" i="2"/>
  <c r="S21" i="2"/>
  <c r="S911" i="2"/>
  <c r="S212" i="2"/>
  <c r="S150" i="2"/>
  <c r="S262" i="2"/>
  <c r="S44" i="2"/>
  <c r="S142" i="2"/>
  <c r="S263" i="2"/>
  <c r="S617" i="2"/>
  <c r="S237" i="2"/>
  <c r="S74" i="2"/>
  <c r="S848" i="2"/>
  <c r="S715" i="2"/>
  <c r="S693" i="2"/>
  <c r="S243" i="2"/>
  <c r="S977" i="2"/>
  <c r="S998" i="2"/>
  <c r="S526" i="2"/>
  <c r="S495" i="2"/>
  <c r="S809" i="2"/>
  <c r="S81" i="2"/>
  <c r="S983" i="2"/>
  <c r="S789" i="2"/>
  <c r="S423" i="2"/>
  <c r="S552" i="2"/>
  <c r="S406" i="2"/>
  <c r="S394" i="2"/>
  <c r="S301" i="2"/>
  <c r="S742" i="2"/>
  <c r="S278" i="2"/>
  <c r="S818" i="2"/>
  <c r="S103" i="2"/>
  <c r="S303" i="2"/>
  <c r="S564" i="2"/>
  <c r="S494" i="2"/>
  <c r="S471" i="2"/>
  <c r="S1002" i="2"/>
  <c r="S428" i="2"/>
  <c r="S425" i="2"/>
  <c r="S209" i="2"/>
  <c r="S945" i="2"/>
  <c r="S402" i="2"/>
  <c r="S84" i="2"/>
  <c r="S840" i="2"/>
  <c r="S725" i="2"/>
  <c r="S623" i="2"/>
  <c r="S134" i="2"/>
  <c r="S112" i="2"/>
  <c r="S41" i="2"/>
  <c r="S775" i="2"/>
  <c r="S1014" i="2"/>
  <c r="S76" i="2"/>
  <c r="S463" i="2"/>
  <c r="S424" i="2"/>
  <c r="S593" i="2"/>
  <c r="S522" i="2"/>
  <c r="S876" i="2"/>
  <c r="S404" i="2"/>
  <c r="S210" i="2"/>
  <c r="S974" i="2"/>
  <c r="S937" i="2"/>
  <c r="S535" i="2"/>
  <c r="S310" i="2"/>
  <c r="S107" i="2"/>
  <c r="S6" i="2"/>
  <c r="S362" i="2"/>
  <c r="S75" i="2"/>
  <c r="S1012" i="2"/>
  <c r="S460" i="2"/>
  <c r="S438" i="2"/>
  <c r="S399" i="2"/>
  <c r="S823" i="2"/>
  <c r="S966" i="2"/>
  <c r="S819" i="2"/>
  <c r="S1010" i="2"/>
  <c r="S909" i="2"/>
  <c r="S336" i="2"/>
  <c r="S169" i="2"/>
  <c r="S756" i="2"/>
  <c r="S429" i="2"/>
  <c r="S49" i="2"/>
  <c r="S885" i="2"/>
  <c r="S815" i="2"/>
  <c r="S364" i="2"/>
  <c r="S454" i="2"/>
  <c r="S246" i="2"/>
  <c r="S808" i="2"/>
  <c r="S654" i="2"/>
  <c r="S327" i="2"/>
  <c r="S265" i="2"/>
  <c r="S279" i="2"/>
  <c r="S759" i="2"/>
  <c r="S432" i="2"/>
  <c r="S10" i="2"/>
  <c r="S1000" i="2"/>
  <c r="S978" i="2"/>
  <c r="S845" i="2"/>
  <c r="S457" i="2"/>
  <c r="S369" i="2"/>
  <c r="S277" i="2"/>
  <c r="S755" i="2"/>
  <c r="S398" i="2"/>
  <c r="S1007" i="2"/>
  <c r="S11" i="2"/>
  <c r="S73" i="2"/>
  <c r="S135" i="2"/>
  <c r="S183" i="2"/>
  <c r="S245" i="2"/>
  <c r="S307" i="2"/>
  <c r="S368" i="2"/>
  <c r="S430" i="2"/>
  <c r="S492" i="2"/>
  <c r="S554" i="2"/>
  <c r="S616" i="2"/>
  <c r="S678" i="2"/>
  <c r="S726" i="2"/>
  <c r="S807" i="2"/>
  <c r="S917" i="2"/>
  <c r="Q951" i="2"/>
  <c r="Q938" i="2"/>
  <c r="Q850" i="2"/>
  <c r="Q1009" i="2"/>
  <c r="Q904" i="2"/>
  <c r="Q875" i="2"/>
  <c r="Q710" i="2"/>
  <c r="Q558" i="2"/>
  <c r="Q724" i="2"/>
  <c r="Q583" i="2"/>
  <c r="Q233" i="2"/>
  <c r="Q204" i="2"/>
  <c r="Q22" i="2"/>
  <c r="Q141" i="2"/>
  <c r="Q143" i="2"/>
  <c r="Q176" i="2"/>
  <c r="Q85" i="2"/>
  <c r="Q968" i="2"/>
  <c r="Q913" i="2"/>
  <c r="Q886" i="2"/>
  <c r="Q853" i="2"/>
  <c r="Q717" i="2"/>
  <c r="Q692" i="2"/>
  <c r="Q595" i="2"/>
  <c r="Q562" i="2"/>
  <c r="Q462" i="2"/>
  <c r="Q431" i="2"/>
  <c r="Q503" i="2"/>
  <c r="Q550" i="2"/>
  <c r="Q396" i="2"/>
  <c r="Q490" i="2"/>
  <c r="Q304" i="2"/>
  <c r="Q297" i="2"/>
  <c r="Q7" i="2"/>
  <c r="Q1000" i="2"/>
  <c r="Q978" i="2"/>
  <c r="Q845" i="2"/>
  <c r="Q759" i="2"/>
  <c r="Q1007" i="2"/>
  <c r="Q267" i="2"/>
  <c r="Q726" i="2"/>
  <c r="Q457" i="2"/>
  <c r="Q398" i="2"/>
  <c r="Q647" i="2"/>
  <c r="Q432" i="2"/>
  <c r="Q369" i="2"/>
  <c r="Q326" i="2"/>
  <c r="Q277" i="2"/>
  <c r="Q180" i="2"/>
  <c r="Q755" i="2"/>
  <c r="Q10" i="2"/>
  <c r="Q1006" i="2"/>
  <c r="Q786" i="2"/>
  <c r="Q757" i="2"/>
  <c r="Q807" i="2"/>
  <c r="Q713" i="2"/>
  <c r="Q619" i="2"/>
  <c r="Q436" i="2"/>
  <c r="Q689" i="2"/>
  <c r="Q358" i="2"/>
  <c r="Q272" i="2"/>
  <c r="Q374" i="2"/>
  <c r="Q339" i="2"/>
  <c r="Q328" i="2"/>
  <c r="Q170" i="2"/>
  <c r="Q13" i="2"/>
  <c r="Q111" i="2"/>
  <c r="Q183" i="2"/>
  <c r="Q790" i="2"/>
  <c r="Q943" i="2"/>
  <c r="Q884" i="2"/>
  <c r="Q871" i="2"/>
  <c r="Q749" i="2"/>
  <c r="Q714" i="2"/>
  <c r="Q599" i="2"/>
  <c r="Q529" i="2"/>
  <c r="Q329" i="2"/>
  <c r="Q294" i="2"/>
  <c r="Q556" i="2"/>
  <c r="Q147" i="2"/>
  <c r="Q40" i="2"/>
  <c r="Q11" i="2"/>
  <c r="Q594" i="2"/>
  <c r="Q14" i="2"/>
  <c r="Q501" i="2"/>
  <c r="Q872" i="2"/>
  <c r="Q975" i="2"/>
  <c r="Q902" i="2"/>
  <c r="Q780" i="2"/>
  <c r="Q597" i="2"/>
  <c r="Q555" i="2"/>
  <c r="Q502" i="2"/>
  <c r="Q391" i="2"/>
  <c r="Q567" i="2"/>
  <c r="Q426" i="2"/>
  <c r="Q521" i="2"/>
  <c r="Q461" i="2"/>
  <c r="Q528" i="2"/>
  <c r="Q82" i="2"/>
  <c r="Q20" i="2"/>
  <c r="Q145" i="2"/>
  <c r="Q499" i="2"/>
  <c r="Q870" i="2"/>
  <c r="Q1003" i="2"/>
  <c r="Q820" i="2"/>
  <c r="Q785" i="2"/>
  <c r="Q745" i="2"/>
  <c r="Q663" i="2"/>
  <c r="Q650" i="2"/>
  <c r="Q370" i="2"/>
  <c r="Q342" i="2"/>
  <c r="Q269" i="2"/>
  <c r="Q392" i="2"/>
  <c r="Q359" i="2"/>
  <c r="Q335" i="2"/>
  <c r="Q684" i="2"/>
  <c r="Q48" i="2"/>
  <c r="Q622" i="2"/>
  <c r="Q117" i="2"/>
  <c r="Q972" i="2"/>
  <c r="Q969" i="2"/>
  <c r="Q1005" i="2"/>
  <c r="Q849" i="2"/>
  <c r="Q816" i="2"/>
  <c r="Q758" i="2"/>
  <c r="Q527" i="2"/>
  <c r="Q407" i="2"/>
  <c r="Q565" i="2"/>
  <c r="Q455" i="2"/>
  <c r="Q298" i="2"/>
  <c r="Q274" i="2"/>
  <c r="Q660" i="2"/>
  <c r="Q488" i="2"/>
  <c r="Q459" i="2"/>
  <c r="Q390" i="2"/>
  <c r="Q686" i="2"/>
  <c r="Q839" i="2"/>
  <c r="Q784" i="2"/>
  <c r="Q781" i="2"/>
  <c r="Q657" i="2"/>
  <c r="Q630" i="2"/>
  <c r="Q614" i="2"/>
  <c r="Q430" i="2"/>
  <c r="Q361" i="2"/>
  <c r="Q330" i="2"/>
  <c r="Q235" i="2"/>
  <c r="Q213" i="2"/>
  <c r="Q114" i="2"/>
  <c r="Q172" i="2"/>
  <c r="Q532" i="2"/>
  <c r="Q72" i="2"/>
  <c r="Q19" i="2"/>
  <c r="Q119" i="2"/>
  <c r="Q911" i="2"/>
  <c r="Q883" i="2"/>
  <c r="Q843" i="2"/>
  <c r="Q722" i="2"/>
  <c r="Q711" i="2"/>
  <c r="Q489" i="2"/>
  <c r="Q360" i="2"/>
  <c r="Q241" i="2"/>
  <c r="Q262" i="2"/>
  <c r="Q140" i="2"/>
  <c r="Q590" i="2"/>
  <c r="Q77" i="2"/>
  <c r="Q55" i="2"/>
  <c r="Q42" i="2"/>
  <c r="Q21" i="2"/>
  <c r="Q212" i="2"/>
  <c r="Q150" i="2"/>
  <c r="Q940" i="2"/>
  <c r="Q874" i="2"/>
  <c r="Q852" i="2"/>
  <c r="Q950" i="2"/>
  <c r="Q915" i="2"/>
  <c r="Q743" i="2"/>
  <c r="Q727" i="2"/>
  <c r="Q712" i="2"/>
  <c r="Q305" i="2"/>
  <c r="Q587" i="2"/>
  <c r="Q341" i="2"/>
  <c r="Q206" i="2"/>
  <c r="Q80" i="2"/>
  <c r="Q9" i="2"/>
  <c r="Q47" i="2"/>
  <c r="Q45" i="2"/>
  <c r="Q230" i="2"/>
  <c r="Q848" i="2"/>
  <c r="Q977" i="2"/>
  <c r="Q948" i="2"/>
  <c r="Q838" i="2"/>
  <c r="Q776" i="2"/>
  <c r="Q715" i="2"/>
  <c r="Q617" i="2"/>
  <c r="Q498" i="2"/>
  <c r="Q263" i="2"/>
  <c r="Q243" i="2"/>
  <c r="Q693" i="2"/>
  <c r="Q237" i="2"/>
  <c r="Q142" i="2"/>
  <c r="Q118" i="2"/>
  <c r="Q44" i="2"/>
  <c r="Q87" i="2"/>
  <c r="Q74" i="2"/>
  <c r="Q998" i="2"/>
  <c r="Q983" i="2"/>
  <c r="Q979" i="2"/>
  <c r="Q809" i="2"/>
  <c r="Q789" i="2"/>
  <c r="Q748" i="2"/>
  <c r="Q427" i="2"/>
  <c r="Q423" i="2"/>
  <c r="Q394" i="2"/>
  <c r="Q338" i="2"/>
  <c r="Q276" i="2"/>
  <c r="Q552" i="2"/>
  <c r="Q526" i="2"/>
  <c r="Q495" i="2"/>
  <c r="Q301" i="2"/>
  <c r="Q406" i="2"/>
  <c r="Q81" i="2"/>
  <c r="Q881" i="2"/>
  <c r="Q946" i="2"/>
  <c r="Q935" i="2"/>
  <c r="Q906" i="2"/>
  <c r="Q847" i="2"/>
  <c r="Q822" i="2"/>
  <c r="Q525" i="2"/>
  <c r="Q245" i="2"/>
  <c r="Q649" i="2"/>
  <c r="Q151" i="2"/>
  <c r="Q136" i="2"/>
  <c r="Q38" i="2"/>
  <c r="Q203" i="2"/>
  <c r="Q592" i="2"/>
  <c r="Q78" i="2"/>
  <c r="Q52" i="2"/>
  <c r="Q12" i="2"/>
  <c r="Q1002" i="2"/>
  <c r="Q818" i="2"/>
  <c r="Q742" i="2"/>
  <c r="Q564" i="2"/>
  <c r="Q520" i="2"/>
  <c r="Q494" i="2"/>
  <c r="Q471" i="2"/>
  <c r="Q467" i="2"/>
  <c r="Q425" i="2"/>
  <c r="Q405" i="2"/>
  <c r="Q397" i="2"/>
  <c r="Q368" i="2"/>
  <c r="Q303" i="2"/>
  <c r="Q278" i="2"/>
  <c r="Q428" i="2"/>
  <c r="Q209" i="2"/>
  <c r="Q103" i="2"/>
  <c r="Q942" i="2"/>
  <c r="Q914" i="2"/>
  <c r="Q919" i="2"/>
  <c r="Q877" i="2"/>
  <c r="Q873" i="2"/>
  <c r="Q720" i="2"/>
  <c r="Q566" i="2"/>
  <c r="Q531" i="2"/>
  <c r="Q309" i="2"/>
  <c r="Q372" i="2"/>
  <c r="Q266" i="2"/>
  <c r="Q497" i="2"/>
  <c r="Q139" i="2"/>
  <c r="Q102" i="2"/>
  <c r="Q15" i="2"/>
  <c r="Q39" i="2"/>
  <c r="Q8" i="2"/>
  <c r="Q1008" i="2"/>
  <c r="Q981" i="2"/>
  <c r="Q973" i="2"/>
  <c r="Q814" i="2"/>
  <c r="Q553" i="2"/>
  <c r="Q500" i="2"/>
  <c r="Q458" i="2"/>
  <c r="Q751" i="2"/>
  <c r="Q524" i="2"/>
  <c r="Q295" i="2"/>
  <c r="Q275" i="2"/>
  <c r="Q242" i="2"/>
  <c r="Q439" i="2"/>
  <c r="Q422" i="2"/>
  <c r="Q470" i="2"/>
  <c r="Q625" i="2"/>
  <c r="Q168" i="2"/>
  <c r="Q945" i="2"/>
  <c r="Q775" i="2"/>
  <c r="Q1014" i="2"/>
  <c r="Q855" i="2"/>
  <c r="Q840" i="2"/>
  <c r="Q725" i="2"/>
  <c r="Q683" i="2"/>
  <c r="Q623" i="2"/>
  <c r="Q554" i="2"/>
  <c r="Q402" i="2"/>
  <c r="Q211" i="2"/>
  <c r="Q134" i="2"/>
  <c r="Q112" i="2"/>
  <c r="Q84" i="2"/>
  <c r="Q205" i="2"/>
  <c r="Q76" i="2"/>
  <c r="Q41" i="2"/>
  <c r="Q974" i="2"/>
  <c r="Q876" i="2"/>
  <c r="Q937" i="2"/>
  <c r="Q917" i="2"/>
  <c r="Q593" i="2"/>
  <c r="Q560" i="2"/>
  <c r="Q551" i="2"/>
  <c r="Q535" i="2"/>
  <c r="Q522" i="2"/>
  <c r="Q424" i="2"/>
  <c r="Q307" i="2"/>
  <c r="Q463" i="2"/>
  <c r="Q310" i="2"/>
  <c r="Q404" i="2"/>
  <c r="Q210" i="2"/>
  <c r="Q107" i="2"/>
  <c r="Q6" i="2"/>
  <c r="Q1010" i="2"/>
  <c r="Q909" i="2"/>
  <c r="Q823" i="2"/>
  <c r="Q819" i="2"/>
  <c r="Q1012" i="2"/>
  <c r="Q966" i="2"/>
  <c r="Q661" i="2"/>
  <c r="Q460" i="2"/>
  <c r="Q438" i="2"/>
  <c r="Q399" i="2"/>
  <c r="Q362" i="2"/>
  <c r="Q336" i="2"/>
  <c r="Q273" i="2"/>
  <c r="Q264" i="2"/>
  <c r="Q169" i="2"/>
  <c r="Q75" i="2"/>
  <c r="Q135" i="2"/>
  <c r="Q885" i="2"/>
  <c r="Q815" i="2"/>
  <c r="Q808" i="2"/>
  <c r="Q970" i="2"/>
  <c r="Q756" i="2"/>
  <c r="Q754" i="2"/>
  <c r="Q454" i="2"/>
  <c r="Q429" i="2"/>
  <c r="Q364" i="2"/>
  <c r="Q327" i="2"/>
  <c r="Q265" i="2"/>
  <c r="Q400" i="2"/>
  <c r="Q279" i="2"/>
  <c r="Q246" i="2"/>
  <c r="Q171" i="2"/>
  <c r="Q654" i="2"/>
  <c r="Q49" i="2"/>
  <c r="Q949" i="2"/>
  <c r="Q907" i="2"/>
  <c r="Q887" i="2"/>
  <c r="Q810" i="2"/>
  <c r="Q910" i="2"/>
  <c r="Q880" i="2"/>
  <c r="Q716" i="2"/>
  <c r="Q653" i="2"/>
  <c r="Q591" i="2"/>
  <c r="Q584" i="2"/>
  <c r="Q486" i="2"/>
  <c r="Q691" i="2"/>
  <c r="Q519" i="2"/>
  <c r="Q308" i="2"/>
  <c r="Q561" i="2"/>
  <c r="Q137" i="2"/>
  <c r="Q54" i="2"/>
  <c r="Q1015" i="2"/>
  <c r="Q982" i="2"/>
  <c r="Q934" i="2"/>
  <c r="Q821" i="2"/>
  <c r="Q1001" i="2"/>
  <c r="Q811" i="2"/>
  <c r="Q744" i="2"/>
  <c r="Q586" i="2"/>
  <c r="Q403" i="2"/>
  <c r="Q753" i="2"/>
  <c r="Q332" i="2"/>
  <c r="Q367" i="2"/>
  <c r="Q173" i="2"/>
  <c r="Q434" i="2"/>
  <c r="Q468" i="2"/>
  <c r="Q199" i="2"/>
  <c r="Q656" i="2"/>
  <c r="Q980" i="2"/>
  <c r="Q879" i="2"/>
  <c r="Q908" i="2"/>
  <c r="Q518" i="2"/>
  <c r="Q496" i="2"/>
  <c r="Q487" i="2"/>
  <c r="Q456" i="2"/>
  <c r="Q627" i="2"/>
  <c r="Q393" i="2"/>
  <c r="Q311" i="2"/>
  <c r="Q234" i="2"/>
  <c r="Q598" i="2"/>
  <c r="Q299" i="2"/>
  <c r="Q437" i="2"/>
  <c r="Q46" i="2"/>
  <c r="Q17" i="2"/>
  <c r="Q530" i="2"/>
  <c r="Q918" i="2"/>
  <c r="Q841" i="2"/>
  <c r="Q688" i="2"/>
  <c r="Q685" i="2"/>
  <c r="Q469" i="2"/>
  <c r="Q658" i="2"/>
  <c r="Q340" i="2"/>
  <c r="Q300" i="2"/>
  <c r="Q631" i="2"/>
  <c r="Q618" i="2"/>
  <c r="Q363" i="2"/>
  <c r="Q231" i="2"/>
  <c r="Q200" i="2"/>
  <c r="Q177" i="2"/>
  <c r="Q110" i="2"/>
  <c r="Q115" i="2"/>
  <c r="Q70" i="2"/>
  <c r="Q967" i="2"/>
  <c r="Q842" i="2"/>
  <c r="Q787" i="2"/>
  <c r="Q782" i="2"/>
  <c r="Q690" i="2"/>
  <c r="Q655" i="2"/>
  <c r="Q628" i="2"/>
  <c r="Q582" i="2"/>
  <c r="Q491" i="2"/>
  <c r="Q695" i="2"/>
  <c r="Q616" i="2"/>
  <c r="Q365" i="2"/>
  <c r="Q337" i="2"/>
  <c r="Q240" i="2"/>
  <c r="Q854" i="2"/>
  <c r="Q941" i="2"/>
  <c r="Q851" i="2"/>
  <c r="Q774" i="2"/>
  <c r="Q747" i="2"/>
  <c r="Q718" i="2"/>
  <c r="Q615" i="2"/>
  <c r="Q465" i="2"/>
  <c r="Q236" i="2"/>
  <c r="Q680" i="2"/>
  <c r="Q306" i="2"/>
  <c r="Q244" i="2"/>
  <c r="Q215" i="2"/>
  <c r="Q202" i="2"/>
  <c r="Q144" i="2"/>
  <c r="Q181" i="2"/>
  <c r="Q882" i="2"/>
  <c r="Q844" i="2"/>
  <c r="Q791" i="2"/>
  <c r="Q778" i="2"/>
  <c r="Q694" i="2"/>
  <c r="Q401" i="2"/>
  <c r="Q373" i="2"/>
  <c r="Q239" i="2"/>
  <c r="Q678" i="2"/>
  <c r="Q333" i="2"/>
  <c r="Q116" i="2"/>
  <c r="Q651" i="2"/>
  <c r="Q813" i="2"/>
  <c r="Q777" i="2"/>
  <c r="Q939" i="2"/>
  <c r="Q679" i="2"/>
  <c r="Q533" i="2"/>
  <c r="Q433" i="2"/>
  <c r="Q719" i="2"/>
  <c r="Q247" i="2"/>
  <c r="Q232" i="2"/>
  <c r="Q198" i="2"/>
  <c r="Q620" i="2"/>
  <c r="Q16" i="2"/>
  <c r="Q23" i="2"/>
  <c r="Q83" i="2"/>
  <c r="Q105" i="2"/>
  <c r="Q148" i="2"/>
  <c r="Q208" i="2"/>
  <c r="Q1013" i="2"/>
  <c r="Q947" i="2"/>
  <c r="Q916" i="2"/>
  <c r="Q903" i="2"/>
  <c r="Q626" i="2"/>
  <c r="Q589" i="2"/>
  <c r="Q721" i="2"/>
  <c r="Q534" i="2"/>
  <c r="Q296" i="2"/>
  <c r="Q585" i="2"/>
  <c r="Q492" i="2"/>
  <c r="Q138" i="2"/>
  <c r="Q559" i="2"/>
  <c r="Q174" i="2"/>
  <c r="Q1004" i="2"/>
  <c r="Q976" i="2"/>
  <c r="Q936" i="2"/>
  <c r="Q817" i="2"/>
  <c r="Q779" i="2"/>
  <c r="Q746" i="2"/>
  <c r="Q681" i="2"/>
  <c r="Q646" i="2"/>
  <c r="Q596" i="2"/>
  <c r="Q334" i="2"/>
  <c r="Q629" i="2"/>
  <c r="Q662" i="2"/>
  <c r="Q343" i="2"/>
  <c r="Q271" i="2"/>
  <c r="Q167" i="2"/>
  <c r="Q905" i="2"/>
  <c r="Q806" i="2"/>
  <c r="Q788" i="2"/>
  <c r="Q999" i="2"/>
  <c r="Q752" i="2"/>
  <c r="Q659" i="2"/>
  <c r="Q648" i="2"/>
  <c r="Q621" i="2"/>
  <c r="Q375" i="2"/>
  <c r="Q366" i="2"/>
  <c r="Q268" i="2"/>
  <c r="Q182" i="2"/>
  <c r="Q175" i="2"/>
  <c r="Q149" i="2"/>
  <c r="Q682" i="2"/>
  <c r="Q466" i="2"/>
  <c r="Q166" i="2"/>
  <c r="Q214" i="2"/>
  <c r="Q563" i="2"/>
  <c r="Q50" i="2"/>
  <c r="Q53" i="2"/>
  <c r="Q71" i="2"/>
  <c r="Q73" i="2"/>
  <c r="Q86" i="2"/>
  <c r="Q104" i="2"/>
  <c r="Q106" i="2"/>
  <c r="Q109" i="2"/>
  <c r="Q201" i="2"/>
  <c r="I367" i="2"/>
  <c r="I150" i="2"/>
  <c r="I49" i="2"/>
  <c r="I105" i="2"/>
  <c r="I264" i="2"/>
  <c r="I114" i="2"/>
  <c r="I215" i="2"/>
  <c r="I273" i="2"/>
  <c r="I592" i="2"/>
  <c r="I12" i="2"/>
  <c r="I847" i="2"/>
  <c r="I935" i="2"/>
  <c r="I906" i="2"/>
  <c r="I881" i="2"/>
  <c r="I649" i="2"/>
  <c r="I525" i="2"/>
  <c r="I822" i="2"/>
  <c r="I203" i="2"/>
  <c r="I38" i="2"/>
  <c r="I52" i="2"/>
  <c r="I245" i="2"/>
  <c r="I151" i="2"/>
  <c r="I136" i="2"/>
  <c r="I946" i="2"/>
  <c r="I914" i="2"/>
  <c r="I873" i="2"/>
  <c r="I497" i="2"/>
  <c r="I372" i="2"/>
  <c r="I942" i="2"/>
  <c r="I531" i="2"/>
  <c r="I139" i="2"/>
  <c r="I39" i="2"/>
  <c r="I919" i="2"/>
  <c r="I102" i="2"/>
  <c r="I566" i="2"/>
  <c r="I15" i="2"/>
  <c r="I8" i="2"/>
  <c r="I877" i="2"/>
  <c r="I720" i="2"/>
  <c r="I266" i="2"/>
  <c r="I309" i="2"/>
  <c r="I454" i="2"/>
  <c r="I400" i="2"/>
  <c r="I364" i="2"/>
  <c r="I327" i="2"/>
  <c r="I815" i="2"/>
  <c r="I808" i="2"/>
  <c r="I429" i="2"/>
  <c r="I246" i="2"/>
  <c r="I970" i="2"/>
  <c r="I756" i="2"/>
  <c r="I654" i="2"/>
  <c r="I754" i="2"/>
  <c r="I885" i="2"/>
  <c r="I265" i="2"/>
  <c r="I905" i="2"/>
  <c r="I366" i="2"/>
  <c r="I149" i="2"/>
  <c r="I113" i="2"/>
  <c r="I659" i="2"/>
  <c r="I621" i="2"/>
  <c r="I752" i="2"/>
  <c r="I175" i="2"/>
  <c r="I788" i="2"/>
  <c r="I648" i="2"/>
  <c r="I268" i="2"/>
  <c r="I182" i="2"/>
  <c r="I806" i="2"/>
  <c r="I682" i="2"/>
  <c r="I466" i="2"/>
  <c r="I375" i="2"/>
  <c r="I717" i="2"/>
  <c r="I913" i="2"/>
  <c r="I562" i="2"/>
  <c r="I490" i="2"/>
  <c r="I462" i="2"/>
  <c r="I968" i="2"/>
  <c r="I503" i="2"/>
  <c r="I431" i="2"/>
  <c r="I304" i="2"/>
  <c r="I297" i="2"/>
  <c r="I595" i="2"/>
  <c r="I886" i="2"/>
  <c r="I692" i="2"/>
  <c r="I550" i="2"/>
  <c r="I7" i="2"/>
  <c r="I853" i="2"/>
  <c r="I650" i="2"/>
  <c r="I48" i="2"/>
  <c r="I745" i="2"/>
  <c r="I370" i="2"/>
  <c r="I342" i="2"/>
  <c r="I335" i="2"/>
  <c r="I269" i="2"/>
  <c r="I1003" i="2"/>
  <c r="I663" i="2"/>
  <c r="I392" i="2"/>
  <c r="I870" i="2"/>
  <c r="I684" i="2"/>
  <c r="I117" i="2"/>
  <c r="I820" i="2"/>
  <c r="I785" i="2"/>
  <c r="I622" i="2"/>
  <c r="I455" i="2"/>
  <c r="I407" i="2"/>
  <c r="I1005" i="2"/>
  <c r="I686" i="2"/>
  <c r="I298" i="2"/>
  <c r="I849" i="2"/>
  <c r="I816" i="2"/>
  <c r="I758" i="2"/>
  <c r="I488" i="2"/>
  <c r="I972" i="2"/>
  <c r="I459" i="2"/>
  <c r="I565" i="2"/>
  <c r="I390" i="2"/>
  <c r="I969" i="2"/>
  <c r="I660" i="2"/>
  <c r="I527" i="2"/>
  <c r="I274" i="2"/>
  <c r="I784" i="2"/>
  <c r="I614" i="2"/>
  <c r="I781" i="2"/>
  <c r="I657" i="2"/>
  <c r="I532" i="2"/>
  <c r="I235" i="2"/>
  <c r="I213" i="2"/>
  <c r="I119" i="2"/>
  <c r="I19" i="2"/>
  <c r="I430" i="2"/>
  <c r="I361" i="2"/>
  <c r="I630" i="2"/>
  <c r="I839" i="2"/>
  <c r="I172" i="2"/>
  <c r="I72" i="2"/>
  <c r="I883" i="2"/>
  <c r="I77" i="2"/>
  <c r="I140" i="2"/>
  <c r="I55" i="2"/>
  <c r="I911" i="2"/>
  <c r="I843" i="2"/>
  <c r="I590" i="2"/>
  <c r="I489" i="2"/>
  <c r="I262" i="2"/>
  <c r="I212" i="2"/>
  <c r="I722" i="2"/>
  <c r="I241" i="2"/>
  <c r="I711" i="2"/>
  <c r="I360" i="2"/>
  <c r="I790" i="2"/>
  <c r="I599" i="2"/>
  <c r="I329" i="2"/>
  <c r="I884" i="2"/>
  <c r="I943" i="2"/>
  <c r="I40" i="2"/>
  <c r="I11" i="2"/>
  <c r="I147" i="2"/>
  <c r="I871" i="2"/>
  <c r="I749" i="2"/>
  <c r="I714" i="2"/>
  <c r="I529" i="2"/>
  <c r="I501" i="2"/>
  <c r="I594" i="2"/>
  <c r="I14" i="2"/>
  <c r="I556" i="2"/>
  <c r="I294" i="2"/>
  <c r="I396" i="2"/>
  <c r="I838" i="2"/>
  <c r="I498" i="2"/>
  <c r="I977" i="2"/>
  <c r="I263" i="2"/>
  <c r="I243" i="2"/>
  <c r="I776" i="2"/>
  <c r="I715" i="2"/>
  <c r="I118" i="2"/>
  <c r="I693" i="2"/>
  <c r="I617" i="2"/>
  <c r="I74" i="2"/>
  <c r="I948" i="2"/>
  <c r="I848" i="2"/>
  <c r="I87" i="2"/>
  <c r="I44" i="2"/>
  <c r="I818" i="2"/>
  <c r="I278" i="2"/>
  <c r="I103" i="2"/>
  <c r="I425" i="2"/>
  <c r="I1002" i="2"/>
  <c r="I405" i="2"/>
  <c r="I467" i="2"/>
  <c r="I368" i="2"/>
  <c r="I303" i="2"/>
  <c r="I564" i="2"/>
  <c r="I742" i="2"/>
  <c r="I494" i="2"/>
  <c r="I428" i="2"/>
  <c r="I397" i="2"/>
  <c r="I209" i="2"/>
  <c r="I710" i="2"/>
  <c r="I141" i="2"/>
  <c r="I904" i="2"/>
  <c r="I583" i="2"/>
  <c r="I176" i="2"/>
  <c r="I875" i="2"/>
  <c r="I951" i="2"/>
  <c r="I850" i="2"/>
  <c r="I724" i="2"/>
  <c r="I204" i="2"/>
  <c r="I233" i="2"/>
  <c r="I1009" i="2"/>
  <c r="I558" i="2"/>
  <c r="I143" i="2"/>
  <c r="I938" i="2"/>
  <c r="I22" i="2"/>
  <c r="I874" i="2"/>
  <c r="I852" i="2"/>
  <c r="I206" i="2"/>
  <c r="I47" i="2"/>
  <c r="I727" i="2"/>
  <c r="I305" i="2"/>
  <c r="I950" i="2"/>
  <c r="I341" i="2"/>
  <c r="I45" i="2"/>
  <c r="I9" i="2"/>
  <c r="I940" i="2"/>
  <c r="I743" i="2"/>
  <c r="I587" i="2"/>
  <c r="I915" i="2"/>
  <c r="I80" i="2"/>
  <c r="I712" i="2"/>
  <c r="I230" i="2"/>
  <c r="I1006" i="2"/>
  <c r="I689" i="2"/>
  <c r="I358" i="2"/>
  <c r="I272" i="2"/>
  <c r="I170" i="2"/>
  <c r="I619" i="2"/>
  <c r="I328" i="2"/>
  <c r="I111" i="2"/>
  <c r="I183" i="2"/>
  <c r="I757" i="2"/>
  <c r="I807" i="2"/>
  <c r="I786" i="2"/>
  <c r="I713" i="2"/>
  <c r="I436" i="2"/>
  <c r="I339" i="2"/>
  <c r="I13" i="2"/>
  <c r="I463" i="2"/>
  <c r="I307" i="2"/>
  <c r="I974" i="2"/>
  <c r="I560" i="2"/>
  <c r="I937" i="2"/>
  <c r="I551" i="2"/>
  <c r="I522" i="2"/>
  <c r="I424" i="2"/>
  <c r="I210" i="2"/>
  <c r="I917" i="2"/>
  <c r="I404" i="2"/>
  <c r="I310" i="2"/>
  <c r="I107" i="2"/>
  <c r="I876" i="2"/>
  <c r="I593" i="2"/>
  <c r="I535" i="2"/>
  <c r="I6" i="2"/>
  <c r="I680" i="2"/>
  <c r="I236" i="2"/>
  <c r="I747" i="2"/>
  <c r="I851" i="2"/>
  <c r="I774" i="2"/>
  <c r="I306" i="2"/>
  <c r="I941" i="2"/>
  <c r="I53" i="2"/>
  <c r="I144" i="2"/>
  <c r="I718" i="2"/>
  <c r="I202" i="2"/>
  <c r="I854" i="2"/>
  <c r="I615" i="2"/>
  <c r="I620" i="2"/>
  <c r="I533" i="2"/>
  <c r="I433" i="2"/>
  <c r="I679" i="2"/>
  <c r="I148" i="2"/>
  <c r="I83" i="2"/>
  <c r="I198" i="2"/>
  <c r="I247" i="2"/>
  <c r="I232" i="2"/>
  <c r="I939" i="2"/>
  <c r="I777" i="2"/>
  <c r="I813" i="2"/>
  <c r="I719" i="2"/>
  <c r="I106" i="2"/>
  <c r="I86" i="2"/>
  <c r="I50" i="2"/>
  <c r="I1015" i="2"/>
  <c r="I811" i="2"/>
  <c r="I753" i="2"/>
  <c r="I199" i="2"/>
  <c r="I982" i="2"/>
  <c r="I934" i="2"/>
  <c r="I744" i="2"/>
  <c r="I656" i="2"/>
  <c r="I468" i="2"/>
  <c r="I1001" i="2"/>
  <c r="I821" i="2"/>
  <c r="I173" i="2"/>
  <c r="I586" i="2"/>
  <c r="I332" i="2"/>
  <c r="I598" i="2"/>
  <c r="I518" i="2"/>
  <c r="I299" i="2"/>
  <c r="I627" i="2"/>
  <c r="I496" i="2"/>
  <c r="I393" i="2"/>
  <c r="I234" i="2"/>
  <c r="I46" i="2"/>
  <c r="I17" i="2"/>
  <c r="I530" i="2"/>
  <c r="I980" i="2"/>
  <c r="I879" i="2"/>
  <c r="I487" i="2"/>
  <c r="I437" i="2"/>
  <c r="I311" i="2"/>
  <c r="I908" i="2"/>
  <c r="I658" i="2"/>
  <c r="I300" i="2"/>
  <c r="I177" i="2"/>
  <c r="I70" i="2"/>
  <c r="I688" i="2"/>
  <c r="I469" i="2"/>
  <c r="I618" i="2"/>
  <c r="I685" i="2"/>
  <c r="I363" i="2"/>
  <c r="I110" i="2"/>
  <c r="I918" i="2"/>
  <c r="I841" i="2"/>
  <c r="I340" i="2"/>
  <c r="I231" i="2"/>
  <c r="I631" i="2"/>
  <c r="I115" i="2"/>
  <c r="I42" i="2"/>
  <c r="I279" i="2"/>
  <c r="I471" i="2"/>
  <c r="I998" i="2"/>
  <c r="I526" i="2"/>
  <c r="I427" i="2"/>
  <c r="I983" i="2"/>
  <c r="I394" i="2"/>
  <c r="I789" i="2"/>
  <c r="I406" i="2"/>
  <c r="I809" i="2"/>
  <c r="I552" i="2"/>
  <c r="I495" i="2"/>
  <c r="I276" i="2"/>
  <c r="I81" i="2"/>
  <c r="I979" i="2"/>
  <c r="I748" i="2"/>
  <c r="I423" i="2"/>
  <c r="I20" i="2"/>
  <c r="I555" i="2"/>
  <c r="I975" i="2"/>
  <c r="I426" i="2"/>
  <c r="I872" i="2"/>
  <c r="I780" i="2"/>
  <c r="I597" i="2"/>
  <c r="I461" i="2"/>
  <c r="I82" i="2"/>
  <c r="I902" i="2"/>
  <c r="I567" i="2"/>
  <c r="I502" i="2"/>
  <c r="I145" i="2"/>
  <c r="I391" i="2"/>
  <c r="I528" i="2"/>
  <c r="I521" i="2"/>
  <c r="I499" i="2"/>
  <c r="I845" i="2"/>
  <c r="I726" i="2"/>
  <c r="I432" i="2"/>
  <c r="I759" i="2"/>
  <c r="I277" i="2"/>
  <c r="I10" i="2"/>
  <c r="I369" i="2"/>
  <c r="I326" i="2"/>
  <c r="I647" i="2"/>
  <c r="I398" i="2"/>
  <c r="I267" i="2"/>
  <c r="I1007" i="2"/>
  <c r="I1000" i="2"/>
  <c r="I978" i="2"/>
  <c r="I755" i="2"/>
  <c r="I457" i="2"/>
  <c r="I180" i="2"/>
  <c r="I966" i="2"/>
  <c r="I823" i="2"/>
  <c r="I336" i="2"/>
  <c r="I169" i="2"/>
  <c r="I819" i="2"/>
  <c r="I75" i="2"/>
  <c r="I1012" i="2"/>
  <c r="I460" i="2"/>
  <c r="I438" i="2"/>
  <c r="I399" i="2"/>
  <c r="I1010" i="2"/>
  <c r="I909" i="2"/>
  <c r="I362" i="2"/>
  <c r="I661" i="2"/>
  <c r="I470" i="2"/>
  <c r="I553" i="2"/>
  <c r="I439" i="2"/>
  <c r="I242" i="2"/>
  <c r="I168" i="2"/>
  <c r="I981" i="2"/>
  <c r="I973" i="2"/>
  <c r="I751" i="2"/>
  <c r="I524" i="2"/>
  <c r="I625" i="2"/>
  <c r="I814" i="2"/>
  <c r="I500" i="2"/>
  <c r="I458" i="2"/>
  <c r="I295" i="2"/>
  <c r="I275" i="2"/>
  <c r="I1008" i="2"/>
  <c r="I945" i="2"/>
  <c r="I775" i="2"/>
  <c r="I554" i="2"/>
  <c r="I402" i="2"/>
  <c r="I134" i="2"/>
  <c r="I84" i="2"/>
  <c r="I41" i="2"/>
  <c r="I1014" i="2"/>
  <c r="I725" i="2"/>
  <c r="I205" i="2"/>
  <c r="I112" i="2"/>
  <c r="I76" i="2"/>
  <c r="I211" i="2"/>
  <c r="I855" i="2"/>
  <c r="I840" i="2"/>
  <c r="I683" i="2"/>
  <c r="I623" i="2"/>
  <c r="I967" i="2"/>
  <c r="I782" i="2"/>
  <c r="I491" i="2"/>
  <c r="I337" i="2"/>
  <c r="I214" i="2"/>
  <c r="I695" i="2"/>
  <c r="I628" i="2"/>
  <c r="I365" i="2"/>
  <c r="I582" i="2"/>
  <c r="I842" i="2"/>
  <c r="I787" i="2"/>
  <c r="I655" i="2"/>
  <c r="I240" i="2"/>
  <c r="I616" i="2"/>
  <c r="I181" i="2"/>
  <c r="I73" i="2"/>
  <c r="I690" i="2"/>
  <c r="I976" i="2"/>
  <c r="I936" i="2"/>
  <c r="I746" i="2"/>
  <c r="I629" i="2"/>
  <c r="I343" i="2"/>
  <c r="I271" i="2"/>
  <c r="I1004" i="2"/>
  <c r="I817" i="2"/>
  <c r="I779" i="2"/>
  <c r="I596" i="2"/>
  <c r="I334" i="2"/>
  <c r="I167" i="2"/>
  <c r="I662" i="2"/>
  <c r="I109" i="2"/>
  <c r="I646" i="2"/>
  <c r="I681" i="2"/>
  <c r="I563" i="2"/>
  <c r="I373" i="2"/>
  <c r="I104" i="2"/>
  <c r="I651" i="2"/>
  <c r="I882" i="2"/>
  <c r="I844" i="2"/>
  <c r="I401" i="2"/>
  <c r="I694" i="2"/>
  <c r="I678" i="2"/>
  <c r="I174" i="2"/>
  <c r="I778" i="2"/>
  <c r="I333" i="2"/>
  <c r="I239" i="2"/>
  <c r="I116" i="2"/>
  <c r="I791" i="2"/>
  <c r="I201" i="2"/>
  <c r="I585" i="2"/>
  <c r="I1013" i="2"/>
  <c r="I903" i="2"/>
  <c r="I626" i="2"/>
  <c r="I589" i="2"/>
  <c r="I138" i="2"/>
  <c r="I16" i="2"/>
  <c r="I721" i="2"/>
  <c r="I559" i="2"/>
  <c r="I296" i="2"/>
  <c r="I166" i="2"/>
  <c r="I23" i="2"/>
  <c r="I534" i="2"/>
  <c r="I947" i="2"/>
  <c r="I916" i="2"/>
  <c r="I43" i="2"/>
  <c r="I584" i="2"/>
  <c r="I519" i="2"/>
  <c r="I810" i="2"/>
  <c r="I716" i="2"/>
  <c r="I591" i="2"/>
  <c r="I561" i="2"/>
  <c r="I54" i="2"/>
  <c r="I910" i="2"/>
  <c r="I880" i="2"/>
  <c r="I949" i="2"/>
  <c r="I887" i="2"/>
  <c r="I137" i="2"/>
  <c r="I486" i="2"/>
  <c r="I907" i="2"/>
  <c r="I691" i="2"/>
  <c r="I653" i="2"/>
  <c r="I85" i="2"/>
  <c r="I142" i="2"/>
  <c r="I200" i="2"/>
  <c r="I244" i="2"/>
  <c r="I301" i="2"/>
  <c r="I359" i="2"/>
  <c r="I403" i="2"/>
  <c r="I999" i="2"/>
  <c r="J586" i="2"/>
  <c r="J753" i="2"/>
  <c r="J20" i="2"/>
  <c r="J82" i="2"/>
  <c r="J104" i="2"/>
  <c r="J116" i="2"/>
  <c r="J774" i="2"/>
  <c r="J718" i="2"/>
  <c r="J680" i="2"/>
  <c r="J215" i="2"/>
  <c r="J615" i="2"/>
  <c r="J851" i="2"/>
  <c r="J747" i="2"/>
  <c r="J244" i="2"/>
  <c r="J236" i="2"/>
  <c r="J202" i="2"/>
  <c r="J854" i="2"/>
  <c r="J306" i="2"/>
  <c r="J144" i="2"/>
  <c r="J941" i="2"/>
  <c r="J465" i="2"/>
  <c r="J105" i="2"/>
  <c r="J53" i="2"/>
  <c r="J304" i="2"/>
  <c r="J913" i="2"/>
  <c r="J886" i="2"/>
  <c r="J717" i="2"/>
  <c r="J692" i="2"/>
  <c r="J503" i="2"/>
  <c r="J462" i="2"/>
  <c r="J550" i="2"/>
  <c r="J431" i="2"/>
  <c r="J562" i="2"/>
  <c r="J595" i="2"/>
  <c r="J490" i="2"/>
  <c r="J396" i="2"/>
  <c r="J968" i="2"/>
  <c r="J853" i="2"/>
  <c r="J297" i="2"/>
  <c r="J7" i="2"/>
  <c r="J777" i="2"/>
  <c r="J533" i="2"/>
  <c r="J939" i="2"/>
  <c r="J679" i="2"/>
  <c r="J232" i="2"/>
  <c r="J247" i="2"/>
  <c r="J198" i="2"/>
  <c r="J813" i="2"/>
  <c r="J719" i="2"/>
  <c r="J620" i="2"/>
  <c r="J106" i="2"/>
  <c r="J50" i="2"/>
  <c r="J208" i="2"/>
  <c r="J433" i="2"/>
  <c r="J148" i="2"/>
  <c r="J83" i="2"/>
  <c r="J86" i="2"/>
  <c r="J972" i="2"/>
  <c r="J816" i="2"/>
  <c r="J459" i="2"/>
  <c r="J455" i="2"/>
  <c r="J390" i="2"/>
  <c r="J488" i="2"/>
  <c r="J1005" i="2"/>
  <c r="J274" i="2"/>
  <c r="J407" i="2"/>
  <c r="J969" i="2"/>
  <c r="J758" i="2"/>
  <c r="J686" i="2"/>
  <c r="J660" i="2"/>
  <c r="J298" i="2"/>
  <c r="J565" i="2"/>
  <c r="J527" i="2"/>
  <c r="J849" i="2"/>
  <c r="J967" i="2"/>
  <c r="J628" i="2"/>
  <c r="J181" i="2"/>
  <c r="J214" i="2"/>
  <c r="J695" i="2"/>
  <c r="J491" i="2"/>
  <c r="J337" i="2"/>
  <c r="J240" i="2"/>
  <c r="J842" i="2"/>
  <c r="J690" i="2"/>
  <c r="J365" i="2"/>
  <c r="J582" i="2"/>
  <c r="J616" i="2"/>
  <c r="J73" i="2"/>
  <c r="J787" i="2"/>
  <c r="J782" i="2"/>
  <c r="J655" i="2"/>
  <c r="J296" i="2"/>
  <c r="J585" i="2"/>
  <c r="J492" i="2"/>
  <c r="J721" i="2"/>
  <c r="J589" i="2"/>
  <c r="J559" i="2"/>
  <c r="J138" i="2"/>
  <c r="J1013" i="2"/>
  <c r="J947" i="2"/>
  <c r="J916" i="2"/>
  <c r="J903" i="2"/>
  <c r="J626" i="2"/>
  <c r="J166" i="2"/>
  <c r="J43" i="2"/>
  <c r="J534" i="2"/>
  <c r="J16" i="2"/>
  <c r="J23" i="2"/>
  <c r="J870" i="2"/>
  <c r="J684" i="2"/>
  <c r="J342" i="2"/>
  <c r="J622" i="2"/>
  <c r="J370" i="2"/>
  <c r="J359" i="2"/>
  <c r="J269" i="2"/>
  <c r="J785" i="2"/>
  <c r="J392" i="2"/>
  <c r="J1003" i="2"/>
  <c r="J745" i="2"/>
  <c r="J663" i="2"/>
  <c r="J650" i="2"/>
  <c r="J335" i="2"/>
  <c r="J820" i="2"/>
  <c r="J48" i="2"/>
  <c r="J117" i="2"/>
  <c r="J883" i="2"/>
  <c r="J722" i="2"/>
  <c r="J590" i="2"/>
  <c r="J360" i="2"/>
  <c r="J262" i="2"/>
  <c r="J241" i="2"/>
  <c r="J843" i="2"/>
  <c r="J150" i="2"/>
  <c r="J911" i="2"/>
  <c r="J212" i="2"/>
  <c r="J140" i="2"/>
  <c r="J77" i="2"/>
  <c r="J55" i="2"/>
  <c r="J21" i="2"/>
  <c r="J42" i="2"/>
  <c r="J711" i="2"/>
  <c r="J489" i="2"/>
  <c r="J693" i="2"/>
  <c r="J237" i="2"/>
  <c r="J848" i="2"/>
  <c r="J948" i="2"/>
  <c r="J142" i="2"/>
  <c r="J776" i="2"/>
  <c r="J838" i="2"/>
  <c r="J617" i="2"/>
  <c r="J498" i="2"/>
  <c r="J243" i="2"/>
  <c r="J977" i="2"/>
  <c r="J715" i="2"/>
  <c r="J263" i="2"/>
  <c r="J44" i="2"/>
  <c r="J118" i="2"/>
  <c r="J87" i="2"/>
  <c r="J74" i="2"/>
  <c r="J998" i="2"/>
  <c r="J748" i="2"/>
  <c r="J526" i="2"/>
  <c r="J394" i="2"/>
  <c r="J338" i="2"/>
  <c r="J983" i="2"/>
  <c r="J979" i="2"/>
  <c r="J789" i="2"/>
  <c r="J495" i="2"/>
  <c r="J427" i="2"/>
  <c r="J809" i="2"/>
  <c r="J406" i="2"/>
  <c r="J301" i="2"/>
  <c r="J276" i="2"/>
  <c r="J423" i="2"/>
  <c r="J81" i="2"/>
  <c r="J552" i="2"/>
  <c r="J245" i="2"/>
  <c r="J203" i="2"/>
  <c r="J151" i="2"/>
  <c r="J935" i="2"/>
  <c r="J822" i="2"/>
  <c r="J649" i="2"/>
  <c r="J525" i="2"/>
  <c r="J881" i="2"/>
  <c r="J847" i="2"/>
  <c r="J592" i="2"/>
  <c r="J946" i="2"/>
  <c r="J906" i="2"/>
  <c r="J52" i="2"/>
  <c r="J136" i="2"/>
  <c r="J12" i="2"/>
  <c r="J38" i="2"/>
  <c r="J78" i="2"/>
  <c r="J918" i="2"/>
  <c r="J658" i="2"/>
  <c r="J300" i="2"/>
  <c r="J688" i="2"/>
  <c r="J631" i="2"/>
  <c r="J618" i="2"/>
  <c r="J363" i="2"/>
  <c r="J469" i="2"/>
  <c r="J340" i="2"/>
  <c r="J231" i="2"/>
  <c r="J841" i="2"/>
  <c r="J685" i="2"/>
  <c r="J200" i="2"/>
  <c r="J115" i="2"/>
  <c r="J70" i="2"/>
  <c r="J177" i="2"/>
  <c r="J110" i="2"/>
  <c r="J233" i="2"/>
  <c r="J710" i="2"/>
  <c r="J176" i="2"/>
  <c r="J1009" i="2"/>
  <c r="J904" i="2"/>
  <c r="J951" i="2"/>
  <c r="J938" i="2"/>
  <c r="J850" i="2"/>
  <c r="J558" i="2"/>
  <c r="J141" i="2"/>
  <c r="J583" i="2"/>
  <c r="J204" i="2"/>
  <c r="J875" i="2"/>
  <c r="J724" i="2"/>
  <c r="J143" i="2"/>
  <c r="J85" i="2"/>
  <c r="J22" i="2"/>
  <c r="J914" i="2"/>
  <c r="J372" i="2"/>
  <c r="J266" i="2"/>
  <c r="J139" i="2"/>
  <c r="J877" i="2"/>
  <c r="J873" i="2"/>
  <c r="J566" i="2"/>
  <c r="J942" i="2"/>
  <c r="J720" i="2"/>
  <c r="J531" i="2"/>
  <c r="J919" i="2"/>
  <c r="J309" i="2"/>
  <c r="J102" i="2"/>
  <c r="J39" i="2"/>
  <c r="J8" i="2"/>
  <c r="J497" i="2"/>
  <c r="J15" i="2"/>
  <c r="J398" i="2"/>
  <c r="J326" i="2"/>
  <c r="J432" i="2"/>
  <c r="J759" i="2"/>
  <c r="J755" i="2"/>
  <c r="J726" i="2"/>
  <c r="J277" i="2"/>
  <c r="J180" i="2"/>
  <c r="J1000" i="2"/>
  <c r="J978" i="2"/>
  <c r="J457" i="2"/>
  <c r="J369" i="2"/>
  <c r="J1007" i="2"/>
  <c r="J845" i="2"/>
  <c r="J647" i="2"/>
  <c r="J267" i="2"/>
  <c r="J10" i="2"/>
  <c r="J980" i="2"/>
  <c r="J879" i="2"/>
  <c r="J518" i="2"/>
  <c r="J437" i="2"/>
  <c r="J496" i="2"/>
  <c r="J908" i="2"/>
  <c r="J627" i="2"/>
  <c r="J393" i="2"/>
  <c r="J311" i="2"/>
  <c r="J299" i="2"/>
  <c r="J487" i="2"/>
  <c r="J456" i="2"/>
  <c r="J234" i="2"/>
  <c r="J17" i="2"/>
  <c r="J46" i="2"/>
  <c r="J598" i="2"/>
  <c r="J530" i="2"/>
  <c r="J500" i="2"/>
  <c r="J275" i="2"/>
  <c r="J422" i="2"/>
  <c r="J470" i="2"/>
  <c r="J458" i="2"/>
  <c r="J295" i="2"/>
  <c r="J168" i="2"/>
  <c r="J751" i="2"/>
  <c r="J1008" i="2"/>
  <c r="J814" i="2"/>
  <c r="J553" i="2"/>
  <c r="J439" i="2"/>
  <c r="J524" i="2"/>
  <c r="J981" i="2"/>
  <c r="J973" i="2"/>
  <c r="J625" i="2"/>
  <c r="J242" i="2"/>
  <c r="J790" i="2"/>
  <c r="J714" i="2"/>
  <c r="J529" i="2"/>
  <c r="J147" i="2"/>
  <c r="J943" i="2"/>
  <c r="J329" i="2"/>
  <c r="J294" i="2"/>
  <c r="J749" i="2"/>
  <c r="J599" i="2"/>
  <c r="J884" i="2"/>
  <c r="J871" i="2"/>
  <c r="J556" i="2"/>
  <c r="J501" i="2"/>
  <c r="J594" i="2"/>
  <c r="J14" i="2"/>
  <c r="J11" i="2"/>
  <c r="J40" i="2"/>
  <c r="J940" i="2"/>
  <c r="J874" i="2"/>
  <c r="J852" i="2"/>
  <c r="J727" i="2"/>
  <c r="J206" i="2"/>
  <c r="J341" i="2"/>
  <c r="J743" i="2"/>
  <c r="J587" i="2"/>
  <c r="J712" i="2"/>
  <c r="J950" i="2"/>
  <c r="J915" i="2"/>
  <c r="J305" i="2"/>
  <c r="J230" i="2"/>
  <c r="J47" i="2"/>
  <c r="J9" i="2"/>
  <c r="J80" i="2"/>
  <c r="J45" i="2"/>
  <c r="J1006" i="2"/>
  <c r="J689" i="2"/>
  <c r="J619" i="2"/>
  <c r="J786" i="2"/>
  <c r="J807" i="2"/>
  <c r="J436" i="2"/>
  <c r="J713" i="2"/>
  <c r="J374" i="2"/>
  <c r="J358" i="2"/>
  <c r="J328" i="2"/>
  <c r="J183" i="2"/>
  <c r="J757" i="2"/>
  <c r="J339" i="2"/>
  <c r="J272" i="2"/>
  <c r="J170" i="2"/>
  <c r="J111" i="2"/>
  <c r="J13" i="2"/>
  <c r="J945" i="2"/>
  <c r="J840" i="2"/>
  <c r="J623" i="2"/>
  <c r="J402" i="2"/>
  <c r="J211" i="2"/>
  <c r="J1014" i="2"/>
  <c r="J855" i="2"/>
  <c r="J683" i="2"/>
  <c r="J554" i="2"/>
  <c r="J205" i="2"/>
  <c r="J725" i="2"/>
  <c r="J775" i="2"/>
  <c r="J84" i="2"/>
  <c r="J76" i="2"/>
  <c r="J112" i="2"/>
  <c r="J41" i="2"/>
  <c r="J134" i="2"/>
  <c r="J560" i="2"/>
  <c r="J463" i="2"/>
  <c r="J593" i="2"/>
  <c r="J551" i="2"/>
  <c r="J917" i="2"/>
  <c r="J307" i="2"/>
  <c r="J210" i="2"/>
  <c r="J404" i="2"/>
  <c r="J974" i="2"/>
  <c r="J876" i="2"/>
  <c r="J424" i="2"/>
  <c r="J310" i="2"/>
  <c r="J535" i="2"/>
  <c r="J937" i="2"/>
  <c r="J6" i="2"/>
  <c r="J107" i="2"/>
  <c r="J522" i="2"/>
  <c r="J1010" i="2"/>
  <c r="J909" i="2"/>
  <c r="J169" i="2"/>
  <c r="J819" i="2"/>
  <c r="J135" i="2"/>
  <c r="J966" i="2"/>
  <c r="J661" i="2"/>
  <c r="J362" i="2"/>
  <c r="J273" i="2"/>
  <c r="J264" i="2"/>
  <c r="J336" i="2"/>
  <c r="J1012" i="2"/>
  <c r="J460" i="2"/>
  <c r="J438" i="2"/>
  <c r="J399" i="2"/>
  <c r="J823" i="2"/>
  <c r="J75" i="2"/>
  <c r="J808" i="2"/>
  <c r="J756" i="2"/>
  <c r="J364" i="2"/>
  <c r="J654" i="2"/>
  <c r="J970" i="2"/>
  <c r="J815" i="2"/>
  <c r="J454" i="2"/>
  <c r="J265" i="2"/>
  <c r="J885" i="2"/>
  <c r="J754" i="2"/>
  <c r="J400" i="2"/>
  <c r="J171" i="2"/>
  <c r="J246" i="2"/>
  <c r="J327" i="2"/>
  <c r="J279" i="2"/>
  <c r="J429" i="2"/>
  <c r="J49" i="2"/>
  <c r="J949" i="2"/>
  <c r="J887" i="2"/>
  <c r="J308" i="2"/>
  <c r="J810" i="2"/>
  <c r="J653" i="2"/>
  <c r="J584" i="2"/>
  <c r="J907" i="2"/>
  <c r="J716" i="2"/>
  <c r="J691" i="2"/>
  <c r="J137" i="2"/>
  <c r="J486" i="2"/>
  <c r="J910" i="2"/>
  <c r="J880" i="2"/>
  <c r="J591" i="2"/>
  <c r="J561" i="2"/>
  <c r="J519" i="2"/>
  <c r="J330" i="2"/>
  <c r="J781" i="2"/>
  <c r="J839" i="2"/>
  <c r="J657" i="2"/>
  <c r="J172" i="2"/>
  <c r="J614" i="2"/>
  <c r="J532" i="2"/>
  <c r="J630" i="2"/>
  <c r="J235" i="2"/>
  <c r="J213" i="2"/>
  <c r="J784" i="2"/>
  <c r="J430" i="2"/>
  <c r="J361" i="2"/>
  <c r="J119" i="2"/>
  <c r="J19" i="2"/>
  <c r="J113" i="2"/>
  <c r="J976" i="2"/>
  <c r="J936" i="2"/>
  <c r="J662" i="2"/>
  <c r="J646" i="2"/>
  <c r="J271" i="2"/>
  <c r="J334" i="2"/>
  <c r="J596" i="2"/>
  <c r="J1004" i="2"/>
  <c r="J746" i="2"/>
  <c r="J167" i="2"/>
  <c r="J779" i="2"/>
  <c r="J178" i="2"/>
  <c r="J817" i="2"/>
  <c r="J681" i="2"/>
  <c r="J629" i="2"/>
  <c r="J343" i="2"/>
  <c r="J555" i="2"/>
  <c r="J597" i="2"/>
  <c r="J567" i="2"/>
  <c r="J521" i="2"/>
  <c r="J975" i="2"/>
  <c r="J499" i="2"/>
  <c r="J780" i="2"/>
  <c r="J528" i="2"/>
  <c r="J145" i="2"/>
  <c r="J872" i="2"/>
  <c r="J502" i="2"/>
  <c r="J461" i="2"/>
  <c r="J902" i="2"/>
  <c r="J391" i="2"/>
  <c r="J844" i="2"/>
  <c r="J882" i="2"/>
  <c r="J563" i="2"/>
  <c r="J401" i="2"/>
  <c r="J333" i="2"/>
  <c r="J678" i="2"/>
  <c r="J201" i="2"/>
  <c r="J694" i="2"/>
  <c r="J651" i="2"/>
  <c r="J239" i="2"/>
  <c r="J174" i="2"/>
  <c r="J791" i="2"/>
  <c r="J373" i="2"/>
  <c r="J1002" i="2"/>
  <c r="J564" i="2"/>
  <c r="J471" i="2"/>
  <c r="J405" i="2"/>
  <c r="J278" i="2"/>
  <c r="J467" i="2"/>
  <c r="J428" i="2"/>
  <c r="J425" i="2"/>
  <c r="J397" i="2"/>
  <c r="J303" i="2"/>
  <c r="J818" i="2"/>
  <c r="J520" i="2"/>
  <c r="J209" i="2"/>
  <c r="J742" i="2"/>
  <c r="J71" i="2"/>
  <c r="J54" i="2"/>
  <c r="J72" i="2"/>
  <c r="J114" i="2"/>
  <c r="J426" i="2"/>
  <c r="J494" i="2"/>
  <c r="J905" i="2"/>
  <c r="J752" i="2"/>
  <c r="J375" i="2"/>
  <c r="J175" i="2"/>
  <c r="J806" i="2"/>
  <c r="J682" i="2"/>
  <c r="J648" i="2"/>
  <c r="J621" i="2"/>
  <c r="J466" i="2"/>
  <c r="J366" i="2"/>
  <c r="J268" i="2"/>
  <c r="J788" i="2"/>
  <c r="J149" i="2"/>
  <c r="J999" i="2"/>
  <c r="J659" i="2"/>
  <c r="J1015" i="2"/>
  <c r="J173" i="2"/>
  <c r="J811" i="2"/>
  <c r="J744" i="2"/>
  <c r="J199" i="2"/>
  <c r="J1001" i="2"/>
  <c r="J367" i="2"/>
  <c r="J982" i="2"/>
  <c r="J934" i="2"/>
  <c r="J821" i="2"/>
  <c r="J656" i="2"/>
  <c r="J434" i="2"/>
  <c r="J403" i="2"/>
  <c r="J332" i="2"/>
  <c r="J468" i="2"/>
  <c r="J368" i="2"/>
  <c r="J778" i="2"/>
  <c r="H359" i="2"/>
  <c r="H110" i="2"/>
  <c r="H367" i="2"/>
  <c r="H44" i="2"/>
  <c r="H134" i="2"/>
  <c r="H211" i="2"/>
  <c r="H205" i="2"/>
  <c r="H747" i="2"/>
  <c r="H722" i="2"/>
  <c r="H403" i="2"/>
  <c r="H758" i="2"/>
  <c r="H85" i="2"/>
  <c r="H659" i="2"/>
  <c r="H268" i="2"/>
  <c r="H816" i="2"/>
  <c r="H584" i="2"/>
  <c r="H716" i="2"/>
  <c r="H653" i="2"/>
  <c r="H54" i="2"/>
  <c r="H910" i="2"/>
  <c r="H880" i="2"/>
  <c r="H308" i="2"/>
  <c r="H907" i="2"/>
  <c r="H691" i="2"/>
  <c r="H561" i="2"/>
  <c r="H591" i="2"/>
  <c r="H949" i="2"/>
  <c r="H887" i="2"/>
  <c r="H519" i="2"/>
  <c r="H137" i="2"/>
  <c r="H810" i="2"/>
  <c r="H486" i="2"/>
  <c r="H974" i="2"/>
  <c r="H551" i="2"/>
  <c r="H917" i="2"/>
  <c r="H463" i="2"/>
  <c r="H210" i="2"/>
  <c r="H404" i="2"/>
  <c r="H876" i="2"/>
  <c r="H522" i="2"/>
  <c r="H310" i="2"/>
  <c r="H107" i="2"/>
  <c r="H593" i="2"/>
  <c r="H535" i="2"/>
  <c r="H424" i="2"/>
  <c r="H307" i="2"/>
  <c r="H6" i="2"/>
  <c r="H937" i="2"/>
  <c r="H661" i="2"/>
  <c r="H169" i="2"/>
  <c r="H1012" i="2"/>
  <c r="H460" i="2"/>
  <c r="H438" i="2"/>
  <c r="H399" i="2"/>
  <c r="H336" i="2"/>
  <c r="H273" i="2"/>
  <c r="H264" i="2"/>
  <c r="H75" i="2"/>
  <c r="H823" i="2"/>
  <c r="H966" i="2"/>
  <c r="H819" i="2"/>
  <c r="H135" i="2"/>
  <c r="H1010" i="2"/>
  <c r="H909" i="2"/>
  <c r="H362" i="2"/>
  <c r="H400" i="2"/>
  <c r="H364" i="2"/>
  <c r="H265" i="2"/>
  <c r="H246" i="2"/>
  <c r="H970" i="2"/>
  <c r="H815" i="2"/>
  <c r="H754" i="2"/>
  <c r="H171" i="2"/>
  <c r="H885" i="2"/>
  <c r="H429" i="2"/>
  <c r="H327" i="2"/>
  <c r="H756" i="2"/>
  <c r="H454" i="2"/>
  <c r="H808" i="2"/>
  <c r="H49" i="2"/>
  <c r="H456" i="2"/>
  <c r="H142" i="2"/>
  <c r="H144" i="2"/>
  <c r="H774" i="2"/>
  <c r="H306" i="2"/>
  <c r="H202" i="2"/>
  <c r="H680" i="2"/>
  <c r="H941" i="2"/>
  <c r="H718" i="2"/>
  <c r="H215" i="2"/>
  <c r="H105" i="2"/>
  <c r="H854" i="2"/>
  <c r="H851" i="2"/>
  <c r="H53" i="2"/>
  <c r="H615" i="2"/>
  <c r="H236" i="2"/>
  <c r="H375" i="2"/>
  <c r="H788" i="2"/>
  <c r="H905" i="2"/>
  <c r="H752" i="2"/>
  <c r="H366" i="2"/>
  <c r="H621" i="2"/>
  <c r="H806" i="2"/>
  <c r="H682" i="2"/>
  <c r="H466" i="2"/>
  <c r="H182" i="2"/>
  <c r="H149" i="2"/>
  <c r="H999" i="2"/>
  <c r="H175" i="2"/>
  <c r="H113" i="2"/>
  <c r="H595" i="2"/>
  <c r="H886" i="2"/>
  <c r="H692" i="2"/>
  <c r="H562" i="2"/>
  <c r="H550" i="2"/>
  <c r="H490" i="2"/>
  <c r="H297" i="2"/>
  <c r="H7" i="2"/>
  <c r="H503" i="2"/>
  <c r="H913" i="2"/>
  <c r="H462" i="2"/>
  <c r="H396" i="2"/>
  <c r="H717" i="2"/>
  <c r="H431" i="2"/>
  <c r="H968" i="2"/>
  <c r="H853" i="2"/>
  <c r="H813" i="2"/>
  <c r="H719" i="2"/>
  <c r="H433" i="2"/>
  <c r="H106" i="2"/>
  <c r="H939" i="2"/>
  <c r="H208" i="2"/>
  <c r="H232" i="2"/>
  <c r="H533" i="2"/>
  <c r="H86" i="2"/>
  <c r="H50" i="2"/>
  <c r="H679" i="2"/>
  <c r="H247" i="2"/>
  <c r="H83" i="2"/>
  <c r="H620" i="2"/>
  <c r="H198" i="2"/>
  <c r="H465" i="2"/>
  <c r="H654" i="2"/>
  <c r="H230" i="2"/>
  <c r="H874" i="2"/>
  <c r="H852" i="2"/>
  <c r="H950" i="2"/>
  <c r="H727" i="2"/>
  <c r="H341" i="2"/>
  <c r="H45" i="2"/>
  <c r="H743" i="2"/>
  <c r="H305" i="2"/>
  <c r="H206" i="2"/>
  <c r="H47" i="2"/>
  <c r="H9" i="2"/>
  <c r="H940" i="2"/>
  <c r="H712" i="2"/>
  <c r="H587" i="2"/>
  <c r="H915" i="2"/>
  <c r="H13" i="2"/>
  <c r="H807" i="2"/>
  <c r="H619" i="2"/>
  <c r="H436" i="2"/>
  <c r="H339" i="2"/>
  <c r="H328" i="2"/>
  <c r="H183" i="2"/>
  <c r="H1006" i="2"/>
  <c r="H757" i="2"/>
  <c r="H689" i="2"/>
  <c r="H358" i="2"/>
  <c r="H713" i="2"/>
  <c r="H374" i="2"/>
  <c r="H111" i="2"/>
  <c r="H272" i="2"/>
  <c r="H170" i="2"/>
  <c r="H650" i="2"/>
  <c r="H622" i="2"/>
  <c r="H342" i="2"/>
  <c r="H820" i="2"/>
  <c r="H785" i="2"/>
  <c r="H117" i="2"/>
  <c r="H48" i="2"/>
  <c r="H1003" i="2"/>
  <c r="H663" i="2"/>
  <c r="H370" i="2"/>
  <c r="H269" i="2"/>
  <c r="H745" i="2"/>
  <c r="H870" i="2"/>
  <c r="H684" i="2"/>
  <c r="H335" i="2"/>
  <c r="H686" i="2"/>
  <c r="H407" i="2"/>
  <c r="H298" i="2"/>
  <c r="H274" i="2"/>
  <c r="H488" i="2"/>
  <c r="H455" i="2"/>
  <c r="H849" i="2"/>
  <c r="H969" i="2"/>
  <c r="H660" i="2"/>
  <c r="H1005" i="2"/>
  <c r="H390" i="2"/>
  <c r="H972" i="2"/>
  <c r="H527" i="2"/>
  <c r="H459" i="2"/>
  <c r="H839" i="2"/>
  <c r="H172" i="2"/>
  <c r="H614" i="2"/>
  <c r="H430" i="2"/>
  <c r="H361" i="2"/>
  <c r="H235" i="2"/>
  <c r="H213" i="2"/>
  <c r="H19" i="2"/>
  <c r="H781" i="2"/>
  <c r="H630" i="2"/>
  <c r="H330" i="2"/>
  <c r="H119" i="2"/>
  <c r="H114" i="2"/>
  <c r="H784" i="2"/>
  <c r="H657" i="2"/>
  <c r="H72" i="2"/>
  <c r="H749" i="2"/>
  <c r="H714" i="2"/>
  <c r="H556" i="2"/>
  <c r="H529" i="2"/>
  <c r="H790" i="2"/>
  <c r="H501" i="2"/>
  <c r="H147" i="2"/>
  <c r="H871" i="2"/>
  <c r="H594" i="2"/>
  <c r="H40" i="2"/>
  <c r="H599" i="2"/>
  <c r="H294" i="2"/>
  <c r="H943" i="2"/>
  <c r="H14" i="2"/>
  <c r="H329" i="2"/>
  <c r="H884" i="2"/>
  <c r="H911" i="2"/>
  <c r="H590" i="2"/>
  <c r="H711" i="2"/>
  <c r="H241" i="2"/>
  <c r="H150" i="2"/>
  <c r="H883" i="2"/>
  <c r="H262" i="2"/>
  <c r="H21" i="2"/>
  <c r="H843" i="2"/>
  <c r="H360" i="2"/>
  <c r="H212" i="2"/>
  <c r="H140" i="2"/>
  <c r="H42" i="2"/>
  <c r="H489" i="2"/>
  <c r="H77" i="2"/>
  <c r="H742" i="2"/>
  <c r="H428" i="2"/>
  <c r="H405" i="2"/>
  <c r="H818" i="2"/>
  <c r="H467" i="2"/>
  <c r="H494" i="2"/>
  <c r="H397" i="2"/>
  <c r="H103" i="2"/>
  <c r="H564" i="2"/>
  <c r="H520" i="2"/>
  <c r="H471" i="2"/>
  <c r="H425" i="2"/>
  <c r="H368" i="2"/>
  <c r="H303" i="2"/>
  <c r="H278" i="2"/>
  <c r="H1002" i="2"/>
  <c r="H209" i="2"/>
  <c r="H148" i="2"/>
  <c r="H777" i="2"/>
  <c r="H782" i="2"/>
  <c r="H491" i="2"/>
  <c r="H337" i="2"/>
  <c r="H628" i="2"/>
  <c r="H967" i="2"/>
  <c r="H616" i="2"/>
  <c r="H73" i="2"/>
  <c r="H787" i="2"/>
  <c r="H655" i="2"/>
  <c r="H240" i="2"/>
  <c r="H365" i="2"/>
  <c r="H582" i="2"/>
  <c r="H214" i="2"/>
  <c r="H842" i="2"/>
  <c r="H1004" i="2"/>
  <c r="H779" i="2"/>
  <c r="H334" i="2"/>
  <c r="H271" i="2"/>
  <c r="H976" i="2"/>
  <c r="H936" i="2"/>
  <c r="H746" i="2"/>
  <c r="H109" i="2"/>
  <c r="H817" i="2"/>
  <c r="H646" i="2"/>
  <c r="H596" i="2"/>
  <c r="H343" i="2"/>
  <c r="H178" i="2"/>
  <c r="H662" i="2"/>
  <c r="H629" i="2"/>
  <c r="H678" i="2"/>
  <c r="H844" i="2"/>
  <c r="H174" i="2"/>
  <c r="H71" i="2"/>
  <c r="H694" i="2"/>
  <c r="H778" i="2"/>
  <c r="H333" i="2"/>
  <c r="H201" i="2"/>
  <c r="H882" i="2"/>
  <c r="H651" i="2"/>
  <c r="H401" i="2"/>
  <c r="H116" i="2"/>
  <c r="H563" i="2"/>
  <c r="H373" i="2"/>
  <c r="H104" i="2"/>
  <c r="H1013" i="2"/>
  <c r="H903" i="2"/>
  <c r="H534" i="2"/>
  <c r="H721" i="2"/>
  <c r="H559" i="2"/>
  <c r="H166" i="2"/>
  <c r="H43" i="2"/>
  <c r="H589" i="2"/>
  <c r="H138" i="2"/>
  <c r="H947" i="2"/>
  <c r="H916" i="2"/>
  <c r="H585" i="2"/>
  <c r="H492" i="2"/>
  <c r="H23" i="2"/>
  <c r="H296" i="2"/>
  <c r="H626" i="2"/>
  <c r="H617" i="2"/>
  <c r="H74" i="2"/>
  <c r="H948" i="2"/>
  <c r="H87" i="2"/>
  <c r="H776" i="2"/>
  <c r="H243" i="2"/>
  <c r="H237" i="2"/>
  <c r="H838" i="2"/>
  <c r="H498" i="2"/>
  <c r="H715" i="2"/>
  <c r="H693" i="2"/>
  <c r="H977" i="2"/>
  <c r="H848" i="2"/>
  <c r="H979" i="2"/>
  <c r="H394" i="2"/>
  <c r="H998" i="2"/>
  <c r="H526" i="2"/>
  <c r="H423" i="2"/>
  <c r="H276" i="2"/>
  <c r="H809" i="2"/>
  <c r="H748" i="2"/>
  <c r="H427" i="2"/>
  <c r="H406" i="2"/>
  <c r="H81" i="2"/>
  <c r="H983" i="2"/>
  <c r="H552" i="2"/>
  <c r="H338" i="2"/>
  <c r="H789" i="2"/>
  <c r="H495" i="2"/>
  <c r="H881" i="2"/>
  <c r="H52" i="2"/>
  <c r="H592" i="2"/>
  <c r="H136" i="2"/>
  <c r="H38" i="2"/>
  <c r="H847" i="2"/>
  <c r="H822" i="2"/>
  <c r="H78" i="2"/>
  <c r="H649" i="2"/>
  <c r="H245" i="2"/>
  <c r="H12" i="2"/>
  <c r="H935" i="2"/>
  <c r="H525" i="2"/>
  <c r="H203" i="2"/>
  <c r="H151" i="2"/>
  <c r="H946" i="2"/>
  <c r="H906" i="2"/>
  <c r="H872" i="2"/>
  <c r="H499" i="2"/>
  <c r="H461" i="2"/>
  <c r="H82" i="2"/>
  <c r="H567" i="2"/>
  <c r="H597" i="2"/>
  <c r="H391" i="2"/>
  <c r="H902" i="2"/>
  <c r="H555" i="2"/>
  <c r="H528" i="2"/>
  <c r="H975" i="2"/>
  <c r="H145" i="2"/>
  <c r="H780" i="2"/>
  <c r="H20" i="2"/>
  <c r="H942" i="2"/>
  <c r="H309" i="2"/>
  <c r="H139" i="2"/>
  <c r="H8" i="2"/>
  <c r="H877" i="2"/>
  <c r="H372" i="2"/>
  <c r="H914" i="2"/>
  <c r="H531" i="2"/>
  <c r="H15" i="2"/>
  <c r="H919" i="2"/>
  <c r="H566" i="2"/>
  <c r="H873" i="2"/>
  <c r="H720" i="2"/>
  <c r="H266" i="2"/>
  <c r="H102" i="2"/>
  <c r="H39" i="2"/>
  <c r="H755" i="2"/>
  <c r="H647" i="2"/>
  <c r="H267" i="2"/>
  <c r="H180" i="2"/>
  <c r="H10" i="2"/>
  <c r="H432" i="2"/>
  <c r="H1000" i="2"/>
  <c r="H978" i="2"/>
  <c r="H759" i="2"/>
  <c r="H457" i="2"/>
  <c r="H845" i="2"/>
  <c r="H726" i="2"/>
  <c r="H398" i="2"/>
  <c r="H277" i="2"/>
  <c r="H167" i="2"/>
  <c r="H369" i="2"/>
  <c r="H426" i="2"/>
  <c r="H502" i="2"/>
  <c r="H681" i="2"/>
  <c r="H439" i="2"/>
  <c r="H553" i="2"/>
  <c r="H524" i="2"/>
  <c r="H458" i="2"/>
  <c r="H295" i="2"/>
  <c r="H625" i="2"/>
  <c r="H981" i="2"/>
  <c r="H973" i="2"/>
  <c r="H1008" i="2"/>
  <c r="H168" i="2"/>
  <c r="H814" i="2"/>
  <c r="H751" i="2"/>
  <c r="H500" i="2"/>
  <c r="H422" i="2"/>
  <c r="H275" i="2"/>
  <c r="H470" i="2"/>
  <c r="H242" i="2"/>
  <c r="H326" i="2"/>
  <c r="H690" i="2"/>
  <c r="H791" i="2"/>
  <c r="H982" i="2"/>
  <c r="H934" i="2"/>
  <c r="H332" i="2"/>
  <c r="H1001" i="2"/>
  <c r="H744" i="2"/>
  <c r="H656" i="2"/>
  <c r="H1015" i="2"/>
  <c r="H586" i="2"/>
  <c r="H199" i="2"/>
  <c r="H811" i="2"/>
  <c r="H468" i="2"/>
  <c r="H434" i="2"/>
  <c r="H173" i="2"/>
  <c r="H46" i="2"/>
  <c r="H908" i="2"/>
  <c r="H518" i="2"/>
  <c r="H496" i="2"/>
  <c r="H311" i="2"/>
  <c r="H627" i="2"/>
  <c r="H487" i="2"/>
  <c r="H393" i="2"/>
  <c r="H234" i="2"/>
  <c r="H17" i="2"/>
  <c r="H530" i="2"/>
  <c r="H299" i="2"/>
  <c r="H980" i="2"/>
  <c r="H879" i="2"/>
  <c r="H437" i="2"/>
  <c r="H631" i="2"/>
  <c r="H177" i="2"/>
  <c r="H115" i="2"/>
  <c r="H469" i="2"/>
  <c r="H841" i="2"/>
  <c r="H658" i="2"/>
  <c r="H300" i="2"/>
  <c r="H685" i="2"/>
  <c r="H363" i="2"/>
  <c r="H618" i="2"/>
  <c r="H70" i="2"/>
  <c r="H688" i="2"/>
  <c r="H231" i="2"/>
  <c r="H918" i="2"/>
  <c r="H340" i="2"/>
  <c r="H951" i="2"/>
  <c r="H850" i="2"/>
  <c r="H22" i="2"/>
  <c r="H1009" i="2"/>
  <c r="H204" i="2"/>
  <c r="H141" i="2"/>
  <c r="H583" i="2"/>
  <c r="H176" i="2"/>
  <c r="H143" i="2"/>
  <c r="H938" i="2"/>
  <c r="H724" i="2"/>
  <c r="H710" i="2"/>
  <c r="H904" i="2"/>
  <c r="H558" i="2"/>
  <c r="H875" i="2"/>
  <c r="H80" i="2"/>
  <c r="H239" i="2"/>
  <c r="H263" i="2"/>
  <c r="H695" i="2"/>
  <c r="H786" i="2"/>
  <c r="H821" i="2"/>
  <c r="H1007" i="2"/>
  <c r="H554" i="2"/>
  <c r="H775" i="2"/>
  <c r="H623" i="2"/>
  <c r="H840" i="2"/>
  <c r="H1014" i="2"/>
  <c r="H84" i="2"/>
  <c r="H402" i="2"/>
  <c r="H945" i="2"/>
  <c r="H76" i="2"/>
  <c r="H112" i="2"/>
  <c r="H683" i="2"/>
  <c r="H725" i="2"/>
  <c r="H855" i="2"/>
  <c r="H41" i="2"/>
  <c r="U139" i="2"/>
  <c r="U531" i="2"/>
  <c r="U564" i="2"/>
  <c r="U52" i="2"/>
  <c r="U396" i="2"/>
  <c r="U15" i="2"/>
  <c r="U246" i="2"/>
  <c r="U17" i="2"/>
  <c r="U266" i="2"/>
  <c r="U823" i="2"/>
  <c r="U43" i="2"/>
  <c r="U494" i="2"/>
  <c r="U935" i="2"/>
  <c r="U83" i="2"/>
  <c r="U201" i="2"/>
  <c r="U297" i="2"/>
  <c r="U876" i="2"/>
  <c r="U10" i="2"/>
  <c r="U114" i="2"/>
  <c r="U232" i="2"/>
  <c r="U330" i="2"/>
  <c r="U46" i="2"/>
  <c r="U369" i="2"/>
  <c r="U198" i="2"/>
  <c r="U1000" i="2"/>
  <c r="U21" i="2"/>
  <c r="U454" i="2"/>
  <c r="U680" i="2"/>
  <c r="U53" i="2"/>
  <c r="U202" i="2"/>
  <c r="U236" i="2"/>
  <c r="U774" i="2"/>
  <c r="U465" i="2"/>
  <c r="U854" i="2"/>
  <c r="U718" i="2"/>
  <c r="U105" i="2"/>
  <c r="U244" i="2"/>
  <c r="U851" i="2"/>
  <c r="U615" i="2"/>
  <c r="U144" i="2"/>
  <c r="U306" i="2"/>
  <c r="U747" i="2"/>
  <c r="U215" i="2"/>
  <c r="U941" i="2"/>
  <c r="U976" i="2"/>
  <c r="U936" i="2"/>
  <c r="U596" i="2"/>
  <c r="U343" i="2"/>
  <c r="U1004" i="2"/>
  <c r="U779" i="2"/>
  <c r="U681" i="2"/>
  <c r="U271" i="2"/>
  <c r="U817" i="2"/>
  <c r="U746" i="2"/>
  <c r="U662" i="2"/>
  <c r="U646" i="2"/>
  <c r="U167" i="2"/>
  <c r="U334" i="2"/>
  <c r="U178" i="2"/>
  <c r="U109" i="2"/>
  <c r="U629" i="2"/>
  <c r="U874" i="2"/>
  <c r="U852" i="2"/>
  <c r="U587" i="2"/>
  <c r="U230" i="2"/>
  <c r="U47" i="2"/>
  <c r="U915" i="2"/>
  <c r="U743" i="2"/>
  <c r="U712" i="2"/>
  <c r="U341" i="2"/>
  <c r="U45" i="2"/>
  <c r="U940" i="2"/>
  <c r="U305" i="2"/>
  <c r="U9" i="2"/>
  <c r="U950" i="2"/>
  <c r="U727" i="2"/>
  <c r="U206" i="2"/>
  <c r="U80" i="2"/>
  <c r="U751" i="2"/>
  <c r="U168" i="2"/>
  <c r="U458" i="2"/>
  <c r="U295" i="2"/>
  <c r="U242" i="2"/>
  <c r="U625" i="2"/>
  <c r="U524" i="2"/>
  <c r="U470" i="2"/>
  <c r="U439" i="2"/>
  <c r="U422" i="2"/>
  <c r="U814" i="2"/>
  <c r="U275" i="2"/>
  <c r="U973" i="2"/>
  <c r="U1008" i="2"/>
  <c r="U553" i="2"/>
  <c r="U981" i="2"/>
  <c r="U500" i="2"/>
  <c r="U370" i="2"/>
  <c r="U269" i="2"/>
  <c r="U785" i="2"/>
  <c r="U745" i="2"/>
  <c r="U335" i="2"/>
  <c r="U650" i="2"/>
  <c r="U870" i="2"/>
  <c r="U684" i="2"/>
  <c r="U622" i="2"/>
  <c r="U1003" i="2"/>
  <c r="U342" i="2"/>
  <c r="U359" i="2"/>
  <c r="U117" i="2"/>
  <c r="U48" i="2"/>
  <c r="U663" i="2"/>
  <c r="U392" i="2"/>
  <c r="U820" i="2"/>
  <c r="U565" i="2"/>
  <c r="U455" i="2"/>
  <c r="U816" i="2"/>
  <c r="U686" i="2"/>
  <c r="U298" i="2"/>
  <c r="U527" i="2"/>
  <c r="U972" i="2"/>
  <c r="U459" i="2"/>
  <c r="U274" i="2"/>
  <c r="U849" i="2"/>
  <c r="U969" i="2"/>
  <c r="U488" i="2"/>
  <c r="U390" i="2"/>
  <c r="U1005" i="2"/>
  <c r="U758" i="2"/>
  <c r="U660" i="2"/>
  <c r="U407" i="2"/>
  <c r="U44" i="2"/>
  <c r="U948" i="2"/>
  <c r="U838" i="2"/>
  <c r="U776" i="2"/>
  <c r="U498" i="2"/>
  <c r="U118" i="2"/>
  <c r="U87" i="2"/>
  <c r="U977" i="2"/>
  <c r="U848" i="2"/>
  <c r="U715" i="2"/>
  <c r="U693" i="2"/>
  <c r="U243" i="2"/>
  <c r="U263" i="2"/>
  <c r="U237" i="2"/>
  <c r="U617" i="2"/>
  <c r="U142" i="2"/>
  <c r="U74" i="2"/>
  <c r="U998" i="2"/>
  <c r="U526" i="2"/>
  <c r="U495" i="2"/>
  <c r="U979" i="2"/>
  <c r="U427" i="2"/>
  <c r="U748" i="2"/>
  <c r="U338" i="2"/>
  <c r="U276" i="2"/>
  <c r="U394" i="2"/>
  <c r="U301" i="2"/>
  <c r="U552" i="2"/>
  <c r="U406" i="2"/>
  <c r="U789" i="2"/>
  <c r="U983" i="2"/>
  <c r="U423" i="2"/>
  <c r="U809" i="2"/>
  <c r="U81" i="2"/>
  <c r="U945" i="2"/>
  <c r="U402" i="2"/>
  <c r="U84" i="2"/>
  <c r="U855" i="2"/>
  <c r="U683" i="2"/>
  <c r="U211" i="2"/>
  <c r="U554" i="2"/>
  <c r="U205" i="2"/>
  <c r="U76" i="2"/>
  <c r="U725" i="2"/>
  <c r="U840" i="2"/>
  <c r="U775" i="2"/>
  <c r="U623" i="2"/>
  <c r="U1014" i="2"/>
  <c r="U112" i="2"/>
  <c r="U134" i="2"/>
  <c r="U41" i="2"/>
  <c r="U905" i="2"/>
  <c r="U621" i="2"/>
  <c r="U149" i="2"/>
  <c r="U788" i="2"/>
  <c r="U113" i="2"/>
  <c r="U999" i="2"/>
  <c r="U752" i="2"/>
  <c r="U659" i="2"/>
  <c r="U375" i="2"/>
  <c r="U366" i="2"/>
  <c r="U182" i="2"/>
  <c r="U806" i="2"/>
  <c r="U682" i="2"/>
  <c r="U648" i="2"/>
  <c r="U268" i="2"/>
  <c r="U466" i="2"/>
  <c r="U175" i="2"/>
  <c r="U967" i="2"/>
  <c r="U582" i="2"/>
  <c r="U365" i="2"/>
  <c r="U695" i="2"/>
  <c r="U616" i="2"/>
  <c r="U214" i="2"/>
  <c r="U73" i="2"/>
  <c r="U782" i="2"/>
  <c r="U690" i="2"/>
  <c r="U628" i="2"/>
  <c r="U240" i="2"/>
  <c r="U842" i="2"/>
  <c r="U181" i="2"/>
  <c r="U655" i="2"/>
  <c r="U491" i="2"/>
  <c r="U787" i="2"/>
  <c r="U337" i="2"/>
  <c r="U1015" i="2"/>
  <c r="U821" i="2"/>
  <c r="U332" i="2"/>
  <c r="U199" i="2"/>
  <c r="U1001" i="2"/>
  <c r="U982" i="2"/>
  <c r="U934" i="2"/>
  <c r="U656" i="2"/>
  <c r="U403" i="2"/>
  <c r="U468" i="2"/>
  <c r="U744" i="2"/>
  <c r="U367" i="2"/>
  <c r="U586" i="2"/>
  <c r="U434" i="2"/>
  <c r="U173" i="2"/>
  <c r="U753" i="2"/>
  <c r="U811" i="2"/>
  <c r="U486" i="2"/>
  <c r="U137" i="2"/>
  <c r="U653" i="2"/>
  <c r="U591" i="2"/>
  <c r="U810" i="2"/>
  <c r="U54" i="2"/>
  <c r="U949" i="2"/>
  <c r="U887" i="2"/>
  <c r="U561" i="2"/>
  <c r="U880" i="2"/>
  <c r="U519" i="2"/>
  <c r="U716" i="2"/>
  <c r="U691" i="2"/>
  <c r="U308" i="2"/>
  <c r="U910" i="2"/>
  <c r="U584" i="2"/>
  <c r="U907" i="2"/>
  <c r="U176" i="2"/>
  <c r="U22" i="2"/>
  <c r="U1009" i="2"/>
  <c r="U233" i="2"/>
  <c r="U951" i="2"/>
  <c r="U850" i="2"/>
  <c r="U143" i="2"/>
  <c r="U875" i="2"/>
  <c r="U558" i="2"/>
  <c r="U85" i="2"/>
  <c r="U724" i="2"/>
  <c r="U583" i="2"/>
  <c r="U938" i="2"/>
  <c r="U710" i="2"/>
  <c r="U904" i="2"/>
  <c r="U141" i="2"/>
  <c r="U204" i="2"/>
  <c r="U145" i="2"/>
  <c r="U872" i="2"/>
  <c r="U461" i="2"/>
  <c r="U391" i="2"/>
  <c r="U82" i="2"/>
  <c r="U20" i="2"/>
  <c r="U597" i="2"/>
  <c r="U521" i="2"/>
  <c r="U499" i="2"/>
  <c r="U902" i="2"/>
  <c r="U567" i="2"/>
  <c r="U555" i="2"/>
  <c r="U975" i="2"/>
  <c r="U528" i="2"/>
  <c r="U502" i="2"/>
  <c r="U780" i="2"/>
  <c r="U426" i="2"/>
  <c r="U790" i="2"/>
  <c r="U556" i="2"/>
  <c r="U714" i="2"/>
  <c r="U599" i="2"/>
  <c r="U529" i="2"/>
  <c r="U594" i="2"/>
  <c r="U501" i="2"/>
  <c r="U329" i="2"/>
  <c r="U11" i="2"/>
  <c r="U884" i="2"/>
  <c r="U147" i="2"/>
  <c r="U14" i="2"/>
  <c r="U713" i="2"/>
  <c r="U883" i="2"/>
  <c r="U843" i="2"/>
  <c r="U711" i="2"/>
  <c r="U722" i="2"/>
  <c r="U489" i="2"/>
  <c r="U140" i="2"/>
  <c r="U911" i="2"/>
  <c r="U360" i="2"/>
  <c r="U42" i="2"/>
  <c r="U262" i="2"/>
  <c r="U212" i="2"/>
  <c r="U77" i="2"/>
  <c r="U272" i="2"/>
  <c r="U362" i="2"/>
  <c r="U75" i="2"/>
  <c r="U661" i="2"/>
  <c r="U273" i="2"/>
  <c r="U264" i="2"/>
  <c r="U819" i="2"/>
  <c r="U135" i="2"/>
  <c r="U169" i="2"/>
  <c r="U1010" i="2"/>
  <c r="U909" i="2"/>
  <c r="U336" i="2"/>
  <c r="U658" i="2"/>
  <c r="U618" i="2"/>
  <c r="U340" i="2"/>
  <c r="U300" i="2"/>
  <c r="U115" i="2"/>
  <c r="U110" i="2"/>
  <c r="U70" i="2"/>
  <c r="U841" i="2"/>
  <c r="U363" i="2"/>
  <c r="U231" i="2"/>
  <c r="U200" i="2"/>
  <c r="U177" i="2"/>
  <c r="U918" i="2"/>
  <c r="U631" i="2"/>
  <c r="U12" i="2"/>
  <c r="U136" i="2"/>
  <c r="U239" i="2"/>
  <c r="U678" i="2"/>
  <c r="U563" i="2"/>
  <c r="U174" i="2"/>
  <c r="U104" i="2"/>
  <c r="U844" i="2"/>
  <c r="U791" i="2"/>
  <c r="U333" i="2"/>
  <c r="U116" i="2"/>
  <c r="U534" i="2"/>
  <c r="U16" i="2"/>
  <c r="U1013" i="2"/>
  <c r="U903" i="2"/>
  <c r="U585" i="2"/>
  <c r="U492" i="2"/>
  <c r="U166" i="2"/>
  <c r="U589" i="2"/>
  <c r="U138" i="2"/>
  <c r="U23" i="2"/>
  <c r="U296" i="2"/>
  <c r="U19" i="2"/>
  <c r="U49" i="2"/>
  <c r="U277" i="2"/>
  <c r="U303" i="2"/>
  <c r="U328" i="2"/>
  <c r="U401" i="2"/>
  <c r="U438" i="2"/>
  <c r="U525" i="2"/>
  <c r="U550" i="2"/>
  <c r="U562" i="2"/>
  <c r="U685" i="2"/>
  <c r="U784" i="2"/>
  <c r="U882" i="2"/>
  <c r="U919" i="2"/>
  <c r="U111" i="2"/>
  <c r="U172" i="2"/>
  <c r="U203" i="2"/>
  <c r="U213" i="2"/>
  <c r="U299" i="2"/>
  <c r="U311" i="2"/>
  <c r="U460" i="2"/>
  <c r="U533" i="2"/>
  <c r="U559" i="2"/>
  <c r="U657" i="2"/>
  <c r="U694" i="2"/>
  <c r="U916" i="2"/>
  <c r="U241" i="2"/>
  <c r="U339" i="2"/>
  <c r="U364" i="2"/>
  <c r="U462" i="2"/>
  <c r="U721" i="2"/>
  <c r="U871" i="2"/>
  <c r="U943" i="2"/>
  <c r="U404" i="2"/>
  <c r="U429" i="2"/>
  <c r="U626" i="2"/>
  <c r="U651" i="2"/>
  <c r="U749" i="2"/>
  <c r="U742" i="2"/>
  <c r="U278" i="2"/>
  <c r="U520" i="2"/>
  <c r="U467" i="2"/>
  <c r="U405" i="2"/>
  <c r="U397" i="2"/>
  <c r="U368" i="2"/>
  <c r="U425" i="2"/>
  <c r="U209" i="2"/>
  <c r="U1002" i="2"/>
  <c r="U428" i="2"/>
  <c r="U970" i="2"/>
  <c r="U754" i="2"/>
  <c r="U171" i="2"/>
  <c r="U400" i="2"/>
  <c r="U279" i="2"/>
  <c r="U808" i="2"/>
  <c r="U654" i="2"/>
  <c r="U327" i="2"/>
  <c r="U265" i="2"/>
  <c r="U103" i="2"/>
  <c r="U914" i="2"/>
  <c r="U309" i="2"/>
  <c r="U877" i="2"/>
  <c r="U39" i="2"/>
  <c r="U8" i="2"/>
  <c r="U942" i="2"/>
  <c r="U720" i="2"/>
  <c r="U566" i="2"/>
  <c r="U372" i="2"/>
  <c r="U759" i="2"/>
  <c r="U432" i="2"/>
  <c r="U326" i="2"/>
  <c r="U180" i="2"/>
  <c r="U726" i="2"/>
  <c r="U647" i="2"/>
  <c r="U267" i="2"/>
  <c r="U1007" i="2"/>
  <c r="U755" i="2"/>
  <c r="U398" i="2"/>
  <c r="U7" i="2"/>
  <c r="U55" i="2"/>
  <c r="U86" i="2"/>
  <c r="U148" i="2"/>
  <c r="U210" i="2"/>
  <c r="U431" i="2"/>
  <c r="U457" i="2"/>
  <c r="U469" i="2"/>
  <c r="U815" i="2"/>
  <c r="U1006" i="2"/>
  <c r="U689" i="2"/>
  <c r="U13" i="2"/>
  <c r="U807" i="2"/>
  <c r="U436" i="2"/>
  <c r="U374" i="2"/>
  <c r="U757" i="2"/>
  <c r="U183" i="2"/>
  <c r="U619" i="2"/>
  <c r="U786" i="2"/>
  <c r="U358" i="2"/>
  <c r="U781" i="2"/>
  <c r="U630" i="2"/>
  <c r="U532" i="2"/>
  <c r="U430" i="2"/>
  <c r="U839" i="2"/>
  <c r="U614" i="2"/>
  <c r="U649" i="2"/>
  <c r="U847" i="2"/>
  <c r="U78" i="2"/>
  <c r="U881" i="2"/>
  <c r="U245" i="2"/>
  <c r="U946" i="2"/>
  <c r="U906" i="2"/>
  <c r="U822" i="2"/>
  <c r="U592" i="2"/>
  <c r="U463" i="2"/>
  <c r="U424" i="2"/>
  <c r="U917" i="2"/>
  <c r="U560" i="2"/>
  <c r="U551" i="2"/>
  <c r="U974" i="2"/>
  <c r="U307" i="2"/>
  <c r="U937" i="2"/>
  <c r="U535" i="2"/>
  <c r="U310" i="2"/>
  <c r="U107" i="2"/>
  <c r="U6" i="2"/>
  <c r="U72" i="2"/>
  <c r="U151" i="2"/>
  <c r="U627" i="2"/>
  <c r="U393" i="2"/>
  <c r="U908" i="2"/>
  <c r="U518" i="2"/>
  <c r="U496" i="2"/>
  <c r="U487" i="2"/>
  <c r="U456" i="2"/>
  <c r="U980" i="2"/>
  <c r="U879" i="2"/>
  <c r="U530" i="2"/>
  <c r="U437" i="2"/>
  <c r="U234" i="2"/>
  <c r="U294" i="2"/>
  <c r="U503" i="2"/>
  <c r="U886" i="2"/>
  <c r="U692" i="2"/>
  <c r="U304" i="2"/>
  <c r="U717" i="2"/>
  <c r="U968" i="2"/>
  <c r="U853" i="2"/>
  <c r="U490" i="2"/>
  <c r="U813" i="2"/>
  <c r="U719" i="2"/>
  <c r="U247" i="2"/>
  <c r="U208" i="2"/>
  <c r="U106" i="2"/>
  <c r="U939" i="2"/>
  <c r="U50" i="2"/>
  <c r="U433" i="2"/>
  <c r="U777" i="2"/>
  <c r="U40" i="2"/>
  <c r="U71" i="2"/>
  <c r="U102" i="2"/>
  <c r="U119" i="2"/>
  <c r="U150" i="2"/>
  <c r="U361" i="2"/>
  <c r="U373" i="2"/>
  <c r="U399" i="2"/>
  <c r="U471" i="2"/>
  <c r="U497" i="2"/>
  <c r="U522" i="2"/>
  <c r="U595" i="2"/>
  <c r="U620" i="2"/>
  <c r="U756" i="2"/>
  <c r="U966" i="2"/>
  <c r="U978" i="2"/>
  <c r="O626" i="2"/>
  <c r="O332" i="2"/>
  <c r="O367" i="2"/>
  <c r="O468" i="2"/>
  <c r="O134" i="2"/>
  <c r="O840" i="2"/>
  <c r="O339" i="2"/>
  <c r="O374" i="2"/>
  <c r="O141" i="2"/>
  <c r="O85" i="2"/>
  <c r="O721" i="2"/>
  <c r="O940" i="2"/>
  <c r="O874" i="2"/>
  <c r="O852" i="2"/>
  <c r="O743" i="2"/>
  <c r="O727" i="2"/>
  <c r="O712" i="2"/>
  <c r="O950" i="2"/>
  <c r="O915" i="2"/>
  <c r="O587" i="2"/>
  <c r="O305" i="2"/>
  <c r="O230" i="2"/>
  <c r="O9" i="2"/>
  <c r="O47" i="2"/>
  <c r="O45" i="2"/>
  <c r="O341" i="2"/>
  <c r="O80" i="2"/>
  <c r="O206" i="2"/>
  <c r="O1008" i="2"/>
  <c r="O439" i="2"/>
  <c r="O524" i="2"/>
  <c r="O814" i="2"/>
  <c r="O625" i="2"/>
  <c r="O553" i="2"/>
  <c r="O751" i="2"/>
  <c r="O981" i="2"/>
  <c r="O973" i="2"/>
  <c r="O458" i="2"/>
  <c r="O275" i="2"/>
  <c r="O168" i="2"/>
  <c r="O295" i="2"/>
  <c r="O422" i="2"/>
  <c r="O242" i="2"/>
  <c r="O500" i="2"/>
  <c r="O470" i="2"/>
  <c r="O872" i="2"/>
  <c r="O461" i="2"/>
  <c r="O521" i="2"/>
  <c r="O555" i="2"/>
  <c r="O499" i="2"/>
  <c r="O391" i="2"/>
  <c r="O426" i="2"/>
  <c r="O975" i="2"/>
  <c r="O902" i="2"/>
  <c r="O597" i="2"/>
  <c r="O528" i="2"/>
  <c r="O780" i="2"/>
  <c r="O502" i="2"/>
  <c r="O20" i="2"/>
  <c r="O82" i="2"/>
  <c r="O567" i="2"/>
  <c r="O145" i="2"/>
  <c r="O942" i="2"/>
  <c r="O914" i="2"/>
  <c r="O566" i="2"/>
  <c r="O720" i="2"/>
  <c r="O531" i="2"/>
  <c r="O497" i="2"/>
  <c r="O919" i="2"/>
  <c r="O877" i="2"/>
  <c r="O873" i="2"/>
  <c r="O309" i="2"/>
  <c r="O266" i="2"/>
  <c r="O15" i="2"/>
  <c r="O102" i="2"/>
  <c r="O372" i="2"/>
  <c r="O8" i="2"/>
  <c r="O39" i="2"/>
  <c r="O139" i="2"/>
  <c r="O1000" i="2"/>
  <c r="O978" i="2"/>
  <c r="O457" i="2"/>
  <c r="O398" i="2"/>
  <c r="O432" i="2"/>
  <c r="O845" i="2"/>
  <c r="O759" i="2"/>
  <c r="O755" i="2"/>
  <c r="O647" i="2"/>
  <c r="O1007" i="2"/>
  <c r="O726" i="2"/>
  <c r="O326" i="2"/>
  <c r="O267" i="2"/>
  <c r="O277" i="2"/>
  <c r="O180" i="2"/>
  <c r="O369" i="2"/>
  <c r="O10" i="2"/>
  <c r="O848" i="2"/>
  <c r="O977" i="2"/>
  <c r="O948" i="2"/>
  <c r="O693" i="2"/>
  <c r="O74" i="2"/>
  <c r="O263" i="2"/>
  <c r="O142" i="2"/>
  <c r="O776" i="2"/>
  <c r="O617" i="2"/>
  <c r="O715" i="2"/>
  <c r="O237" i="2"/>
  <c r="O118" i="2"/>
  <c r="O498" i="2"/>
  <c r="O838" i="2"/>
  <c r="O87" i="2"/>
  <c r="O243" i="2"/>
  <c r="O44" i="2"/>
  <c r="O881" i="2"/>
  <c r="O649" i="2"/>
  <c r="O592" i="2"/>
  <c r="O946" i="2"/>
  <c r="O935" i="2"/>
  <c r="O906" i="2"/>
  <c r="O525" i="2"/>
  <c r="O822" i="2"/>
  <c r="O847" i="2"/>
  <c r="O151" i="2"/>
  <c r="O203" i="2"/>
  <c r="O52" i="2"/>
  <c r="O12" i="2"/>
  <c r="O245" i="2"/>
  <c r="O136" i="2"/>
  <c r="O78" i="2"/>
  <c r="O38" i="2"/>
  <c r="O998" i="2"/>
  <c r="O423" i="2"/>
  <c r="O809" i="2"/>
  <c r="O748" i="2"/>
  <c r="O495" i="2"/>
  <c r="O983" i="2"/>
  <c r="O979" i="2"/>
  <c r="O789" i="2"/>
  <c r="O526" i="2"/>
  <c r="O427" i="2"/>
  <c r="O394" i="2"/>
  <c r="O552" i="2"/>
  <c r="O301" i="2"/>
  <c r="O406" i="2"/>
  <c r="O276" i="2"/>
  <c r="O338" i="2"/>
  <c r="O81" i="2"/>
  <c r="O777" i="2"/>
  <c r="O620" i="2"/>
  <c r="O533" i="2"/>
  <c r="O939" i="2"/>
  <c r="O679" i="2"/>
  <c r="O232" i="2"/>
  <c r="O106" i="2"/>
  <c r="O719" i="2"/>
  <c r="O208" i="2"/>
  <c r="O433" i="2"/>
  <c r="O86" i="2"/>
  <c r="O148" i="2"/>
  <c r="O813" i="2"/>
  <c r="O50" i="2"/>
  <c r="O198" i="2"/>
  <c r="O247" i="2"/>
  <c r="O83" i="2"/>
  <c r="O1010" i="2"/>
  <c r="O909" i="2"/>
  <c r="O823" i="2"/>
  <c r="O1012" i="2"/>
  <c r="O966" i="2"/>
  <c r="O661" i="2"/>
  <c r="O460" i="2"/>
  <c r="O438" i="2"/>
  <c r="O399" i="2"/>
  <c r="O362" i="2"/>
  <c r="O819" i="2"/>
  <c r="O273" i="2"/>
  <c r="O264" i="2"/>
  <c r="O169" i="2"/>
  <c r="O336" i="2"/>
  <c r="O135" i="2"/>
  <c r="O75" i="2"/>
  <c r="O980" i="2"/>
  <c r="O879" i="2"/>
  <c r="O437" i="2"/>
  <c r="O487" i="2"/>
  <c r="O627" i="2"/>
  <c r="O393" i="2"/>
  <c r="O598" i="2"/>
  <c r="O908" i="2"/>
  <c r="O456" i="2"/>
  <c r="O530" i="2"/>
  <c r="O496" i="2"/>
  <c r="O311" i="2"/>
  <c r="O234" i="2"/>
  <c r="O17" i="2"/>
  <c r="O299" i="2"/>
  <c r="O46" i="2"/>
  <c r="O518" i="2"/>
  <c r="O918" i="2"/>
  <c r="O658" i="2"/>
  <c r="O363" i="2"/>
  <c r="O841" i="2"/>
  <c r="O631" i="2"/>
  <c r="O618" i="2"/>
  <c r="O469" i="2"/>
  <c r="O688" i="2"/>
  <c r="O685" i="2"/>
  <c r="O340" i="2"/>
  <c r="O115" i="2"/>
  <c r="O110" i="2"/>
  <c r="O70" i="2"/>
  <c r="O300" i="2"/>
  <c r="O231" i="2"/>
  <c r="O200" i="2"/>
  <c r="O177" i="2"/>
  <c r="O790" i="2"/>
  <c r="O501" i="2"/>
  <c r="O714" i="2"/>
  <c r="O594" i="2"/>
  <c r="O529" i="2"/>
  <c r="O943" i="2"/>
  <c r="O884" i="2"/>
  <c r="O871" i="2"/>
  <c r="O749" i="2"/>
  <c r="O599" i="2"/>
  <c r="O329" i="2"/>
  <c r="O147" i="2"/>
  <c r="O11" i="2"/>
  <c r="O294" i="2"/>
  <c r="O14" i="2"/>
  <c r="O556" i="2"/>
  <c r="O40" i="2"/>
  <c r="O870" i="2"/>
  <c r="O745" i="2"/>
  <c r="O684" i="2"/>
  <c r="O359" i="2"/>
  <c r="O820" i="2"/>
  <c r="O622" i="2"/>
  <c r="O370" i="2"/>
  <c r="O1003" i="2"/>
  <c r="O663" i="2"/>
  <c r="O342" i="2"/>
  <c r="O392" i="2"/>
  <c r="O117" i="2"/>
  <c r="O269" i="2"/>
  <c r="O785" i="2"/>
  <c r="O650" i="2"/>
  <c r="O48" i="2"/>
  <c r="O335" i="2"/>
  <c r="O911" i="2"/>
  <c r="O883" i="2"/>
  <c r="O489" i="2"/>
  <c r="O843" i="2"/>
  <c r="O722" i="2"/>
  <c r="O590" i="2"/>
  <c r="O360" i="2"/>
  <c r="O711" i="2"/>
  <c r="O212" i="2"/>
  <c r="O77" i="2"/>
  <c r="O21" i="2"/>
  <c r="O262" i="2"/>
  <c r="O150" i="2"/>
  <c r="O140" i="2"/>
  <c r="O55" i="2"/>
  <c r="O241" i="2"/>
  <c r="O42" i="2"/>
  <c r="O949" i="2"/>
  <c r="O907" i="2"/>
  <c r="O887" i="2"/>
  <c r="O691" i="2"/>
  <c r="O591" i="2"/>
  <c r="O584" i="2"/>
  <c r="O716" i="2"/>
  <c r="O519" i="2"/>
  <c r="O910" i="2"/>
  <c r="O880" i="2"/>
  <c r="O810" i="2"/>
  <c r="O486" i="2"/>
  <c r="O54" i="2"/>
  <c r="O137" i="2"/>
  <c r="O653" i="2"/>
  <c r="O308" i="2"/>
  <c r="O561" i="2"/>
  <c r="O854" i="2"/>
  <c r="O747" i="2"/>
  <c r="O680" i="2"/>
  <c r="O718" i="2"/>
  <c r="O941" i="2"/>
  <c r="O851" i="2"/>
  <c r="O465" i="2"/>
  <c r="O615" i="2"/>
  <c r="O236" i="2"/>
  <c r="O774" i="2"/>
  <c r="O144" i="2"/>
  <c r="O244" i="2"/>
  <c r="O306" i="2"/>
  <c r="O215" i="2"/>
  <c r="O202" i="2"/>
  <c r="O105" i="2"/>
  <c r="O53" i="2"/>
  <c r="O905" i="2"/>
  <c r="O806" i="2"/>
  <c r="O682" i="2"/>
  <c r="O466" i="2"/>
  <c r="O788" i="2"/>
  <c r="O375" i="2"/>
  <c r="O999" i="2"/>
  <c r="O659" i="2"/>
  <c r="O366" i="2"/>
  <c r="O752" i="2"/>
  <c r="O268" i="2"/>
  <c r="O113" i="2"/>
  <c r="O149" i="2"/>
  <c r="O648" i="2"/>
  <c r="O621" i="2"/>
  <c r="O182" i="2"/>
  <c r="O175" i="2"/>
  <c r="O396" i="2"/>
  <c r="O562" i="2"/>
  <c r="O503" i="2"/>
  <c r="O968" i="2"/>
  <c r="O913" i="2"/>
  <c r="O886" i="2"/>
  <c r="O853" i="2"/>
  <c r="O692" i="2"/>
  <c r="O462" i="2"/>
  <c r="O595" i="2"/>
  <c r="O550" i="2"/>
  <c r="O490" i="2"/>
  <c r="O431" i="2"/>
  <c r="O7" i="2"/>
  <c r="O717" i="2"/>
  <c r="O304" i="2"/>
  <c r="O297" i="2"/>
  <c r="O1002" i="2"/>
  <c r="O494" i="2"/>
  <c r="O818" i="2"/>
  <c r="O564" i="2"/>
  <c r="O471" i="2"/>
  <c r="O428" i="2"/>
  <c r="O405" i="2"/>
  <c r="O467" i="2"/>
  <c r="O397" i="2"/>
  <c r="O425" i="2"/>
  <c r="O742" i="2"/>
  <c r="O368" i="2"/>
  <c r="O303" i="2"/>
  <c r="O520" i="2"/>
  <c r="O103" i="2"/>
  <c r="O278" i="2"/>
  <c r="O209" i="2"/>
  <c r="O967" i="2"/>
  <c r="O365" i="2"/>
  <c r="O582" i="2"/>
  <c r="O491" i="2"/>
  <c r="O616" i="2"/>
  <c r="O690" i="2"/>
  <c r="O695" i="2"/>
  <c r="O214" i="2"/>
  <c r="O782" i="2"/>
  <c r="O73" i="2"/>
  <c r="O655" i="2"/>
  <c r="O787" i="2"/>
  <c r="O337" i="2"/>
  <c r="O240" i="2"/>
  <c r="O181" i="2"/>
  <c r="O842" i="2"/>
  <c r="O628" i="2"/>
  <c r="O1004" i="2"/>
  <c r="O976" i="2"/>
  <c r="O936" i="2"/>
  <c r="O662" i="2"/>
  <c r="O343" i="2"/>
  <c r="O779" i="2"/>
  <c r="O629" i="2"/>
  <c r="O596" i="2"/>
  <c r="O746" i="2"/>
  <c r="O681" i="2"/>
  <c r="O817" i="2"/>
  <c r="O271" i="2"/>
  <c r="O167" i="2"/>
  <c r="O109" i="2"/>
  <c r="O646" i="2"/>
  <c r="O178" i="2"/>
  <c r="O334" i="2"/>
  <c r="O974" i="2"/>
  <c r="O876" i="2"/>
  <c r="O463" i="2"/>
  <c r="O560" i="2"/>
  <c r="O551" i="2"/>
  <c r="O535" i="2"/>
  <c r="O937" i="2"/>
  <c r="O917" i="2"/>
  <c r="O424" i="2"/>
  <c r="O593" i="2"/>
  <c r="O404" i="2"/>
  <c r="O307" i="2"/>
  <c r="O210" i="2"/>
  <c r="O6" i="2"/>
  <c r="O310" i="2"/>
  <c r="O522" i="2"/>
  <c r="O107" i="2"/>
  <c r="O885" i="2"/>
  <c r="O808" i="2"/>
  <c r="O400" i="2"/>
  <c r="O654" i="2"/>
  <c r="O970" i="2"/>
  <c r="O454" i="2"/>
  <c r="O364" i="2"/>
  <c r="O429" i="2"/>
  <c r="O327" i="2"/>
  <c r="O171" i="2"/>
  <c r="O246" i="2"/>
  <c r="O279" i="2"/>
  <c r="O49" i="2"/>
  <c r="O756" i="2"/>
  <c r="O265" i="2"/>
  <c r="O754" i="2"/>
  <c r="O815" i="2"/>
  <c r="O678" i="2"/>
  <c r="O651" i="2"/>
  <c r="O373" i="2"/>
  <c r="O694" i="2"/>
  <c r="O882" i="2"/>
  <c r="O791" i="2"/>
  <c r="O401" i="2"/>
  <c r="O951" i="2"/>
  <c r="O938" i="2"/>
  <c r="O850" i="2"/>
  <c r="O558" i="2"/>
  <c r="O710" i="2"/>
  <c r="O1009" i="2"/>
  <c r="O904" i="2"/>
  <c r="O875" i="2"/>
  <c r="O623" i="2"/>
  <c r="O361" i="2"/>
  <c r="O784" i="2"/>
  <c r="O781" i="2"/>
  <c r="O430" i="2"/>
  <c r="O839" i="2"/>
  <c r="O614" i="2"/>
  <c r="O657" i="2"/>
  <c r="O532" i="2"/>
  <c r="O19" i="2"/>
  <c r="O114" i="2"/>
  <c r="O233" i="2"/>
  <c r="O272" i="2"/>
  <c r="O119" i="2"/>
  <c r="O173" i="2"/>
  <c r="O239" i="2"/>
  <c r="O390" i="2"/>
  <c r="O724" i="2"/>
  <c r="O778" i="2"/>
  <c r="O972" i="2"/>
  <c r="O969" i="2"/>
  <c r="O686" i="2"/>
  <c r="O660" i="2"/>
  <c r="O459" i="2"/>
  <c r="O455" i="2"/>
  <c r="O407" i="2"/>
  <c r="O816" i="2"/>
  <c r="O527" i="2"/>
  <c r="O1005" i="2"/>
  <c r="O849" i="2"/>
  <c r="O563" i="2"/>
  <c r="O16" i="2"/>
  <c r="O166" i="2"/>
  <c r="O41" i="2"/>
  <c r="O43" i="2"/>
  <c r="O174" i="2"/>
  <c r="O176" i="2"/>
  <c r="O183" i="2"/>
  <c r="O333" i="2"/>
  <c r="O619" i="2"/>
  <c r="O565" i="2"/>
  <c r="O945" i="2"/>
  <c r="O402" i="2"/>
  <c r="O775" i="2"/>
  <c r="O725" i="2"/>
  <c r="O1014" i="2"/>
  <c r="O855" i="2"/>
  <c r="O683" i="2"/>
  <c r="O71" i="2"/>
  <c r="O1015" i="2"/>
  <c r="O982" i="2"/>
  <c r="O934" i="2"/>
  <c r="O656" i="2"/>
  <c r="O586" i="2"/>
  <c r="O434" i="2"/>
  <c r="O811" i="2"/>
  <c r="O753" i="2"/>
  <c r="O403" i="2"/>
  <c r="O1001" i="2"/>
  <c r="O821" i="2"/>
  <c r="O744" i="2"/>
  <c r="O116" i="2"/>
  <c r="O328" i="2"/>
  <c r="O84" i="2"/>
  <c r="O138" i="2"/>
  <c r="O199" i="2"/>
  <c r="O201" i="2"/>
  <c r="O298" i="2"/>
  <c r="O554" i="2"/>
  <c r="O1006" i="2"/>
  <c r="O689" i="2"/>
  <c r="O786" i="2"/>
  <c r="O757" i="2"/>
  <c r="O807" i="2"/>
  <c r="O436" i="2"/>
  <c r="O358" i="2"/>
  <c r="O713" i="2"/>
  <c r="O143" i="2"/>
  <c r="O204" i="2"/>
  <c r="O758" i="2"/>
  <c r="O1013" i="2"/>
  <c r="O947" i="2"/>
  <c r="O916" i="2"/>
  <c r="O903" i="2"/>
  <c r="O589" i="2"/>
  <c r="O534" i="2"/>
  <c r="O23" i="2"/>
  <c r="O112" i="2"/>
  <c r="O172" i="2"/>
  <c r="O213" i="2"/>
  <c r="O559" i="2"/>
  <c r="O72" i="2"/>
  <c r="O205" i="2"/>
  <c r="O492" i="2"/>
  <c r="O585" i="2"/>
  <c r="O170" i="2"/>
  <c r="O211" i="2"/>
  <c r="O235" i="2"/>
  <c r="O274" i="2"/>
  <c r="O330" i="2"/>
  <c r="O13" i="2"/>
  <c r="O22" i="2"/>
  <c r="O76" i="2"/>
  <c r="O104" i="2"/>
  <c r="O111" i="2"/>
  <c r="O583" i="2"/>
  <c r="O630" i="2"/>
  <c r="O844" i="2"/>
  <c r="N496" i="2"/>
  <c r="N907" i="2"/>
  <c r="N486" i="2"/>
  <c r="N809" i="2"/>
  <c r="N338" i="2"/>
  <c r="N47" i="2"/>
  <c r="N80" i="2"/>
  <c r="N631" i="2"/>
  <c r="N239" i="2"/>
  <c r="N375" i="2"/>
  <c r="N550" i="2"/>
  <c r="N13" i="2"/>
  <c r="N365" i="2"/>
  <c r="N525" i="2"/>
  <c r="N175" i="2"/>
  <c r="N50" i="2"/>
  <c r="N115" i="2"/>
  <c r="N265" i="2"/>
  <c r="N813" i="2"/>
  <c r="N822" i="2"/>
  <c r="N328" i="2"/>
  <c r="N919" i="2"/>
  <c r="N914" i="2"/>
  <c r="N566" i="2"/>
  <c r="N8" i="2"/>
  <c r="N877" i="2"/>
  <c r="N720" i="2"/>
  <c r="N497" i="2"/>
  <c r="N266" i="2"/>
  <c r="N873" i="2"/>
  <c r="N942" i="2"/>
  <c r="N139" i="2"/>
  <c r="N102" i="2"/>
  <c r="N15" i="2"/>
  <c r="N39" i="2"/>
  <c r="N531" i="2"/>
  <c r="N372" i="2"/>
  <c r="N309" i="2"/>
  <c r="N369" i="2"/>
  <c r="N326" i="2"/>
  <c r="N845" i="2"/>
  <c r="N726" i="2"/>
  <c r="N432" i="2"/>
  <c r="N759" i="2"/>
  <c r="N180" i="2"/>
  <c r="N1007" i="2"/>
  <c r="N647" i="2"/>
  <c r="N398" i="2"/>
  <c r="N267" i="2"/>
  <c r="N978" i="2"/>
  <c r="N457" i="2"/>
  <c r="N755" i="2"/>
  <c r="N277" i="2"/>
  <c r="N10" i="2"/>
  <c r="N1000" i="2"/>
  <c r="N722" i="2"/>
  <c r="N711" i="2"/>
  <c r="N150" i="2"/>
  <c r="N42" i="2"/>
  <c r="N883" i="2"/>
  <c r="N77" i="2"/>
  <c r="N55" i="2"/>
  <c r="N911" i="2"/>
  <c r="N843" i="2"/>
  <c r="N590" i="2"/>
  <c r="N212" i="2"/>
  <c r="N241" i="2"/>
  <c r="N21" i="2"/>
  <c r="N140" i="2"/>
  <c r="N489" i="2"/>
  <c r="N262" i="2"/>
  <c r="N360" i="2"/>
  <c r="N86" i="2"/>
  <c r="N172" i="2"/>
  <c r="N198" i="2"/>
  <c r="N235" i="2"/>
  <c r="N299" i="2"/>
  <c r="N335" i="2"/>
  <c r="N556" i="2"/>
  <c r="N582" i="2"/>
  <c r="N594" i="2"/>
  <c r="N752" i="2"/>
  <c r="N876" i="2"/>
  <c r="N73" i="2"/>
  <c r="N885" i="2"/>
  <c r="N233" i="2"/>
  <c r="N141" i="2"/>
  <c r="N1009" i="2"/>
  <c r="N583" i="2"/>
  <c r="N558" i="2"/>
  <c r="N176" i="2"/>
  <c r="N951" i="2"/>
  <c r="N850" i="2"/>
  <c r="N724" i="2"/>
  <c r="N875" i="2"/>
  <c r="N85" i="2"/>
  <c r="N904" i="2"/>
  <c r="N710" i="2"/>
  <c r="N849" i="2"/>
  <c r="N816" i="2"/>
  <c r="N758" i="2"/>
  <c r="N455" i="2"/>
  <c r="N390" i="2"/>
  <c r="N686" i="2"/>
  <c r="N527" i="2"/>
  <c r="N298" i="2"/>
  <c r="N488" i="2"/>
  <c r="N972" i="2"/>
  <c r="N459" i="2"/>
  <c r="N407" i="2"/>
  <c r="N969" i="2"/>
  <c r="N941" i="2"/>
  <c r="N680" i="2"/>
  <c r="N236" i="2"/>
  <c r="N144" i="2"/>
  <c r="N202" i="2"/>
  <c r="N851" i="2"/>
  <c r="N774" i="2"/>
  <c r="N615" i="2"/>
  <c r="N747" i="2"/>
  <c r="N718" i="2"/>
  <c r="N465" i="2"/>
  <c r="N244" i="2"/>
  <c r="N215" i="2"/>
  <c r="N105" i="2"/>
  <c r="N53" i="2"/>
  <c r="N648" i="2"/>
  <c r="N268" i="2"/>
  <c r="N905" i="2"/>
  <c r="N366" i="2"/>
  <c r="N182" i="2"/>
  <c r="N113" i="2"/>
  <c r="N999" i="2"/>
  <c r="N788" i="2"/>
  <c r="N659" i="2"/>
  <c r="N621" i="2"/>
  <c r="N149" i="2"/>
  <c r="N208" i="2"/>
  <c r="N620" i="2"/>
  <c r="N777" i="2"/>
  <c r="N939" i="2"/>
  <c r="N148" i="2"/>
  <c r="N247" i="2"/>
  <c r="N679" i="2"/>
  <c r="N533" i="2"/>
  <c r="N433" i="2"/>
  <c r="N232" i="2"/>
  <c r="N103" i="2"/>
  <c r="N651" i="2"/>
  <c r="N71" i="2"/>
  <c r="N778" i="2"/>
  <c r="N563" i="2"/>
  <c r="N373" i="2"/>
  <c r="N333" i="2"/>
  <c r="N104" i="2"/>
  <c r="N882" i="2"/>
  <c r="N116" i="2"/>
  <c r="N678" i="2"/>
  <c r="N791" i="2"/>
  <c r="N174" i="2"/>
  <c r="N844" i="2"/>
  <c r="N626" i="2"/>
  <c r="N589" i="2"/>
  <c r="N585" i="2"/>
  <c r="N534" i="2"/>
  <c r="N492" i="2"/>
  <c r="N138" i="2"/>
  <c r="N16" i="2"/>
  <c r="N23" i="2"/>
  <c r="N1013" i="2"/>
  <c r="N903" i="2"/>
  <c r="N43" i="2"/>
  <c r="N721" i="2"/>
  <c r="N559" i="2"/>
  <c r="N296" i="2"/>
  <c r="N166" i="2"/>
  <c r="N950" i="2"/>
  <c r="N341" i="2"/>
  <c r="N45" i="2"/>
  <c r="N874" i="2"/>
  <c r="N852" i="2"/>
  <c r="N743" i="2"/>
  <c r="N712" i="2"/>
  <c r="N305" i="2"/>
  <c r="N915" i="2"/>
  <c r="N727" i="2"/>
  <c r="N9" i="2"/>
  <c r="N940" i="2"/>
  <c r="N587" i="2"/>
  <c r="N206" i="2"/>
  <c r="N526" i="2"/>
  <c r="N81" i="2"/>
  <c r="N998" i="2"/>
  <c r="N983" i="2"/>
  <c r="N979" i="2"/>
  <c r="N423" i="2"/>
  <c r="N406" i="2"/>
  <c r="N552" i="2"/>
  <c r="N301" i="2"/>
  <c r="N495" i="2"/>
  <c r="N427" i="2"/>
  <c r="N276" i="2"/>
  <c r="N789" i="2"/>
  <c r="N748" i="2"/>
  <c r="N394" i="2"/>
  <c r="N271" i="2"/>
  <c r="N591" i="2"/>
  <c r="N616" i="2"/>
  <c r="N628" i="2"/>
  <c r="N660" i="2"/>
  <c r="N694" i="2"/>
  <c r="N806" i="2"/>
  <c r="N1003" i="2"/>
  <c r="N663" i="2"/>
  <c r="N392" i="2"/>
  <c r="N48" i="2"/>
  <c r="N745" i="2"/>
  <c r="N820" i="2"/>
  <c r="N785" i="2"/>
  <c r="N370" i="2"/>
  <c r="N342" i="2"/>
  <c r="N269" i="2"/>
  <c r="N359" i="2"/>
  <c r="N870" i="2"/>
  <c r="N684" i="2"/>
  <c r="N650" i="2"/>
  <c r="N117" i="2"/>
  <c r="N597" i="2"/>
  <c r="N617" i="2"/>
  <c r="N74" i="2"/>
  <c r="N263" i="2"/>
  <c r="N243" i="2"/>
  <c r="N87" i="2"/>
  <c r="N948" i="2"/>
  <c r="N776" i="2"/>
  <c r="N715" i="2"/>
  <c r="N237" i="2"/>
  <c r="N142" i="2"/>
  <c r="N977" i="2"/>
  <c r="N838" i="2"/>
  <c r="N693" i="2"/>
  <c r="N498" i="2"/>
  <c r="N848" i="2"/>
  <c r="N44" i="2"/>
  <c r="N396" i="2"/>
  <c r="N304" i="2"/>
  <c r="N297" i="2"/>
  <c r="N717" i="2"/>
  <c r="N595" i="2"/>
  <c r="N886" i="2"/>
  <c r="N692" i="2"/>
  <c r="N490" i="2"/>
  <c r="N503" i="2"/>
  <c r="N968" i="2"/>
  <c r="N853" i="2"/>
  <c r="N913" i="2"/>
  <c r="N592" i="2"/>
  <c r="N52" i="2"/>
  <c r="N935" i="2"/>
  <c r="N649" i="2"/>
  <c r="N151" i="2"/>
  <c r="N136" i="2"/>
  <c r="N881" i="2"/>
  <c r="N847" i="2"/>
  <c r="N78" i="2"/>
  <c r="N946" i="2"/>
  <c r="N906" i="2"/>
  <c r="N203" i="2"/>
  <c r="N38" i="2"/>
  <c r="N12" i="2"/>
  <c r="N405" i="2"/>
  <c r="N467" i="2"/>
  <c r="N278" i="2"/>
  <c r="N742" i="2"/>
  <c r="N494" i="2"/>
  <c r="N397" i="2"/>
  <c r="N209" i="2"/>
  <c r="N564" i="2"/>
  <c r="N520" i="2"/>
  <c r="N471" i="2"/>
  <c r="N1002" i="2"/>
  <c r="N818" i="2"/>
  <c r="N368" i="2"/>
  <c r="N303" i="2"/>
  <c r="N211" i="2"/>
  <c r="N945" i="2"/>
  <c r="N775" i="2"/>
  <c r="N554" i="2"/>
  <c r="N402" i="2"/>
  <c r="N84" i="2"/>
  <c r="N855" i="2"/>
  <c r="N840" i="2"/>
  <c r="N683" i="2"/>
  <c r="N623" i="2"/>
  <c r="N205" i="2"/>
  <c r="N725" i="2"/>
  <c r="N134" i="2"/>
  <c r="N41" i="2"/>
  <c r="N274" i="2"/>
  <c r="N521" i="2"/>
  <c r="N560" i="2"/>
  <c r="N551" i="2"/>
  <c r="N522" i="2"/>
  <c r="N463" i="2"/>
  <c r="N307" i="2"/>
  <c r="N917" i="2"/>
  <c r="N310" i="2"/>
  <c r="N107" i="2"/>
  <c r="N974" i="2"/>
  <c r="N593" i="2"/>
  <c r="N535" i="2"/>
  <c r="N6" i="2"/>
  <c r="N937" i="2"/>
  <c r="N424" i="2"/>
  <c r="N210" i="2"/>
  <c r="N429" i="2"/>
  <c r="N246" i="2"/>
  <c r="N970" i="2"/>
  <c r="N756" i="2"/>
  <c r="N400" i="2"/>
  <c r="N364" i="2"/>
  <c r="N327" i="2"/>
  <c r="N754" i="2"/>
  <c r="N279" i="2"/>
  <c r="N171" i="2"/>
  <c r="N49" i="2"/>
  <c r="N654" i="2"/>
  <c r="N815" i="2"/>
  <c r="N808" i="2"/>
  <c r="N1015" i="2"/>
  <c r="N753" i="2"/>
  <c r="N199" i="2"/>
  <c r="N173" i="2"/>
  <c r="N1001" i="2"/>
  <c r="N586" i="2"/>
  <c r="N982" i="2"/>
  <c r="N934" i="2"/>
  <c r="N744" i="2"/>
  <c r="N656" i="2"/>
  <c r="N468" i="2"/>
  <c r="N403" i="2"/>
  <c r="N367" i="2"/>
  <c r="N811" i="2"/>
  <c r="N821" i="2"/>
  <c r="N981" i="2"/>
  <c r="N973" i="2"/>
  <c r="N422" i="2"/>
  <c r="N470" i="2"/>
  <c r="N814" i="2"/>
  <c r="N500" i="2"/>
  <c r="N458" i="2"/>
  <c r="N295" i="2"/>
  <c r="N275" i="2"/>
  <c r="N439" i="2"/>
  <c r="N168" i="2"/>
  <c r="N751" i="2"/>
  <c r="N524" i="2"/>
  <c r="N625" i="2"/>
  <c r="N487" i="2"/>
  <c r="N908" i="2"/>
  <c r="N598" i="2"/>
  <c r="N627" i="2"/>
  <c r="N393" i="2"/>
  <c r="N234" i="2"/>
  <c r="N46" i="2"/>
  <c r="N17" i="2"/>
  <c r="N530" i="2"/>
  <c r="N456" i="2"/>
  <c r="N980" i="2"/>
  <c r="N879" i="2"/>
  <c r="N437" i="2"/>
  <c r="N311" i="2"/>
  <c r="N1006" i="2"/>
  <c r="N689" i="2"/>
  <c r="N358" i="2"/>
  <c r="N272" i="2"/>
  <c r="N170" i="2"/>
  <c r="N807" i="2"/>
  <c r="N436" i="2"/>
  <c r="N339" i="2"/>
  <c r="N786" i="2"/>
  <c r="N111" i="2"/>
  <c r="N374" i="2"/>
  <c r="N183" i="2"/>
  <c r="N713" i="2"/>
  <c r="N757" i="2"/>
  <c r="N685" i="2"/>
  <c r="N363" i="2"/>
  <c r="N110" i="2"/>
  <c r="N658" i="2"/>
  <c r="N300" i="2"/>
  <c r="N688" i="2"/>
  <c r="N231" i="2"/>
  <c r="N618" i="2"/>
  <c r="N200" i="2"/>
  <c r="N918" i="2"/>
  <c r="N841" i="2"/>
  <c r="N340" i="2"/>
  <c r="N177" i="2"/>
  <c r="N70" i="2"/>
  <c r="N871" i="2"/>
  <c r="N790" i="2"/>
  <c r="N749" i="2"/>
  <c r="N714" i="2"/>
  <c r="N529" i="2"/>
  <c r="N329" i="2"/>
  <c r="N40" i="2"/>
  <c r="N14" i="2"/>
  <c r="N11" i="2"/>
  <c r="N884" i="2"/>
  <c r="N943" i="2"/>
  <c r="N599" i="2"/>
  <c r="N501" i="2"/>
  <c r="N83" i="2"/>
  <c r="N230" i="2"/>
  <c r="N242" i="2"/>
  <c r="N294" i="2"/>
  <c r="N306" i="2"/>
  <c r="N332" i="2"/>
  <c r="N425" i="2"/>
  <c r="N553" i="2"/>
  <c r="N565" i="2"/>
  <c r="N682" i="2"/>
  <c r="N916" i="2"/>
  <c r="N902" i="2"/>
  <c r="N502" i="2"/>
  <c r="N20" i="2"/>
  <c r="N426" i="2"/>
  <c r="N872" i="2"/>
  <c r="N461" i="2"/>
  <c r="N82" i="2"/>
  <c r="N567" i="2"/>
  <c r="N555" i="2"/>
  <c r="N145" i="2"/>
  <c r="N975" i="2"/>
  <c r="N391" i="2"/>
  <c r="N784" i="2"/>
  <c r="N614" i="2"/>
  <c r="N781" i="2"/>
  <c r="N532" i="2"/>
  <c r="N361" i="2"/>
  <c r="N119" i="2"/>
  <c r="N657" i="2"/>
  <c r="N72" i="2"/>
  <c r="N630" i="2"/>
  <c r="N430" i="2"/>
  <c r="N330" i="2"/>
  <c r="N114" i="2"/>
  <c r="N178" i="2"/>
  <c r="N167" i="2"/>
  <c r="N976" i="2"/>
  <c r="N936" i="2"/>
  <c r="N746" i="2"/>
  <c r="N629" i="2"/>
  <c r="N646" i="2"/>
  <c r="N1004" i="2"/>
  <c r="N817" i="2"/>
  <c r="N779" i="2"/>
  <c r="N681" i="2"/>
  <c r="N596" i="2"/>
  <c r="N334" i="2"/>
  <c r="N662" i="2"/>
  <c r="N109" i="2"/>
  <c r="N1005" i="2"/>
  <c r="N76" i="2"/>
  <c r="N431" i="2"/>
  <c r="N854" i="2"/>
  <c r="N1014" i="2"/>
  <c r="N842" i="2"/>
  <c r="N967" i="2"/>
  <c r="N787" i="2"/>
  <c r="N655" i="2"/>
  <c r="N240" i="2"/>
  <c r="N214" i="2"/>
  <c r="N695" i="2"/>
  <c r="N690" i="2"/>
  <c r="N782" i="2"/>
  <c r="N491" i="2"/>
  <c r="N337" i="2"/>
  <c r="N1012" i="2"/>
  <c r="N819" i="2"/>
  <c r="N460" i="2"/>
  <c r="N438" i="2"/>
  <c r="N399" i="2"/>
  <c r="N135" i="2"/>
  <c r="N823" i="2"/>
  <c r="N661" i="2"/>
  <c r="N336" i="2"/>
  <c r="N966" i="2"/>
  <c r="N75" i="2"/>
  <c r="N273" i="2"/>
  <c r="N264" i="2"/>
  <c r="N1010" i="2"/>
  <c r="N909" i="2"/>
  <c r="N362" i="2"/>
  <c r="N910" i="2"/>
  <c r="N880" i="2"/>
  <c r="N519" i="2"/>
  <c r="N716" i="2"/>
  <c r="N810" i="2"/>
  <c r="N653" i="2"/>
  <c r="N561" i="2"/>
  <c r="N308" i="2"/>
  <c r="N949" i="2"/>
  <c r="N887" i="2"/>
  <c r="N584" i="2"/>
  <c r="N137" i="2"/>
  <c r="N7" i="2"/>
  <c r="N19" i="2"/>
  <c r="N54" i="2"/>
  <c r="N106" i="2"/>
  <c r="N118" i="2"/>
  <c r="N143" i="2"/>
  <c r="N204" i="2"/>
  <c r="N401" i="2"/>
  <c r="N462" i="2"/>
  <c r="N499" i="2"/>
  <c r="N691" i="2"/>
  <c r="N780" i="2"/>
  <c r="N839" i="2"/>
  <c r="N938" i="2"/>
  <c r="M55" i="2"/>
  <c r="M489" i="2"/>
  <c r="M42" i="2"/>
  <c r="M727" i="2"/>
  <c r="M47" i="2"/>
  <c r="M877" i="2"/>
  <c r="M873" i="2"/>
  <c r="M309" i="2"/>
  <c r="M566" i="2"/>
  <c r="M497" i="2"/>
  <c r="M914" i="2"/>
  <c r="M720" i="2"/>
  <c r="M139" i="2"/>
  <c r="M531" i="2"/>
  <c r="M919" i="2"/>
  <c r="M39" i="2"/>
  <c r="M266" i="2"/>
  <c r="M8" i="2"/>
  <c r="M942" i="2"/>
  <c r="M15" i="2"/>
  <c r="M372" i="2"/>
  <c r="M102" i="2"/>
  <c r="M845" i="2"/>
  <c r="M647" i="2"/>
  <c r="M267" i="2"/>
  <c r="M277" i="2"/>
  <c r="M180" i="2"/>
  <c r="M398" i="2"/>
  <c r="M369" i="2"/>
  <c r="M432" i="2"/>
  <c r="M1007" i="2"/>
  <c r="M759" i="2"/>
  <c r="M755" i="2"/>
  <c r="M726" i="2"/>
  <c r="M978" i="2"/>
  <c r="M326" i="2"/>
  <c r="M10" i="2"/>
  <c r="M457" i="2"/>
  <c r="M1000" i="2"/>
  <c r="M1014" i="2"/>
  <c r="M855" i="2"/>
  <c r="M775" i="2"/>
  <c r="M683" i="2"/>
  <c r="M134" i="2"/>
  <c r="M945" i="2"/>
  <c r="M725" i="2"/>
  <c r="M402" i="2"/>
  <c r="M112" i="2"/>
  <c r="M554" i="2"/>
  <c r="M623" i="2"/>
  <c r="M84" i="2"/>
  <c r="M76" i="2"/>
  <c r="M840" i="2"/>
  <c r="M211" i="2"/>
  <c r="M205" i="2"/>
  <c r="M41" i="2"/>
  <c r="M1005" i="2"/>
  <c r="M407" i="2"/>
  <c r="M972" i="2"/>
  <c r="M758" i="2"/>
  <c r="M459" i="2"/>
  <c r="M455" i="2"/>
  <c r="M527" i="2"/>
  <c r="M488" i="2"/>
  <c r="M849" i="2"/>
  <c r="M274" i="2"/>
  <c r="M565" i="2"/>
  <c r="M686" i="2"/>
  <c r="M969" i="2"/>
  <c r="M298" i="2"/>
  <c r="M660" i="2"/>
  <c r="M390" i="2"/>
  <c r="M816" i="2"/>
  <c r="M943" i="2"/>
  <c r="M556" i="2"/>
  <c r="M501" i="2"/>
  <c r="M594" i="2"/>
  <c r="M790" i="2"/>
  <c r="M749" i="2"/>
  <c r="M599" i="2"/>
  <c r="M884" i="2"/>
  <c r="M871" i="2"/>
  <c r="M329" i="2"/>
  <c r="M714" i="2"/>
  <c r="M529" i="2"/>
  <c r="M147" i="2"/>
  <c r="M294" i="2"/>
  <c r="M11" i="2"/>
  <c r="M14" i="2"/>
  <c r="M40" i="2"/>
  <c r="M917" i="2"/>
  <c r="M463" i="2"/>
  <c r="M310" i="2"/>
  <c r="M535" i="2"/>
  <c r="M937" i="2"/>
  <c r="M307" i="2"/>
  <c r="M210" i="2"/>
  <c r="M593" i="2"/>
  <c r="M551" i="2"/>
  <c r="M404" i="2"/>
  <c r="M424" i="2"/>
  <c r="M107" i="2"/>
  <c r="M560" i="2"/>
  <c r="M6" i="2"/>
  <c r="M974" i="2"/>
  <c r="M876" i="2"/>
  <c r="M522" i="2"/>
  <c r="M851" i="2"/>
  <c r="M747" i="2"/>
  <c r="M244" i="2"/>
  <c r="M202" i="2"/>
  <c r="M680" i="2"/>
  <c r="M306" i="2"/>
  <c r="M144" i="2"/>
  <c r="M941" i="2"/>
  <c r="M465" i="2"/>
  <c r="M236" i="2"/>
  <c r="M615" i="2"/>
  <c r="M53" i="2"/>
  <c r="M854" i="2"/>
  <c r="M718" i="2"/>
  <c r="M774" i="2"/>
  <c r="M105" i="2"/>
  <c r="M215" i="2"/>
  <c r="M359" i="2"/>
  <c r="M785" i="2"/>
  <c r="M870" i="2"/>
  <c r="M684" i="2"/>
  <c r="M392" i="2"/>
  <c r="M342" i="2"/>
  <c r="M1003" i="2"/>
  <c r="M745" i="2"/>
  <c r="M663" i="2"/>
  <c r="M622" i="2"/>
  <c r="M370" i="2"/>
  <c r="M269" i="2"/>
  <c r="M117" i="2"/>
  <c r="M650" i="2"/>
  <c r="M48" i="2"/>
  <c r="M335" i="2"/>
  <c r="M820" i="2"/>
  <c r="M1001" i="2"/>
  <c r="M753" i="2"/>
  <c r="M468" i="2"/>
  <c r="M1015" i="2"/>
  <c r="M744" i="2"/>
  <c r="M199" i="2"/>
  <c r="M403" i="2"/>
  <c r="M586" i="2"/>
  <c r="M367" i="2"/>
  <c r="M332" i="2"/>
  <c r="M982" i="2"/>
  <c r="M934" i="2"/>
  <c r="M811" i="2"/>
  <c r="M173" i="2"/>
  <c r="M656" i="2"/>
  <c r="M434" i="2"/>
  <c r="M821" i="2"/>
  <c r="M908" i="2"/>
  <c r="M299" i="2"/>
  <c r="M234" i="2"/>
  <c r="M598" i="2"/>
  <c r="M530" i="2"/>
  <c r="M487" i="2"/>
  <c r="M980" i="2"/>
  <c r="M879" i="2"/>
  <c r="M437" i="2"/>
  <c r="M627" i="2"/>
  <c r="M456" i="2"/>
  <c r="M393" i="2"/>
  <c r="M311" i="2"/>
  <c r="M496" i="2"/>
  <c r="M46" i="2"/>
  <c r="M518" i="2"/>
  <c r="M17" i="2"/>
  <c r="M841" i="2"/>
  <c r="M688" i="2"/>
  <c r="M363" i="2"/>
  <c r="M115" i="2"/>
  <c r="M918" i="2"/>
  <c r="M658" i="2"/>
  <c r="M469" i="2"/>
  <c r="M300" i="2"/>
  <c r="M231" i="2"/>
  <c r="M685" i="2"/>
  <c r="M631" i="2"/>
  <c r="M618" i="2"/>
  <c r="M200" i="2"/>
  <c r="M110" i="2"/>
  <c r="M340" i="2"/>
  <c r="M177" i="2"/>
  <c r="M70" i="2"/>
  <c r="M966" i="2"/>
  <c r="M661" i="2"/>
  <c r="M823" i="2"/>
  <c r="M1010" i="2"/>
  <c r="M909" i="2"/>
  <c r="M273" i="2"/>
  <c r="M264" i="2"/>
  <c r="M819" i="2"/>
  <c r="M135" i="2"/>
  <c r="M1012" i="2"/>
  <c r="M460" i="2"/>
  <c r="M438" i="2"/>
  <c r="M399" i="2"/>
  <c r="M336" i="2"/>
  <c r="M362" i="2"/>
  <c r="M75" i="2"/>
  <c r="M169" i="2"/>
  <c r="M175" i="2"/>
  <c r="M905" i="2"/>
  <c r="M648" i="2"/>
  <c r="M621" i="2"/>
  <c r="M268" i="2"/>
  <c r="M149" i="2"/>
  <c r="M999" i="2"/>
  <c r="M659" i="2"/>
  <c r="M375" i="2"/>
  <c r="M113" i="2"/>
  <c r="M788" i="2"/>
  <c r="M752" i="2"/>
  <c r="M466" i="2"/>
  <c r="M366" i="2"/>
  <c r="M682" i="2"/>
  <c r="M806" i="2"/>
  <c r="M182" i="2"/>
  <c r="M882" i="2"/>
  <c r="M401" i="2"/>
  <c r="M373" i="2"/>
  <c r="M333" i="2"/>
  <c r="M116" i="2"/>
  <c r="M694" i="2"/>
  <c r="M791" i="2"/>
  <c r="M563" i="2"/>
  <c r="M651" i="2"/>
  <c r="M239" i="2"/>
  <c r="M174" i="2"/>
  <c r="M71" i="2"/>
  <c r="M844" i="2"/>
  <c r="M104" i="2"/>
  <c r="M678" i="2"/>
  <c r="M778" i="2"/>
  <c r="M201" i="2"/>
  <c r="M589" i="2"/>
  <c r="M166" i="2"/>
  <c r="M138" i="2"/>
  <c r="M534" i="2"/>
  <c r="M626" i="2"/>
  <c r="M296" i="2"/>
  <c r="M585" i="2"/>
  <c r="M492" i="2"/>
  <c r="M721" i="2"/>
  <c r="M559" i="2"/>
  <c r="M43" i="2"/>
  <c r="M916" i="2"/>
  <c r="M23" i="2"/>
  <c r="M947" i="2"/>
  <c r="M16" i="2"/>
  <c r="M1013" i="2"/>
  <c r="M903" i="2"/>
  <c r="M625" i="2"/>
  <c r="M458" i="2"/>
  <c r="M295" i="2"/>
  <c r="M814" i="2"/>
  <c r="M553" i="2"/>
  <c r="M422" i="2"/>
  <c r="M981" i="2"/>
  <c r="M973" i="2"/>
  <c r="M470" i="2"/>
  <c r="M168" i="2"/>
  <c r="M524" i="2"/>
  <c r="M1008" i="2"/>
  <c r="M751" i="2"/>
  <c r="M439" i="2"/>
  <c r="M242" i="2"/>
  <c r="M275" i="2"/>
  <c r="M500" i="2"/>
  <c r="M807" i="2"/>
  <c r="M757" i="2"/>
  <c r="M436" i="2"/>
  <c r="M272" i="2"/>
  <c r="M170" i="2"/>
  <c r="M111" i="2"/>
  <c r="M1006" i="2"/>
  <c r="M689" i="2"/>
  <c r="M374" i="2"/>
  <c r="M328" i="2"/>
  <c r="M786" i="2"/>
  <c r="M339" i="2"/>
  <c r="M183" i="2"/>
  <c r="M713" i="2"/>
  <c r="M619" i="2"/>
  <c r="M358" i="2"/>
  <c r="M13" i="2"/>
  <c r="M561" i="2"/>
  <c r="M519" i="2"/>
  <c r="M653" i="2"/>
  <c r="M584" i="2"/>
  <c r="M949" i="2"/>
  <c r="M887" i="2"/>
  <c r="M716" i="2"/>
  <c r="M910" i="2"/>
  <c r="M880" i="2"/>
  <c r="M591" i="2"/>
  <c r="M486" i="2"/>
  <c r="M810" i="2"/>
  <c r="M907" i="2"/>
  <c r="M308" i="2"/>
  <c r="M54" i="2"/>
  <c r="M691" i="2"/>
  <c r="M137" i="2"/>
  <c r="M616" i="2"/>
  <c r="M491" i="2"/>
  <c r="M337" i="2"/>
  <c r="M240" i="2"/>
  <c r="M967" i="2"/>
  <c r="M842" i="2"/>
  <c r="M181" i="2"/>
  <c r="M690" i="2"/>
  <c r="M365" i="2"/>
  <c r="M214" i="2"/>
  <c r="M695" i="2"/>
  <c r="M782" i="2"/>
  <c r="M787" i="2"/>
  <c r="M655" i="2"/>
  <c r="M628" i="2"/>
  <c r="M582" i="2"/>
  <c r="M73" i="2"/>
  <c r="M983" i="2"/>
  <c r="M979" i="2"/>
  <c r="M789" i="2"/>
  <c r="M552" i="2"/>
  <c r="M748" i="2"/>
  <c r="M526" i="2"/>
  <c r="M998" i="2"/>
  <c r="M427" i="2"/>
  <c r="M338" i="2"/>
  <c r="M809" i="2"/>
  <c r="M301" i="2"/>
  <c r="M423" i="2"/>
  <c r="M406" i="2"/>
  <c r="M276" i="2"/>
  <c r="M394" i="2"/>
  <c r="M495" i="2"/>
  <c r="M81" i="2"/>
  <c r="M935" i="2"/>
  <c r="M525" i="2"/>
  <c r="M847" i="2"/>
  <c r="M245" i="2"/>
  <c r="M203" i="2"/>
  <c r="M649" i="2"/>
  <c r="M946" i="2"/>
  <c r="M906" i="2"/>
  <c r="M136" i="2"/>
  <c r="M822" i="2"/>
  <c r="M12" i="2"/>
  <c r="M52" i="2"/>
  <c r="M592" i="2"/>
  <c r="M38" i="2"/>
  <c r="M151" i="2"/>
  <c r="M78" i="2"/>
  <c r="M881" i="2"/>
  <c r="M397" i="2"/>
  <c r="M368" i="2"/>
  <c r="M818" i="2"/>
  <c r="M520" i="2"/>
  <c r="M1002" i="2"/>
  <c r="M278" i="2"/>
  <c r="M209" i="2"/>
  <c r="M428" i="2"/>
  <c r="M494" i="2"/>
  <c r="M303" i="2"/>
  <c r="M742" i="2"/>
  <c r="M467" i="2"/>
  <c r="M425" i="2"/>
  <c r="M564" i="2"/>
  <c r="M103" i="2"/>
  <c r="M405" i="2"/>
  <c r="M471" i="2"/>
  <c r="M913" i="2"/>
  <c r="M886" i="2"/>
  <c r="M692" i="2"/>
  <c r="M462" i="2"/>
  <c r="M431" i="2"/>
  <c r="M562" i="2"/>
  <c r="M595" i="2"/>
  <c r="M968" i="2"/>
  <c r="M853" i="2"/>
  <c r="M717" i="2"/>
  <c r="M503" i="2"/>
  <c r="M297" i="2"/>
  <c r="M490" i="2"/>
  <c r="M396" i="2"/>
  <c r="M939" i="2"/>
  <c r="M813" i="2"/>
  <c r="M719" i="2"/>
  <c r="M679" i="2"/>
  <c r="M620" i="2"/>
  <c r="M208" i="2"/>
  <c r="M198" i="2"/>
  <c r="M148" i="2"/>
  <c r="M777" i="2"/>
  <c r="M232" i="2"/>
  <c r="M533" i="2"/>
  <c r="M975" i="2"/>
  <c r="M391" i="2"/>
  <c r="M780" i="2"/>
  <c r="M426" i="2"/>
  <c r="M502" i="2"/>
  <c r="M567" i="2"/>
  <c r="M521" i="2"/>
  <c r="M902" i="2"/>
  <c r="M499" i="2"/>
  <c r="M597" i="2"/>
  <c r="M19" i="2"/>
  <c r="M50" i="2"/>
  <c r="M9" i="2"/>
  <c r="M951" i="2"/>
  <c r="M657" i="2"/>
  <c r="M630" i="2"/>
  <c r="M235" i="2"/>
  <c r="M213" i="2"/>
  <c r="M781" i="2"/>
  <c r="M839" i="2"/>
  <c r="M361" i="2"/>
  <c r="M172" i="2"/>
  <c r="M784" i="2"/>
  <c r="M430" i="2"/>
  <c r="M119" i="2"/>
  <c r="M243" i="2"/>
  <c r="M118" i="2"/>
  <c r="M550" i="2"/>
  <c r="M756" i="2"/>
  <c r="M212" i="2"/>
  <c r="M711" i="2"/>
  <c r="M883" i="2"/>
  <c r="M590" i="2"/>
  <c r="M360" i="2"/>
  <c r="M241" i="2"/>
  <c r="M843" i="2"/>
  <c r="M140" i="2"/>
  <c r="M262" i="2"/>
  <c r="M22" i="2"/>
  <c r="M45" i="2"/>
  <c r="M77" i="2"/>
  <c r="M83" i="2"/>
  <c r="M106" i="2"/>
  <c r="M150" i="2"/>
  <c r="M237" i="2"/>
  <c r="M433" i="2"/>
  <c r="M532" i="2"/>
  <c r="M555" i="2"/>
  <c r="M938" i="2"/>
  <c r="M72" i="2"/>
  <c r="M87" i="2"/>
  <c r="M850" i="2"/>
  <c r="M911" i="2"/>
  <c r="M817" i="2"/>
  <c r="M629" i="2"/>
  <c r="M976" i="2"/>
  <c r="M936" i="2"/>
  <c r="M662" i="2"/>
  <c r="M167" i="2"/>
  <c r="M334" i="2"/>
  <c r="M681" i="2"/>
  <c r="M343" i="2"/>
  <c r="M779" i="2"/>
  <c r="M178" i="2"/>
  <c r="M970" i="2"/>
  <c r="M454" i="2"/>
  <c r="M327" i="2"/>
  <c r="M808" i="2"/>
  <c r="M754" i="2"/>
  <c r="M364" i="2"/>
  <c r="M171" i="2"/>
  <c r="M654" i="2"/>
  <c r="M246" i="2"/>
  <c r="M815" i="2"/>
  <c r="M279" i="2"/>
  <c r="M265" i="2"/>
  <c r="M21" i="2"/>
  <c r="M82" i="2"/>
  <c r="M86" i="2"/>
  <c r="M247" i="2"/>
  <c r="M271" i="2"/>
  <c r="M885" i="2"/>
  <c r="M1009" i="2"/>
  <c r="M904" i="2"/>
  <c r="M724" i="2"/>
  <c r="M143" i="2"/>
  <c r="M558" i="2"/>
  <c r="M204" i="2"/>
  <c r="M176" i="2"/>
  <c r="M875" i="2"/>
  <c r="M710" i="2"/>
  <c r="M583" i="2"/>
  <c r="M948" i="2"/>
  <c r="M715" i="2"/>
  <c r="M263" i="2"/>
  <c r="M776" i="2"/>
  <c r="M693" i="2"/>
  <c r="M848" i="2"/>
  <c r="M838" i="2"/>
  <c r="M617" i="2"/>
  <c r="M498" i="2"/>
  <c r="M977" i="2"/>
  <c r="M142" i="2"/>
  <c r="M85" i="2"/>
  <c r="M109" i="2"/>
  <c r="M304" i="2"/>
  <c r="M746" i="2"/>
  <c r="M341" i="2"/>
  <c r="M305" i="2"/>
  <c r="M230" i="2"/>
  <c r="M743" i="2"/>
  <c r="M940" i="2"/>
  <c r="M874" i="2"/>
  <c r="M852" i="2"/>
  <c r="M712" i="2"/>
  <c r="M950" i="2"/>
  <c r="M915" i="2"/>
  <c r="M206" i="2"/>
  <c r="M80" i="2"/>
  <c r="M141" i="2"/>
  <c r="M400" i="2"/>
  <c r="M1004" i="2"/>
  <c r="M74" i="2"/>
  <c r="M461" i="2"/>
  <c r="M596" i="2"/>
  <c r="M7" i="2"/>
  <c r="M145" i="2"/>
  <c r="M330" i="2"/>
  <c r="M429" i="2"/>
  <c r="M528" i="2"/>
  <c r="M587" i="2"/>
  <c r="M614" i="2"/>
  <c r="M722" i="2"/>
  <c r="M872" i="2"/>
  <c r="L55" i="2"/>
  <c r="L262" i="2"/>
  <c r="L272" i="2"/>
  <c r="L597" i="2"/>
  <c r="L437" i="2"/>
  <c r="L496" i="2"/>
  <c r="L1004" i="2"/>
  <c r="L629" i="2"/>
  <c r="L662" i="2"/>
  <c r="L104" i="2"/>
  <c r="L563" i="2"/>
  <c r="L589" i="2"/>
  <c r="L296" i="2"/>
  <c r="L43" i="2"/>
  <c r="L12" i="2"/>
  <c r="L78" i="2"/>
  <c r="L822" i="2"/>
  <c r="L847" i="2"/>
  <c r="L742" i="2"/>
  <c r="L425" i="2"/>
  <c r="L1002" i="2"/>
  <c r="L564" i="2"/>
  <c r="L471" i="2"/>
  <c r="L520" i="2"/>
  <c r="L519" i="2"/>
  <c r="L972" i="2"/>
  <c r="L137" i="2"/>
  <c r="L147" i="2"/>
  <c r="L459" i="2"/>
  <c r="L77" i="2"/>
  <c r="L941" i="2"/>
  <c r="L718" i="2"/>
  <c r="L215" i="2"/>
  <c r="L105" i="2"/>
  <c r="L851" i="2"/>
  <c r="L680" i="2"/>
  <c r="L615" i="2"/>
  <c r="L747" i="2"/>
  <c r="L465" i="2"/>
  <c r="L244" i="2"/>
  <c r="L854" i="2"/>
  <c r="L144" i="2"/>
  <c r="L774" i="2"/>
  <c r="L306" i="2"/>
  <c r="L202" i="2"/>
  <c r="L53" i="2"/>
  <c r="L236" i="2"/>
  <c r="L263" i="2"/>
  <c r="L919" i="2"/>
  <c r="L497" i="2"/>
  <c r="L942" i="2"/>
  <c r="L566" i="2"/>
  <c r="L309" i="2"/>
  <c r="L139" i="2"/>
  <c r="L873" i="2"/>
  <c r="L720" i="2"/>
  <c r="L266" i="2"/>
  <c r="L914" i="2"/>
  <c r="L39" i="2"/>
  <c r="L15" i="2"/>
  <c r="L8" i="2"/>
  <c r="L877" i="2"/>
  <c r="L372" i="2"/>
  <c r="L102" i="2"/>
  <c r="L981" i="2"/>
  <c r="L973" i="2"/>
  <c r="L439" i="2"/>
  <c r="L814" i="2"/>
  <c r="L524" i="2"/>
  <c r="L500" i="2"/>
  <c r="L275" i="2"/>
  <c r="L625" i="2"/>
  <c r="L242" i="2"/>
  <c r="L1008" i="2"/>
  <c r="L168" i="2"/>
  <c r="L751" i="2"/>
  <c r="L553" i="2"/>
  <c r="L458" i="2"/>
  <c r="L422" i="2"/>
  <c r="L295" i="2"/>
  <c r="L786" i="2"/>
  <c r="L374" i="2"/>
  <c r="L13" i="2"/>
  <c r="L183" i="2"/>
  <c r="L1006" i="2"/>
  <c r="L757" i="2"/>
  <c r="L689" i="2"/>
  <c r="L358" i="2"/>
  <c r="L713" i="2"/>
  <c r="L111" i="2"/>
  <c r="L807" i="2"/>
  <c r="L619" i="2"/>
  <c r="L436" i="2"/>
  <c r="L339" i="2"/>
  <c r="L328" i="2"/>
  <c r="L871" i="2"/>
  <c r="L11" i="2"/>
  <c r="L599" i="2"/>
  <c r="L556" i="2"/>
  <c r="L943" i="2"/>
  <c r="L14" i="2"/>
  <c r="L790" i="2"/>
  <c r="L501" i="2"/>
  <c r="L884" i="2"/>
  <c r="L594" i="2"/>
  <c r="L40" i="2"/>
  <c r="L749" i="2"/>
  <c r="L714" i="2"/>
  <c r="L529" i="2"/>
  <c r="L294" i="2"/>
  <c r="L427" i="2"/>
  <c r="L81" i="2"/>
  <c r="L983" i="2"/>
  <c r="L789" i="2"/>
  <c r="L526" i="2"/>
  <c r="L276" i="2"/>
  <c r="L998" i="2"/>
  <c r="L301" i="2"/>
  <c r="L748" i="2"/>
  <c r="L406" i="2"/>
  <c r="L809" i="2"/>
  <c r="L552" i="2"/>
  <c r="L394" i="2"/>
  <c r="L338" i="2"/>
  <c r="L979" i="2"/>
  <c r="L495" i="2"/>
  <c r="L423" i="2"/>
  <c r="L951" i="2"/>
  <c r="L850" i="2"/>
  <c r="L710" i="2"/>
  <c r="L22" i="2"/>
  <c r="L904" i="2"/>
  <c r="L558" i="2"/>
  <c r="L141" i="2"/>
  <c r="L875" i="2"/>
  <c r="L583" i="2"/>
  <c r="L233" i="2"/>
  <c r="L176" i="2"/>
  <c r="L143" i="2"/>
  <c r="L85" i="2"/>
  <c r="L938" i="2"/>
  <c r="L724" i="2"/>
  <c r="L1009" i="2"/>
  <c r="L950" i="2"/>
  <c r="L727" i="2"/>
  <c r="L341" i="2"/>
  <c r="L80" i="2"/>
  <c r="L45" i="2"/>
  <c r="L743" i="2"/>
  <c r="L230" i="2"/>
  <c r="L206" i="2"/>
  <c r="L47" i="2"/>
  <c r="L874" i="2"/>
  <c r="L852" i="2"/>
  <c r="L712" i="2"/>
  <c r="L915" i="2"/>
  <c r="L305" i="2"/>
  <c r="L9" i="2"/>
  <c r="L940" i="2"/>
  <c r="L180" i="2"/>
  <c r="L205" i="2"/>
  <c r="L1014" i="2"/>
  <c r="L840" i="2"/>
  <c r="L623" i="2"/>
  <c r="L945" i="2"/>
  <c r="L402" i="2"/>
  <c r="L84" i="2"/>
  <c r="L211" i="2"/>
  <c r="L134" i="2"/>
  <c r="L41" i="2"/>
  <c r="L855" i="2"/>
  <c r="L725" i="2"/>
  <c r="L683" i="2"/>
  <c r="L112" i="2"/>
  <c r="L76" i="2"/>
  <c r="L775" i="2"/>
  <c r="L974" i="2"/>
  <c r="L522" i="2"/>
  <c r="L310" i="2"/>
  <c r="L107" i="2"/>
  <c r="L593" i="2"/>
  <c r="L535" i="2"/>
  <c r="L463" i="2"/>
  <c r="L210" i="2"/>
  <c r="L6" i="2"/>
  <c r="L937" i="2"/>
  <c r="L560" i="2"/>
  <c r="L404" i="2"/>
  <c r="L876" i="2"/>
  <c r="L551" i="2"/>
  <c r="L917" i="2"/>
  <c r="L1012" i="2"/>
  <c r="L823" i="2"/>
  <c r="L460" i="2"/>
  <c r="L438" i="2"/>
  <c r="L399" i="2"/>
  <c r="L273" i="2"/>
  <c r="L264" i="2"/>
  <c r="L966" i="2"/>
  <c r="L336" i="2"/>
  <c r="L909" i="2"/>
  <c r="L75" i="2"/>
  <c r="L819" i="2"/>
  <c r="L661" i="2"/>
  <c r="L169" i="2"/>
  <c r="L135" i="2"/>
  <c r="L1010" i="2"/>
  <c r="L754" i="2"/>
  <c r="L654" i="2"/>
  <c r="L171" i="2"/>
  <c r="L429" i="2"/>
  <c r="L400" i="2"/>
  <c r="L364" i="2"/>
  <c r="L265" i="2"/>
  <c r="L756" i="2"/>
  <c r="L454" i="2"/>
  <c r="L815" i="2"/>
  <c r="L279" i="2"/>
  <c r="L49" i="2"/>
  <c r="L885" i="2"/>
  <c r="L327" i="2"/>
  <c r="L246" i="2"/>
  <c r="L970" i="2"/>
  <c r="L808" i="2"/>
  <c r="L424" i="2"/>
  <c r="L910" i="2"/>
  <c r="L880" i="2"/>
  <c r="L810" i="2"/>
  <c r="L486" i="2"/>
  <c r="L308" i="2"/>
  <c r="L591" i="2"/>
  <c r="L949" i="2"/>
  <c r="L653" i="2"/>
  <c r="L907" i="2"/>
  <c r="L691" i="2"/>
  <c r="L584" i="2"/>
  <c r="L561" i="2"/>
  <c r="L716" i="2"/>
  <c r="L887" i="2"/>
  <c r="L621" i="2"/>
  <c r="L375" i="2"/>
  <c r="L182" i="2"/>
  <c r="L149" i="2"/>
  <c r="L788" i="2"/>
  <c r="L905" i="2"/>
  <c r="L366" i="2"/>
  <c r="L175" i="2"/>
  <c r="L999" i="2"/>
  <c r="L659" i="2"/>
  <c r="L648" i="2"/>
  <c r="L268" i="2"/>
  <c r="L806" i="2"/>
  <c r="L682" i="2"/>
  <c r="L466" i="2"/>
  <c r="L752" i="2"/>
  <c r="L297" i="2"/>
  <c r="L913" i="2"/>
  <c r="L462" i="2"/>
  <c r="L431" i="2"/>
  <c r="L968" i="2"/>
  <c r="L853" i="2"/>
  <c r="L550" i="2"/>
  <c r="L490" i="2"/>
  <c r="L304" i="2"/>
  <c r="L7" i="2"/>
  <c r="L595" i="2"/>
  <c r="L503" i="2"/>
  <c r="L886" i="2"/>
  <c r="L692" i="2"/>
  <c r="L562" i="2"/>
  <c r="L396" i="2"/>
  <c r="L717" i="2"/>
  <c r="L777" i="2"/>
  <c r="L148" i="2"/>
  <c r="L813" i="2"/>
  <c r="L719" i="2"/>
  <c r="L533" i="2"/>
  <c r="L106" i="2"/>
  <c r="L679" i="2"/>
  <c r="L208" i="2"/>
  <c r="L83" i="2"/>
  <c r="L232" i="2"/>
  <c r="L198" i="2"/>
  <c r="L433" i="2"/>
  <c r="L86" i="2"/>
  <c r="L50" i="2"/>
  <c r="L939" i="2"/>
  <c r="L247" i="2"/>
  <c r="L838" i="2"/>
  <c r="L498" i="2"/>
  <c r="L243" i="2"/>
  <c r="L142" i="2"/>
  <c r="L118" i="2"/>
  <c r="L977" i="2"/>
  <c r="L617" i="2"/>
  <c r="L74" i="2"/>
  <c r="L848" i="2"/>
  <c r="L776" i="2"/>
  <c r="L715" i="2"/>
  <c r="L87" i="2"/>
  <c r="L948" i="2"/>
  <c r="L693" i="2"/>
  <c r="L755" i="2"/>
  <c r="L647" i="2"/>
  <c r="L277" i="2"/>
  <c r="L267" i="2"/>
  <c r="L1007" i="2"/>
  <c r="L432" i="2"/>
  <c r="L369" i="2"/>
  <c r="L326" i="2"/>
  <c r="L845" i="2"/>
  <c r="L726" i="2"/>
  <c r="L1000" i="2"/>
  <c r="L978" i="2"/>
  <c r="L759" i="2"/>
  <c r="L457" i="2"/>
  <c r="L237" i="2"/>
  <c r="L1003" i="2"/>
  <c r="L663" i="2"/>
  <c r="L622" i="2"/>
  <c r="L342" i="2"/>
  <c r="L745" i="2"/>
  <c r="L335" i="2"/>
  <c r="L117" i="2"/>
  <c r="L48" i="2"/>
  <c r="L392" i="2"/>
  <c r="L359" i="2"/>
  <c r="L870" i="2"/>
  <c r="L785" i="2"/>
  <c r="L650" i="2"/>
  <c r="L370" i="2"/>
  <c r="L269" i="2"/>
  <c r="L820" i="2"/>
  <c r="L684" i="2"/>
  <c r="L630" i="2"/>
  <c r="L532" i="2"/>
  <c r="L330" i="2"/>
  <c r="L114" i="2"/>
  <c r="L839" i="2"/>
  <c r="L172" i="2"/>
  <c r="L657" i="2"/>
  <c r="L614" i="2"/>
  <c r="L430" i="2"/>
  <c r="L72" i="2"/>
  <c r="L781" i="2"/>
  <c r="L119" i="2"/>
  <c r="L784" i="2"/>
  <c r="L361" i="2"/>
  <c r="L235" i="2"/>
  <c r="L213" i="2"/>
  <c r="L19" i="2"/>
  <c r="L902" i="2"/>
  <c r="L555" i="2"/>
  <c r="L521" i="2"/>
  <c r="L426" i="2"/>
  <c r="L872" i="2"/>
  <c r="L499" i="2"/>
  <c r="L461" i="2"/>
  <c r="L82" i="2"/>
  <c r="L975" i="2"/>
  <c r="L567" i="2"/>
  <c r="L780" i="2"/>
  <c r="L391" i="2"/>
  <c r="L528" i="2"/>
  <c r="L502" i="2"/>
  <c r="L145" i="2"/>
  <c r="L811" i="2"/>
  <c r="L332" i="2"/>
  <c r="L982" i="2"/>
  <c r="L934" i="2"/>
  <c r="L744" i="2"/>
  <c r="L656" i="2"/>
  <c r="L173" i="2"/>
  <c r="L1015" i="2"/>
  <c r="L403" i="2"/>
  <c r="L367" i="2"/>
  <c r="L199" i="2"/>
  <c r="L753" i="2"/>
  <c r="L468" i="2"/>
  <c r="L434" i="2"/>
  <c r="L1001" i="2"/>
  <c r="L586" i="2"/>
  <c r="L821" i="2"/>
  <c r="L685" i="2"/>
  <c r="L363" i="2"/>
  <c r="L631" i="2"/>
  <c r="L115" i="2"/>
  <c r="L70" i="2"/>
  <c r="L688" i="2"/>
  <c r="L231" i="2"/>
  <c r="L841" i="2"/>
  <c r="L658" i="2"/>
  <c r="L300" i="2"/>
  <c r="L200" i="2"/>
  <c r="L110" i="2"/>
  <c r="L918" i="2"/>
  <c r="L618" i="2"/>
  <c r="L177" i="2"/>
  <c r="L469" i="2"/>
  <c r="L239" i="2"/>
  <c r="L778" i="2"/>
  <c r="L678" i="2"/>
  <c r="L333" i="2"/>
  <c r="L882" i="2"/>
  <c r="L401" i="2"/>
  <c r="L174" i="2"/>
  <c r="L116" i="2"/>
  <c r="L71" i="2"/>
  <c r="L791" i="2"/>
  <c r="L694" i="2"/>
  <c r="L201" i="2"/>
  <c r="L844" i="2"/>
  <c r="L651" i="2"/>
  <c r="L398" i="2"/>
  <c r="L695" i="2"/>
  <c r="L181" i="2"/>
  <c r="L787" i="2"/>
  <c r="L655" i="2"/>
  <c r="L240" i="2"/>
  <c r="L365" i="2"/>
  <c r="L967" i="2"/>
  <c r="L582" i="2"/>
  <c r="L842" i="2"/>
  <c r="L690" i="2"/>
  <c r="L616" i="2"/>
  <c r="L73" i="2"/>
  <c r="L782" i="2"/>
  <c r="L491" i="2"/>
  <c r="L337" i="2"/>
  <c r="L628" i="2"/>
  <c r="L598" i="2"/>
  <c r="L487" i="2"/>
  <c r="L46" i="2"/>
  <c r="L299" i="2"/>
  <c r="L311" i="2"/>
  <c r="L456" i="2"/>
  <c r="L980" i="2"/>
  <c r="L627" i="2"/>
  <c r="L393" i="2"/>
  <c r="L234" i="2"/>
  <c r="L17" i="2"/>
  <c r="L908" i="2"/>
  <c r="L530" i="2"/>
  <c r="L518" i="2"/>
  <c r="L879" i="2"/>
  <c r="L307" i="2"/>
  <c r="L340" i="2"/>
  <c r="L373" i="2"/>
  <c r="L531" i="2"/>
  <c r="L554" i="2"/>
  <c r="L42" i="2"/>
  <c r="L103" i="2"/>
  <c r="L136" i="2"/>
  <c r="L178" i="2"/>
  <c r="L203" i="2"/>
  <c r="L271" i="2"/>
  <c r="L397" i="2"/>
  <c r="L492" i="2"/>
  <c r="L494" i="2"/>
  <c r="L585" i="2"/>
  <c r="L596" i="2"/>
  <c r="L52" i="2"/>
  <c r="L212" i="2"/>
  <c r="L360" i="2"/>
  <c r="L407" i="2"/>
  <c r="L467" i="2"/>
  <c r="L660" i="2"/>
  <c r="L817" i="2"/>
  <c r="L818" i="2"/>
  <c r="L843" i="2"/>
  <c r="L916" i="2"/>
  <c r="L947" i="2"/>
  <c r="L969" i="2"/>
  <c r="L16" i="2"/>
  <c r="L167" i="2"/>
  <c r="L245" i="2"/>
  <c r="L405" i="2"/>
  <c r="L626" i="2"/>
  <c r="L649" i="2"/>
  <c r="L681" i="2"/>
  <c r="L722" i="2"/>
  <c r="L758" i="2"/>
  <c r="L816" i="2"/>
  <c r="L906" i="2"/>
  <c r="L946" i="2"/>
  <c r="L109" i="2"/>
  <c r="L166" i="2"/>
  <c r="L278" i="2"/>
  <c r="L303" i="2"/>
  <c r="L368" i="2"/>
  <c r="L455" i="2"/>
  <c r="L489" i="2"/>
  <c r="L527" i="2"/>
  <c r="L559" i="2"/>
  <c r="L721" i="2"/>
  <c r="L746" i="2"/>
  <c r="L883" i="2"/>
  <c r="L936" i="2"/>
  <c r="L976" i="2"/>
  <c r="L23" i="2"/>
  <c r="L38" i="2"/>
  <c r="L140" i="2"/>
  <c r="L150" i="2"/>
  <c r="L151" i="2"/>
  <c r="L209" i="2"/>
  <c r="L241" i="2"/>
  <c r="L334" i="2"/>
  <c r="L343" i="2"/>
  <c r="L390" i="2"/>
  <c r="L488" i="2"/>
  <c r="L525" i="2"/>
  <c r="L534" i="2"/>
  <c r="L592" i="2"/>
  <c r="L646" i="2"/>
  <c r="L711" i="2"/>
  <c r="L779" i="2"/>
  <c r="L935" i="2"/>
  <c r="L1005" i="2"/>
  <c r="L274" i="2"/>
  <c r="L298" i="2"/>
  <c r="L590" i="2"/>
  <c r="L686" i="2"/>
  <c r="L881" i="2"/>
  <c r="L903" i="2"/>
  <c r="L911" i="2"/>
  <c r="L1013" i="2"/>
  <c r="L21" i="2"/>
  <c r="L138" i="2"/>
  <c r="L428" i="2"/>
  <c r="L565" i="2"/>
  <c r="K975" i="2"/>
  <c r="K902" i="2"/>
  <c r="K872" i="2"/>
  <c r="K780" i="2"/>
  <c r="K528" i="2"/>
  <c r="K426" i="2"/>
  <c r="K391" i="2"/>
  <c r="K145" i="2"/>
  <c r="K521" i="2"/>
  <c r="K20" i="2"/>
  <c r="K597" i="2"/>
  <c r="K567" i="2"/>
  <c r="K555" i="2"/>
  <c r="K502" i="2"/>
  <c r="K499" i="2"/>
  <c r="K461" i="2"/>
  <c r="K82" i="2"/>
  <c r="K1004" i="2"/>
  <c r="K976" i="2"/>
  <c r="K936" i="2"/>
  <c r="K779" i="2"/>
  <c r="K746" i="2"/>
  <c r="K681" i="2"/>
  <c r="K629" i="2"/>
  <c r="K109" i="2"/>
  <c r="K662" i="2"/>
  <c r="K596" i="2"/>
  <c r="K334" i="2"/>
  <c r="K646" i="2"/>
  <c r="K271" i="2"/>
  <c r="K178" i="2"/>
  <c r="K817" i="2"/>
  <c r="K343" i="2"/>
  <c r="K167" i="2"/>
  <c r="K1006" i="2"/>
  <c r="K807" i="2"/>
  <c r="K713" i="2"/>
  <c r="K436" i="2"/>
  <c r="K183" i="2"/>
  <c r="K757" i="2"/>
  <c r="K272" i="2"/>
  <c r="K13" i="2"/>
  <c r="K786" i="2"/>
  <c r="K689" i="2"/>
  <c r="K619" i="2"/>
  <c r="K328" i="2"/>
  <c r="K374" i="2"/>
  <c r="K358" i="2"/>
  <c r="K339" i="2"/>
  <c r="K170" i="2"/>
  <c r="K111" i="2"/>
  <c r="K1014" i="2"/>
  <c r="K945" i="2"/>
  <c r="K855" i="2"/>
  <c r="K840" i="2"/>
  <c r="K775" i="2"/>
  <c r="K623" i="2"/>
  <c r="K76" i="2"/>
  <c r="K725" i="2"/>
  <c r="K683" i="2"/>
  <c r="K134" i="2"/>
  <c r="K112" i="2"/>
  <c r="K211" i="2"/>
  <c r="K205" i="2"/>
  <c r="K41" i="2"/>
  <c r="K402" i="2"/>
  <c r="K84" i="2"/>
  <c r="K554" i="2"/>
  <c r="K1012" i="2"/>
  <c r="K1010" i="2"/>
  <c r="K966" i="2"/>
  <c r="K909" i="2"/>
  <c r="K819" i="2"/>
  <c r="K661" i="2"/>
  <c r="K273" i="2"/>
  <c r="K169" i="2"/>
  <c r="K823" i="2"/>
  <c r="K362" i="2"/>
  <c r="K135" i="2"/>
  <c r="K460" i="2"/>
  <c r="K438" i="2"/>
  <c r="K399" i="2"/>
  <c r="K336" i="2"/>
  <c r="K75" i="2"/>
  <c r="K264" i="2"/>
  <c r="K918" i="2"/>
  <c r="K841" i="2"/>
  <c r="K685" i="2"/>
  <c r="K363" i="2"/>
  <c r="K70" i="2"/>
  <c r="K618" i="2"/>
  <c r="K115" i="2"/>
  <c r="K200" i="2"/>
  <c r="K631" i="2"/>
  <c r="K340" i="2"/>
  <c r="K300" i="2"/>
  <c r="K231" i="2"/>
  <c r="K177" i="2"/>
  <c r="K469" i="2"/>
  <c r="K110" i="2"/>
  <c r="K688" i="2"/>
  <c r="K658" i="2"/>
  <c r="K882" i="2"/>
  <c r="K844" i="2"/>
  <c r="K791" i="2"/>
  <c r="K694" i="2"/>
  <c r="K678" i="2"/>
  <c r="K333" i="2"/>
  <c r="K239" i="2"/>
  <c r="K116" i="2"/>
  <c r="K71" i="2"/>
  <c r="K563" i="2"/>
  <c r="K401" i="2"/>
  <c r="K778" i="2"/>
  <c r="K651" i="2"/>
  <c r="K373" i="2"/>
  <c r="K174" i="2"/>
  <c r="K201" i="2"/>
  <c r="K104" i="2"/>
  <c r="K967" i="2"/>
  <c r="K782" i="2"/>
  <c r="K214" i="2"/>
  <c r="K240" i="2"/>
  <c r="K787" i="2"/>
  <c r="K695" i="2"/>
  <c r="K690" i="2"/>
  <c r="K582" i="2"/>
  <c r="K491" i="2"/>
  <c r="K655" i="2"/>
  <c r="K337" i="2"/>
  <c r="K73" i="2"/>
  <c r="K842" i="2"/>
  <c r="K365" i="2"/>
  <c r="K628" i="2"/>
  <c r="K616" i="2"/>
  <c r="K181" i="2"/>
  <c r="K1007" i="2"/>
  <c r="K1000" i="2"/>
  <c r="K978" i="2"/>
  <c r="K845" i="2"/>
  <c r="K647" i="2"/>
  <c r="K180" i="2"/>
  <c r="K726" i="2"/>
  <c r="K457" i="2"/>
  <c r="K369" i="2"/>
  <c r="K267" i="2"/>
  <c r="K755" i="2"/>
  <c r="K432" i="2"/>
  <c r="K326" i="2"/>
  <c r="K10" i="2"/>
  <c r="K277" i="2"/>
  <c r="K759" i="2"/>
  <c r="K398" i="2"/>
  <c r="K950" i="2"/>
  <c r="K940" i="2"/>
  <c r="K915" i="2"/>
  <c r="K874" i="2"/>
  <c r="K727" i="2"/>
  <c r="K80" i="2"/>
  <c r="K47" i="2"/>
  <c r="K341" i="2"/>
  <c r="K852" i="2"/>
  <c r="K743" i="2"/>
  <c r="K45" i="2"/>
  <c r="K712" i="2"/>
  <c r="K587" i="2"/>
  <c r="K305" i="2"/>
  <c r="K206" i="2"/>
  <c r="K9" i="2"/>
  <c r="K230" i="2"/>
  <c r="K942" i="2"/>
  <c r="K919" i="2"/>
  <c r="K914" i="2"/>
  <c r="K877" i="2"/>
  <c r="K873" i="2"/>
  <c r="K566" i="2"/>
  <c r="K497" i="2"/>
  <c r="K15" i="2"/>
  <c r="K720" i="2"/>
  <c r="K372" i="2"/>
  <c r="K139" i="2"/>
  <c r="K309" i="2"/>
  <c r="K102" i="2"/>
  <c r="K531" i="2"/>
  <c r="K266" i="2"/>
  <c r="K39" i="2"/>
  <c r="K8" i="2"/>
  <c r="K1008" i="2"/>
  <c r="K981" i="2"/>
  <c r="K973" i="2"/>
  <c r="K814" i="2"/>
  <c r="K625" i="2"/>
  <c r="K439" i="2"/>
  <c r="K751" i="2"/>
  <c r="K275" i="2"/>
  <c r="K524" i="2"/>
  <c r="K500" i="2"/>
  <c r="K470" i="2"/>
  <c r="K168" i="2"/>
  <c r="K553" i="2"/>
  <c r="K242" i="2"/>
  <c r="K458" i="2"/>
  <c r="K422" i="2"/>
  <c r="K295" i="2"/>
  <c r="K943" i="2"/>
  <c r="K884" i="2"/>
  <c r="K871" i="2"/>
  <c r="K749" i="2"/>
  <c r="K714" i="2"/>
  <c r="K594" i="2"/>
  <c r="K529" i="2"/>
  <c r="K147" i="2"/>
  <c r="K14" i="2"/>
  <c r="K556" i="2"/>
  <c r="K294" i="2"/>
  <c r="K501" i="2"/>
  <c r="K329" i="2"/>
  <c r="K790" i="2"/>
  <c r="K40" i="2"/>
  <c r="K599" i="2"/>
  <c r="K11" i="2"/>
  <c r="K974" i="2"/>
  <c r="K937" i="2"/>
  <c r="K917" i="2"/>
  <c r="K876" i="2"/>
  <c r="K463" i="2"/>
  <c r="K404" i="2"/>
  <c r="K560" i="2"/>
  <c r="K535" i="2"/>
  <c r="K310" i="2"/>
  <c r="K107" i="2"/>
  <c r="K6" i="2"/>
  <c r="K593" i="2"/>
  <c r="K307" i="2"/>
  <c r="K210" i="2"/>
  <c r="K424" i="2"/>
  <c r="K551" i="2"/>
  <c r="K522" i="2"/>
  <c r="K949" i="2"/>
  <c r="K910" i="2"/>
  <c r="K907" i="2"/>
  <c r="K887" i="2"/>
  <c r="K880" i="2"/>
  <c r="K519" i="2"/>
  <c r="K137" i="2"/>
  <c r="K691" i="2"/>
  <c r="K810" i="2"/>
  <c r="K653" i="2"/>
  <c r="K584" i="2"/>
  <c r="K716" i="2"/>
  <c r="K561" i="2"/>
  <c r="K591" i="2"/>
  <c r="K486" i="2"/>
  <c r="K308" i="2"/>
  <c r="K54" i="2"/>
  <c r="K941" i="2"/>
  <c r="K854" i="2"/>
  <c r="K851" i="2"/>
  <c r="K306" i="2"/>
  <c r="K236" i="2"/>
  <c r="K144" i="2"/>
  <c r="K53" i="2"/>
  <c r="K774" i="2"/>
  <c r="K747" i="2"/>
  <c r="K615" i="2"/>
  <c r="K244" i="2"/>
  <c r="K202" i="2"/>
  <c r="K105" i="2"/>
  <c r="K215" i="2"/>
  <c r="K718" i="2"/>
  <c r="K680" i="2"/>
  <c r="K465" i="2"/>
  <c r="K999" i="2"/>
  <c r="K905" i="2"/>
  <c r="K682" i="2"/>
  <c r="K113" i="2"/>
  <c r="K788" i="2"/>
  <c r="K659" i="2"/>
  <c r="K648" i="2"/>
  <c r="K366" i="2"/>
  <c r="K806" i="2"/>
  <c r="K752" i="2"/>
  <c r="K621" i="2"/>
  <c r="K466" i="2"/>
  <c r="K149" i="2"/>
  <c r="K375" i="2"/>
  <c r="K182" i="2"/>
  <c r="K268" i="2"/>
  <c r="K175" i="2"/>
  <c r="K968" i="2"/>
  <c r="K913" i="2"/>
  <c r="K886" i="2"/>
  <c r="K550" i="2"/>
  <c r="K717" i="2"/>
  <c r="K490" i="2"/>
  <c r="K304" i="2"/>
  <c r="K297" i="2"/>
  <c r="K562" i="2"/>
  <c r="K7" i="2"/>
  <c r="K595" i="2"/>
  <c r="K462" i="2"/>
  <c r="K396" i="2"/>
  <c r="K853" i="2"/>
  <c r="K692" i="2"/>
  <c r="K431" i="2"/>
  <c r="K503" i="2"/>
  <c r="K939" i="2"/>
  <c r="K679" i="2"/>
  <c r="K247" i="2"/>
  <c r="K813" i="2"/>
  <c r="K719" i="2"/>
  <c r="K86" i="2"/>
  <c r="K232" i="2"/>
  <c r="K208" i="2"/>
  <c r="K777" i="2"/>
  <c r="K533" i="2"/>
  <c r="K433" i="2"/>
  <c r="K198" i="2"/>
  <c r="K620" i="2"/>
  <c r="K106" i="2"/>
  <c r="K148" i="2"/>
  <c r="K83" i="2"/>
  <c r="K50" i="2"/>
  <c r="K1013" i="2"/>
  <c r="K947" i="2"/>
  <c r="K916" i="2"/>
  <c r="K903" i="2"/>
  <c r="K721" i="2"/>
  <c r="K559" i="2"/>
  <c r="K534" i="2"/>
  <c r="K23" i="2"/>
  <c r="K166" i="2"/>
  <c r="K138" i="2"/>
  <c r="K626" i="2"/>
  <c r="K589" i="2"/>
  <c r="K16" i="2"/>
  <c r="K492" i="2"/>
  <c r="K296" i="2"/>
  <c r="K43" i="2"/>
  <c r="K585" i="2"/>
  <c r="K1009" i="2"/>
  <c r="K951" i="2"/>
  <c r="K938" i="2"/>
  <c r="K904" i="2"/>
  <c r="K875" i="2"/>
  <c r="K710" i="2"/>
  <c r="K22" i="2"/>
  <c r="K850" i="2"/>
  <c r="K583" i="2"/>
  <c r="K233" i="2"/>
  <c r="K204" i="2"/>
  <c r="K176" i="2"/>
  <c r="K85" i="2"/>
  <c r="K558" i="2"/>
  <c r="K141" i="2"/>
  <c r="K724" i="2"/>
  <c r="K143" i="2"/>
  <c r="K970" i="2"/>
  <c r="K885" i="2"/>
  <c r="K808" i="2"/>
  <c r="K754" i="2"/>
  <c r="K654" i="2"/>
  <c r="K246" i="2"/>
  <c r="K49" i="2"/>
  <c r="K400" i="2"/>
  <c r="K279" i="2"/>
  <c r="K815" i="2"/>
  <c r="K429" i="2"/>
  <c r="K265" i="2"/>
  <c r="K171" i="2"/>
  <c r="K454" i="2"/>
  <c r="K756" i="2"/>
  <c r="K364" i="2"/>
  <c r="K327" i="2"/>
  <c r="K1003" i="2"/>
  <c r="K870" i="2"/>
  <c r="K650" i="2"/>
  <c r="K370" i="2"/>
  <c r="K684" i="2"/>
  <c r="K342" i="2"/>
  <c r="K117" i="2"/>
  <c r="K820" i="2"/>
  <c r="K359" i="2"/>
  <c r="K269" i="2"/>
  <c r="K745" i="2"/>
  <c r="K663" i="2"/>
  <c r="K48" i="2"/>
  <c r="K785" i="2"/>
  <c r="K392" i="2"/>
  <c r="K622" i="2"/>
  <c r="K335" i="2"/>
  <c r="K1005" i="2"/>
  <c r="K972" i="2"/>
  <c r="K969" i="2"/>
  <c r="K849" i="2"/>
  <c r="K816" i="2"/>
  <c r="K298" i="2"/>
  <c r="K758" i="2"/>
  <c r="K565" i="2"/>
  <c r="K459" i="2"/>
  <c r="K390" i="2"/>
  <c r="K527" i="2"/>
  <c r="K488" i="2"/>
  <c r="K407" i="2"/>
  <c r="K686" i="2"/>
  <c r="K660" i="2"/>
  <c r="K274" i="2"/>
  <c r="K455" i="2"/>
  <c r="K630" i="2"/>
  <c r="K330" i="2"/>
  <c r="K784" i="2"/>
  <c r="K657" i="2"/>
  <c r="K213" i="2"/>
  <c r="K172" i="2"/>
  <c r="K839" i="2"/>
  <c r="K781" i="2"/>
  <c r="K614" i="2"/>
  <c r="K532" i="2"/>
  <c r="K430" i="2"/>
  <c r="K235" i="2"/>
  <c r="K119" i="2"/>
  <c r="K361" i="2"/>
  <c r="K114" i="2"/>
  <c r="K72" i="2"/>
  <c r="K19" i="2"/>
  <c r="K911" i="2"/>
  <c r="K883" i="2"/>
  <c r="K489" i="2"/>
  <c r="K722" i="2"/>
  <c r="K711" i="2"/>
  <c r="K590" i="2"/>
  <c r="K150" i="2"/>
  <c r="K77" i="2"/>
  <c r="K55" i="2"/>
  <c r="K42" i="2"/>
  <c r="K241" i="2"/>
  <c r="K21" i="2"/>
  <c r="K843" i="2"/>
  <c r="K360" i="2"/>
  <c r="K262" i="2"/>
  <c r="K212" i="2"/>
  <c r="K140" i="2"/>
  <c r="K980" i="2"/>
  <c r="K908" i="2"/>
  <c r="K879" i="2"/>
  <c r="K598" i="2"/>
  <c r="K311" i="2"/>
  <c r="K46" i="2"/>
  <c r="K518" i="2"/>
  <c r="K496" i="2"/>
  <c r="K487" i="2"/>
  <c r="K456" i="2"/>
  <c r="K393" i="2"/>
  <c r="K627" i="2"/>
  <c r="K299" i="2"/>
  <c r="K437" i="2"/>
  <c r="K234" i="2"/>
  <c r="K17" i="2"/>
  <c r="K530" i="2"/>
  <c r="K998" i="2"/>
  <c r="K983" i="2"/>
  <c r="K979" i="2"/>
  <c r="K1015" i="2"/>
  <c r="K1001" i="2"/>
  <c r="K982" i="2"/>
  <c r="K934" i="2"/>
  <c r="K977" i="2"/>
  <c r="K948" i="2"/>
  <c r="K946" i="2"/>
  <c r="K935" i="2"/>
  <c r="K906" i="2"/>
  <c r="K881" i="2"/>
  <c r="G908" i="2"/>
  <c r="G848" i="2"/>
  <c r="G847" i="2"/>
  <c r="B863" i="2" s="1"/>
  <c r="G619" i="2"/>
  <c r="G525" i="2"/>
  <c r="G492" i="2"/>
  <c r="G308" i="2"/>
  <c r="G304" i="2"/>
  <c r="G271" i="2"/>
  <c r="G234" i="2"/>
  <c r="G204" i="2"/>
  <c r="G975" i="2"/>
  <c r="G180" i="2"/>
  <c r="G1003" i="2"/>
  <c r="G175" i="2"/>
  <c r="G1008" i="2"/>
  <c r="G981" i="2"/>
  <c r="G973" i="2"/>
  <c r="G361" i="2"/>
  <c r="G330" i="2"/>
  <c r="G172" i="2"/>
  <c r="G1005" i="2"/>
  <c r="G972" i="2"/>
  <c r="G969" i="2"/>
  <c r="G849" i="2"/>
  <c r="G816" i="2"/>
  <c r="G758" i="2"/>
  <c r="G686" i="2"/>
  <c r="G660" i="2"/>
  <c r="G565" i="2"/>
  <c r="G527" i="2"/>
  <c r="G488" i="2"/>
  <c r="G459" i="2"/>
  <c r="G455" i="2"/>
  <c r="G407" i="2"/>
  <c r="G390" i="2"/>
  <c r="G298" i="2"/>
  <c r="G1015" i="2"/>
  <c r="G1001" i="2"/>
  <c r="G982" i="2"/>
  <c r="G934" i="2"/>
  <c r="G821" i="2"/>
  <c r="G811" i="2"/>
  <c r="G753" i="2"/>
  <c r="G744" i="2"/>
  <c r="G656" i="2"/>
  <c r="G586" i="2"/>
  <c r="G468" i="2"/>
  <c r="G434" i="2"/>
  <c r="G403" i="2"/>
  <c r="G367" i="2"/>
  <c r="G332" i="2"/>
  <c r="G199" i="2"/>
  <c r="G814" i="2"/>
  <c r="G751" i="2"/>
  <c r="G625" i="2"/>
  <c r="G553" i="2"/>
  <c r="G524" i="2"/>
  <c r="G500" i="2"/>
  <c r="G470" i="2"/>
  <c r="G458" i="2"/>
  <c r="G422" i="2"/>
  <c r="G439" i="2"/>
  <c r="G295" i="2"/>
  <c r="G275" i="2"/>
  <c r="G242" i="2"/>
  <c r="G999" i="2"/>
  <c r="G905" i="2"/>
  <c r="G806" i="2"/>
  <c r="G788" i="2"/>
  <c r="G752" i="2"/>
  <c r="G682" i="2"/>
  <c r="G659" i="2"/>
  <c r="G648" i="2"/>
  <c r="G621" i="2"/>
  <c r="G466" i="2"/>
  <c r="G375" i="2"/>
  <c r="G366" i="2"/>
  <c r="G268" i="2"/>
  <c r="G182" i="2"/>
  <c r="G149" i="2"/>
  <c r="G1004" i="2"/>
  <c r="G976" i="2"/>
  <c r="G936" i="2"/>
  <c r="G817" i="2"/>
  <c r="G779" i="2"/>
  <c r="G746" i="2"/>
  <c r="G681" i="2"/>
  <c r="G662" i="2"/>
  <c r="G646" i="2"/>
  <c r="G629" i="2"/>
  <c r="G596" i="2"/>
  <c r="G343" i="2"/>
  <c r="G334" i="2"/>
  <c r="G178" i="2"/>
  <c r="G167" i="2"/>
  <c r="G1002" i="2"/>
  <c r="G818" i="2"/>
  <c r="G742" i="2"/>
  <c r="G564" i="2"/>
  <c r="G520" i="2"/>
  <c r="G494" i="2"/>
  <c r="G471" i="2"/>
  <c r="G467" i="2"/>
  <c r="G428" i="2"/>
  <c r="G425" i="2"/>
  <c r="G405" i="2"/>
  <c r="G397" i="2"/>
  <c r="G368" i="2"/>
  <c r="G303" i="2"/>
  <c r="G278" i="2"/>
  <c r="G209" i="2"/>
  <c r="G998" i="2"/>
  <c r="G983" i="2"/>
  <c r="G979" i="2"/>
  <c r="G809" i="2"/>
  <c r="G789" i="2"/>
  <c r="G748" i="2"/>
  <c r="G552" i="2"/>
  <c r="G526" i="2"/>
  <c r="G495" i="2"/>
  <c r="G427" i="2"/>
  <c r="G423" i="2"/>
  <c r="G406" i="2"/>
  <c r="G394" i="2"/>
  <c r="G338" i="2"/>
  <c r="G301" i="2"/>
  <c r="G276" i="2"/>
  <c r="G1012" i="2"/>
  <c r="G1010" i="2"/>
  <c r="G966" i="2"/>
  <c r="G909" i="2"/>
  <c r="G823" i="2"/>
  <c r="G819" i="2"/>
  <c r="G661" i="2"/>
  <c r="G460" i="2"/>
  <c r="G438" i="2"/>
  <c r="G399" i="2"/>
  <c r="G362" i="2"/>
  <c r="G336" i="2"/>
  <c r="G273" i="2"/>
  <c r="G264" i="2"/>
  <c r="G169" i="2"/>
  <c r="G135" i="2"/>
  <c r="G967" i="2"/>
  <c r="G842" i="2"/>
  <c r="G787" i="2"/>
  <c r="G782" i="2"/>
  <c r="G695" i="2"/>
  <c r="G690" i="2"/>
  <c r="G655" i="2"/>
  <c r="G628" i="2"/>
  <c r="G616" i="2"/>
  <c r="G582" i="2"/>
  <c r="G491" i="2"/>
  <c r="G365" i="2"/>
  <c r="G337" i="2"/>
  <c r="G240" i="2"/>
  <c r="G214" i="2"/>
  <c r="G181" i="2"/>
  <c r="G882" i="2"/>
  <c r="G844" i="2"/>
  <c r="G791" i="2"/>
  <c r="G778" i="2"/>
  <c r="G694" i="2"/>
  <c r="G678" i="2"/>
  <c r="G651" i="2"/>
  <c r="G563" i="2"/>
  <c r="G401" i="2"/>
  <c r="G373" i="2"/>
  <c r="G333" i="2"/>
  <c r="G239" i="2"/>
  <c r="G201" i="2"/>
  <c r="G174" i="2"/>
  <c r="G116" i="2"/>
  <c r="G104" i="2"/>
  <c r="G918" i="2"/>
  <c r="G841" i="2"/>
  <c r="G688" i="2"/>
  <c r="G685" i="2"/>
  <c r="G658" i="2"/>
  <c r="G631" i="2"/>
  <c r="G618" i="2"/>
  <c r="G469" i="2"/>
  <c r="B480" i="2" s="1"/>
  <c r="G363" i="2"/>
  <c r="G340" i="2"/>
  <c r="G300" i="2"/>
  <c r="G231" i="2"/>
  <c r="G200" i="2"/>
  <c r="G177" i="2"/>
  <c r="G115" i="2"/>
  <c r="G110" i="2"/>
  <c r="G949" i="2"/>
  <c r="G910" i="2"/>
  <c r="G907" i="2"/>
  <c r="G887" i="2"/>
  <c r="G880" i="2"/>
  <c r="G810" i="2"/>
  <c r="G716" i="2"/>
  <c r="G691" i="2"/>
  <c r="G653" i="2"/>
  <c r="G591" i="2"/>
  <c r="G584" i="2"/>
  <c r="G561" i="2"/>
  <c r="G519" i="2"/>
  <c r="G486" i="2"/>
  <c r="G137" i="2"/>
  <c r="G941" i="2"/>
  <c r="G854" i="2"/>
  <c r="G851" i="2"/>
  <c r="G774" i="2"/>
  <c r="G747" i="2"/>
  <c r="G718" i="2"/>
  <c r="G680" i="2"/>
  <c r="G615" i="2"/>
  <c r="G465" i="2"/>
  <c r="G306" i="2"/>
  <c r="G244" i="2"/>
  <c r="G236" i="2"/>
  <c r="G215" i="2"/>
  <c r="G202" i="2"/>
  <c r="G144" i="2"/>
  <c r="G105" i="2"/>
  <c r="G326" i="2"/>
  <c r="G939" i="2"/>
  <c r="G813" i="2"/>
  <c r="B830" i="2" s="1"/>
  <c r="G777" i="2"/>
  <c r="G719" i="2"/>
  <c r="G679" i="2"/>
  <c r="G620" i="2"/>
  <c r="G533" i="2"/>
  <c r="G433" i="2"/>
  <c r="G247" i="2"/>
  <c r="G232" i="2"/>
  <c r="G198" i="2"/>
  <c r="B221" i="2" s="1"/>
  <c r="G208" i="2"/>
  <c r="G148" i="2"/>
  <c r="G106" i="2"/>
  <c r="G86" i="2"/>
  <c r="G83" i="2"/>
  <c r="G970" i="2"/>
  <c r="G885" i="2"/>
  <c r="G815" i="2"/>
  <c r="B831" i="2" s="1"/>
  <c r="G808" i="2"/>
  <c r="G756" i="2"/>
  <c r="G754" i="2"/>
  <c r="G654" i="2"/>
  <c r="G454" i="2"/>
  <c r="G429" i="2"/>
  <c r="G400" i="2"/>
  <c r="G364" i="2"/>
  <c r="G327" i="2"/>
  <c r="G279" i="2"/>
  <c r="G265" i="2"/>
  <c r="G246" i="2"/>
  <c r="G171" i="2"/>
  <c r="G870" i="2"/>
  <c r="G820" i="2"/>
  <c r="G785" i="2"/>
  <c r="G745" i="2"/>
  <c r="G684" i="2"/>
  <c r="G663" i="2"/>
  <c r="B672" i="2" s="1"/>
  <c r="G650" i="2"/>
  <c r="G622" i="2"/>
  <c r="G392" i="2"/>
  <c r="G370" i="2"/>
  <c r="G359" i="2"/>
  <c r="G335" i="2"/>
  <c r="B351" i="2" s="1"/>
  <c r="G342" i="2"/>
  <c r="G269" i="2"/>
  <c r="G117" i="2"/>
  <c r="G942" i="2"/>
  <c r="G977" i="2"/>
  <c r="G948" i="2"/>
  <c r="G838" i="2"/>
  <c r="G776" i="2"/>
  <c r="G715" i="2"/>
  <c r="G693" i="2"/>
  <c r="G617" i="2"/>
  <c r="G498" i="2"/>
  <c r="G263" i="2"/>
  <c r="G237" i="2"/>
  <c r="G243" i="2"/>
  <c r="G142" i="2"/>
  <c r="G118" i="2"/>
  <c r="G87" i="2"/>
  <c r="G74" i="2"/>
  <c r="G1014" i="2"/>
  <c r="G945" i="2"/>
  <c r="G855" i="2"/>
  <c r="G840" i="2"/>
  <c r="G775" i="2"/>
  <c r="G725" i="2"/>
  <c r="G683" i="2"/>
  <c r="G623" i="2"/>
  <c r="G554" i="2"/>
  <c r="G402" i="2"/>
  <c r="B415" i="2" s="1"/>
  <c r="G211" i="2"/>
  <c r="G205" i="2"/>
  <c r="G134" i="2"/>
  <c r="G112" i="2"/>
  <c r="G84" i="2"/>
  <c r="G76" i="2"/>
  <c r="G1009" i="2"/>
  <c r="G951" i="2"/>
  <c r="G938" i="2"/>
  <c r="G904" i="2"/>
  <c r="G875" i="2"/>
  <c r="G850" i="2"/>
  <c r="G724" i="2"/>
  <c r="G710" i="2"/>
  <c r="G583" i="2"/>
  <c r="G558" i="2"/>
  <c r="G233" i="2"/>
  <c r="G176" i="2"/>
  <c r="B191" i="2" s="1"/>
  <c r="G143" i="2"/>
  <c r="G141" i="2"/>
  <c r="G85" i="2"/>
  <c r="G911" i="2"/>
  <c r="G883" i="2"/>
  <c r="G843" i="2"/>
  <c r="G722" i="2"/>
  <c r="G711" i="2"/>
  <c r="G590" i="2"/>
  <c r="G489" i="2"/>
  <c r="G360" i="2"/>
  <c r="G262" i="2"/>
  <c r="G241" i="2"/>
  <c r="B255" i="2" s="1"/>
  <c r="G212" i="2"/>
  <c r="G150" i="2"/>
  <c r="G140" i="2"/>
  <c r="G77" i="2"/>
  <c r="B94" i="2" s="1"/>
  <c r="G55" i="2"/>
  <c r="G42" i="2"/>
  <c r="G902" i="2"/>
  <c r="G872" i="2"/>
  <c r="G780" i="2"/>
  <c r="G597" i="2"/>
  <c r="G567" i="2"/>
  <c r="G555" i="2"/>
  <c r="G528" i="2"/>
  <c r="G521" i="2"/>
  <c r="G502" i="2"/>
  <c r="G499" i="2"/>
  <c r="G461" i="2"/>
  <c r="G426" i="2"/>
  <c r="G391" i="2"/>
  <c r="G145" i="2"/>
  <c r="B159" i="2" s="1"/>
  <c r="G82" i="2"/>
  <c r="G587" i="2"/>
  <c r="G839" i="2"/>
  <c r="G784" i="2"/>
  <c r="G781" i="2"/>
  <c r="G657" i="2"/>
  <c r="G630" i="2"/>
  <c r="G614" i="2"/>
  <c r="B637" i="2" s="1"/>
  <c r="G532" i="2"/>
  <c r="G430" i="2"/>
  <c r="G235" i="2"/>
  <c r="G213" i="2"/>
  <c r="B224" i="2" s="1"/>
  <c r="G114" i="2"/>
  <c r="G119" i="2"/>
  <c r="G72" i="2"/>
  <c r="G980" i="2"/>
  <c r="G879" i="2"/>
  <c r="G627" i="2"/>
  <c r="G598" i="2"/>
  <c r="G530" i="2"/>
  <c r="G518" i="2"/>
  <c r="B541" i="2" s="1"/>
  <c r="G496" i="2"/>
  <c r="G487" i="2"/>
  <c r="G456" i="2"/>
  <c r="G437" i="2"/>
  <c r="G393" i="2"/>
  <c r="G299" i="2"/>
  <c r="B318" i="2" s="1"/>
  <c r="G311" i="2"/>
  <c r="G46" i="2"/>
  <c r="G23" i="2"/>
  <c r="B32" i="2" s="1"/>
  <c r="G1013" i="2"/>
  <c r="G947" i="2"/>
  <c r="G916" i="2"/>
  <c r="G903" i="2"/>
  <c r="G721" i="2"/>
  <c r="G626" i="2"/>
  <c r="G585" i="2"/>
  <c r="G589" i="2"/>
  <c r="G559" i="2"/>
  <c r="G534" i="2"/>
  <c r="G296" i="2"/>
  <c r="G166" i="2"/>
  <c r="G138" i="2"/>
  <c r="G43" i="2"/>
  <c r="G1006" i="2"/>
  <c r="G807" i="2"/>
  <c r="G786" i="2"/>
  <c r="G757" i="2"/>
  <c r="G713" i="2"/>
  <c r="G689" i="2"/>
  <c r="B703" i="2" s="1"/>
  <c r="G436" i="2"/>
  <c r="G374" i="2"/>
  <c r="G358" i="2"/>
  <c r="G328" i="2"/>
  <c r="G339" i="2"/>
  <c r="G272" i="2"/>
  <c r="B287" i="2" s="1"/>
  <c r="G183" i="2"/>
  <c r="G170" i="2"/>
  <c r="G111" i="2"/>
  <c r="G946" i="2"/>
  <c r="G935" i="2"/>
  <c r="G906" i="2"/>
  <c r="G881" i="2"/>
  <c r="B895" i="2" s="1"/>
  <c r="G822" i="2"/>
  <c r="G649" i="2"/>
  <c r="G592" i="2"/>
  <c r="G245" i="2"/>
  <c r="G203" i="2"/>
  <c r="G151" i="2"/>
  <c r="G136" i="2"/>
  <c r="G78" i="2"/>
  <c r="G52" i="2"/>
  <c r="B64" i="2" s="1"/>
  <c r="G38" i="2"/>
  <c r="G15" i="2"/>
  <c r="G943" i="2"/>
  <c r="G884" i="2"/>
  <c r="G871" i="2"/>
  <c r="G790" i="2"/>
  <c r="G749" i="2"/>
  <c r="B766" i="2" s="1"/>
  <c r="G714" i="2"/>
  <c r="G599" i="2"/>
  <c r="G594" i="2"/>
  <c r="G556" i="2"/>
  <c r="G529" i="2"/>
  <c r="B543" i="2" s="1"/>
  <c r="G501" i="2"/>
  <c r="G329" i="2"/>
  <c r="G294" i="2"/>
  <c r="G147" i="2"/>
  <c r="G40" i="2"/>
  <c r="G14" i="2"/>
  <c r="G743" i="2"/>
  <c r="G1007" i="2"/>
  <c r="G1000" i="2"/>
  <c r="G978" i="2"/>
  <c r="G845" i="2"/>
  <c r="G759" i="2"/>
  <c r="G755" i="2"/>
  <c r="G726" i="2"/>
  <c r="G647" i="2"/>
  <c r="G457" i="2"/>
  <c r="G432" i="2"/>
  <c r="G398" i="2"/>
  <c r="G369" i="2"/>
  <c r="B383" i="2" s="1"/>
  <c r="G277" i="2"/>
  <c r="G267" i="2"/>
  <c r="G102" i="2"/>
  <c r="G940" i="2"/>
  <c r="G950" i="2"/>
  <c r="B960" i="2" s="1"/>
  <c r="G915" i="2"/>
  <c r="G874" i="2"/>
  <c r="G852" i="2"/>
  <c r="G712" i="2"/>
  <c r="B733" i="2" s="1"/>
  <c r="G727" i="2"/>
  <c r="G341" i="2"/>
  <c r="G305" i="2"/>
  <c r="G230" i="2"/>
  <c r="G206" i="2"/>
  <c r="G80" i="2"/>
  <c r="G47" i="2"/>
  <c r="G45" i="2"/>
  <c r="G914" i="2"/>
  <c r="G919" i="2"/>
  <c r="G877" i="2"/>
  <c r="G873" i="2"/>
  <c r="B893" i="2" s="1"/>
  <c r="G720" i="2"/>
  <c r="G566" i="2"/>
  <c r="G531" i="2"/>
  <c r="G497" i="2"/>
  <c r="G372" i="2"/>
  <c r="G309" i="2"/>
  <c r="G266" i="2"/>
  <c r="G139" i="2"/>
  <c r="G39" i="2"/>
  <c r="G968" i="2"/>
  <c r="G913" i="2"/>
  <c r="G886" i="2"/>
  <c r="G853" i="2"/>
  <c r="G717" i="2"/>
  <c r="G692" i="2"/>
  <c r="G595" i="2"/>
  <c r="B608" i="2" s="1"/>
  <c r="G562" i="2"/>
  <c r="G550" i="2"/>
  <c r="G490" i="2"/>
  <c r="G503" i="2"/>
  <c r="G462" i="2"/>
  <c r="G431" i="2"/>
  <c r="G396" i="2"/>
  <c r="G297" i="2"/>
  <c r="G974" i="2"/>
  <c r="G937" i="2"/>
  <c r="G917" i="2"/>
  <c r="G876" i="2"/>
  <c r="G593" i="2"/>
  <c r="G560" i="2"/>
  <c r="G551" i="2"/>
  <c r="G522" i="2"/>
  <c r="G535" i="2"/>
  <c r="G463" i="2"/>
  <c r="G424" i="2"/>
  <c r="G404" i="2"/>
  <c r="G310" i="2"/>
  <c r="G307" i="2"/>
  <c r="G210" i="2"/>
  <c r="G107" i="2"/>
  <c r="B122" i="2" s="1"/>
  <c r="C26" i="2"/>
  <c r="S1024" i="2"/>
  <c r="S1023" i="2"/>
  <c r="S1022" i="2"/>
  <c r="S1021" i="2"/>
  <c r="S1020" i="2"/>
  <c r="S1019" i="2"/>
  <c r="S1018" i="2"/>
  <c r="S992" i="2"/>
  <c r="S991" i="2"/>
  <c r="S990" i="2"/>
  <c r="S989" i="2"/>
  <c r="S988" i="2"/>
  <c r="S987" i="2"/>
  <c r="S986" i="2"/>
  <c r="S960" i="2"/>
  <c r="S959" i="2"/>
  <c r="S958" i="2"/>
  <c r="S957" i="2"/>
  <c r="S956" i="2"/>
  <c r="S955" i="2"/>
  <c r="S954" i="2"/>
  <c r="S928" i="2"/>
  <c r="S927" i="2"/>
  <c r="S926" i="2"/>
  <c r="S925" i="2"/>
  <c r="S924" i="2"/>
  <c r="S923" i="2"/>
  <c r="S922" i="2"/>
  <c r="S896" i="2"/>
  <c r="S895" i="2"/>
  <c r="S894" i="2"/>
  <c r="S893" i="2"/>
  <c r="S892" i="2"/>
  <c r="S891" i="2"/>
  <c r="S890" i="2"/>
  <c r="S864" i="2"/>
  <c r="S863" i="2"/>
  <c r="S862" i="2"/>
  <c r="S861" i="2"/>
  <c r="S860" i="2"/>
  <c r="S859" i="2"/>
  <c r="S858" i="2"/>
  <c r="S832" i="2"/>
  <c r="S831" i="2"/>
  <c r="S830" i="2"/>
  <c r="S829" i="2"/>
  <c r="S828" i="2"/>
  <c r="S827" i="2"/>
  <c r="S826" i="2"/>
  <c r="S800" i="2"/>
  <c r="S799" i="2"/>
  <c r="S798" i="2"/>
  <c r="S797" i="2"/>
  <c r="S796" i="2"/>
  <c r="S795" i="2"/>
  <c r="S794" i="2"/>
  <c r="S768" i="2"/>
  <c r="S767" i="2"/>
  <c r="S766" i="2"/>
  <c r="S765" i="2"/>
  <c r="S764" i="2"/>
  <c r="S763" i="2"/>
  <c r="S762" i="2"/>
  <c r="S736" i="2"/>
  <c r="S735" i="2"/>
  <c r="S734" i="2"/>
  <c r="S733" i="2"/>
  <c r="S732" i="2"/>
  <c r="S731" i="2"/>
  <c r="S730" i="2"/>
  <c r="S704" i="2"/>
  <c r="S703" i="2"/>
  <c r="S702" i="2"/>
  <c r="S701" i="2"/>
  <c r="S700" i="2"/>
  <c r="S699" i="2"/>
  <c r="S698" i="2"/>
  <c r="S672" i="2"/>
  <c r="S671" i="2"/>
  <c r="S670" i="2"/>
  <c r="S669" i="2"/>
  <c r="S668" i="2"/>
  <c r="S667" i="2"/>
  <c r="S666" i="2"/>
  <c r="S640" i="2"/>
  <c r="S639" i="2"/>
  <c r="S638" i="2"/>
  <c r="S637" i="2"/>
  <c r="S636" i="2"/>
  <c r="S635" i="2"/>
  <c r="S634" i="2"/>
  <c r="S512" i="2"/>
  <c r="S511" i="2"/>
  <c r="S510" i="2"/>
  <c r="S509" i="2"/>
  <c r="S508" i="2"/>
  <c r="S507" i="2"/>
  <c r="S506" i="2"/>
  <c r="S480" i="2"/>
  <c r="S479" i="2"/>
  <c r="S478" i="2"/>
  <c r="S477" i="2"/>
  <c r="S476" i="2"/>
  <c r="S475" i="2"/>
  <c r="S474" i="2"/>
  <c r="S448" i="2"/>
  <c r="S447" i="2"/>
  <c r="S446" i="2"/>
  <c r="S445" i="2"/>
  <c r="S444" i="2"/>
  <c r="S443" i="2"/>
  <c r="S442" i="2"/>
  <c r="S416" i="2"/>
  <c r="S415" i="2"/>
  <c r="S414" i="2"/>
  <c r="S413" i="2"/>
  <c r="S412" i="2"/>
  <c r="S411" i="2"/>
  <c r="S410" i="2"/>
  <c r="S384" i="2"/>
  <c r="S383" i="2"/>
  <c r="S382" i="2"/>
  <c r="S381" i="2"/>
  <c r="S380" i="2"/>
  <c r="S379" i="2"/>
  <c r="S378" i="2"/>
  <c r="S352" i="2"/>
  <c r="S351" i="2"/>
  <c r="S350" i="2"/>
  <c r="S349" i="2"/>
  <c r="S348" i="2"/>
  <c r="S347" i="2"/>
  <c r="S346" i="2"/>
  <c r="S320" i="2"/>
  <c r="S319" i="2"/>
  <c r="S318" i="2"/>
  <c r="S317" i="2"/>
  <c r="S316" i="2"/>
  <c r="S315" i="2"/>
  <c r="S314" i="2"/>
  <c r="S288" i="2"/>
  <c r="S287" i="2"/>
  <c r="S286" i="2"/>
  <c r="S285" i="2"/>
  <c r="S284" i="2"/>
  <c r="S283" i="2"/>
  <c r="S282" i="2"/>
  <c r="S256" i="2"/>
  <c r="S255" i="2"/>
  <c r="S254" i="2"/>
  <c r="S253" i="2"/>
  <c r="S252" i="2"/>
  <c r="S251" i="2"/>
  <c r="S250" i="2"/>
  <c r="S224" i="2"/>
  <c r="S223" i="2"/>
  <c r="S222" i="2"/>
  <c r="S221" i="2"/>
  <c r="S220" i="2"/>
  <c r="S219" i="2"/>
  <c r="S218" i="2"/>
  <c r="S192" i="2"/>
  <c r="S191" i="2"/>
  <c r="S190" i="2"/>
  <c r="S189" i="2"/>
  <c r="S188" i="2"/>
  <c r="S187" i="2"/>
  <c r="S186" i="2"/>
  <c r="S160" i="2"/>
  <c r="S159" i="2"/>
  <c r="S158" i="2"/>
  <c r="S157" i="2"/>
  <c r="S156" i="2"/>
  <c r="S155" i="2"/>
  <c r="S154" i="2"/>
  <c r="S128" i="2"/>
  <c r="S127" i="2"/>
  <c r="S126" i="2"/>
  <c r="S125" i="2"/>
  <c r="S124" i="2"/>
  <c r="S123" i="2"/>
  <c r="S122" i="2"/>
  <c r="S96" i="2"/>
  <c r="S95" i="2"/>
  <c r="S94" i="2"/>
  <c r="S93" i="2"/>
  <c r="S92" i="2"/>
  <c r="S91" i="2"/>
  <c r="S90" i="2"/>
  <c r="S64" i="2"/>
  <c r="S63" i="2"/>
  <c r="S62" i="2"/>
  <c r="S61" i="2"/>
  <c r="S60" i="2"/>
  <c r="S59" i="2"/>
  <c r="S58" i="2"/>
  <c r="Q1024" i="2"/>
  <c r="Q1023" i="2"/>
  <c r="Q1022" i="2"/>
  <c r="Q1021" i="2"/>
  <c r="Q1020" i="2"/>
  <c r="Q1019" i="2"/>
  <c r="Q1018" i="2"/>
  <c r="Q992" i="2"/>
  <c r="Q991" i="2"/>
  <c r="Q990" i="2"/>
  <c r="Q989" i="2"/>
  <c r="Q988" i="2"/>
  <c r="Q987" i="2"/>
  <c r="Q986" i="2"/>
  <c r="Q960" i="2"/>
  <c r="Q959" i="2"/>
  <c r="Q958" i="2"/>
  <c r="Q957" i="2"/>
  <c r="Q956" i="2"/>
  <c r="Q955" i="2"/>
  <c r="Q954" i="2"/>
  <c r="Q928" i="2"/>
  <c r="Q927" i="2"/>
  <c r="Q926" i="2"/>
  <c r="Q925" i="2"/>
  <c r="Q924" i="2"/>
  <c r="Q923" i="2"/>
  <c r="Q922" i="2"/>
  <c r="Q896" i="2"/>
  <c r="Q895" i="2"/>
  <c r="Q894" i="2"/>
  <c r="Q893" i="2"/>
  <c r="Q892" i="2"/>
  <c r="Q891" i="2"/>
  <c r="Q890" i="2"/>
  <c r="Q864" i="2"/>
  <c r="Q863" i="2"/>
  <c r="Q862" i="2"/>
  <c r="Q861" i="2"/>
  <c r="Q860" i="2"/>
  <c r="Q859" i="2"/>
  <c r="Q858" i="2"/>
  <c r="Q832" i="2"/>
  <c r="Q831" i="2"/>
  <c r="Q830" i="2"/>
  <c r="Q829" i="2"/>
  <c r="Q828" i="2"/>
  <c r="Q827" i="2"/>
  <c r="Q826" i="2"/>
  <c r="Q800" i="2"/>
  <c r="Q799" i="2"/>
  <c r="Q798" i="2"/>
  <c r="Q797" i="2"/>
  <c r="Q796" i="2"/>
  <c r="Q795" i="2"/>
  <c r="Q794" i="2"/>
  <c r="Q768" i="2"/>
  <c r="Q767" i="2"/>
  <c r="Q766" i="2"/>
  <c r="Q765" i="2"/>
  <c r="Q764" i="2"/>
  <c r="Q763" i="2"/>
  <c r="Q762" i="2"/>
  <c r="Q736" i="2"/>
  <c r="Q735" i="2"/>
  <c r="Q734" i="2"/>
  <c r="Q733" i="2"/>
  <c r="Q732" i="2"/>
  <c r="Q731" i="2"/>
  <c r="Q730" i="2"/>
  <c r="Q704" i="2"/>
  <c r="Q703" i="2"/>
  <c r="Q702" i="2"/>
  <c r="Q701" i="2"/>
  <c r="Q700" i="2"/>
  <c r="Q699" i="2"/>
  <c r="Q698" i="2"/>
  <c r="Q672" i="2"/>
  <c r="Q671" i="2"/>
  <c r="Q670" i="2"/>
  <c r="Q669" i="2"/>
  <c r="Q668" i="2"/>
  <c r="Q667" i="2"/>
  <c r="Q666" i="2"/>
  <c r="Q640" i="2"/>
  <c r="Q639" i="2"/>
  <c r="Q638" i="2"/>
  <c r="Q637" i="2"/>
  <c r="Q636" i="2"/>
  <c r="Q635" i="2"/>
  <c r="Q634" i="2"/>
  <c r="Q512" i="2"/>
  <c r="Q511" i="2"/>
  <c r="Q510" i="2"/>
  <c r="Q509" i="2"/>
  <c r="Q508" i="2"/>
  <c r="Q507" i="2"/>
  <c r="Q506" i="2"/>
  <c r="Q480" i="2"/>
  <c r="Q479" i="2"/>
  <c r="Q478" i="2"/>
  <c r="Q477" i="2"/>
  <c r="Q476" i="2"/>
  <c r="Q475" i="2"/>
  <c r="Q474" i="2"/>
  <c r="Q448" i="2"/>
  <c r="Q447" i="2"/>
  <c r="Q446" i="2"/>
  <c r="Q445" i="2"/>
  <c r="Q444" i="2"/>
  <c r="Q443" i="2"/>
  <c r="Q442" i="2"/>
  <c r="Q416" i="2"/>
  <c r="Q415" i="2"/>
  <c r="Q414" i="2"/>
  <c r="Q413" i="2"/>
  <c r="Q412" i="2"/>
  <c r="Q411" i="2"/>
  <c r="Q410" i="2"/>
  <c r="Q384" i="2"/>
  <c r="Q383" i="2"/>
  <c r="Q382" i="2"/>
  <c r="Q381" i="2"/>
  <c r="Q380" i="2"/>
  <c r="Q379" i="2"/>
  <c r="Q378" i="2"/>
  <c r="Q352" i="2"/>
  <c r="Q351" i="2"/>
  <c r="Q350" i="2"/>
  <c r="Q349" i="2"/>
  <c r="Q348" i="2"/>
  <c r="Q347" i="2"/>
  <c r="Q346" i="2"/>
  <c r="Q320" i="2"/>
  <c r="Q319" i="2"/>
  <c r="Q318" i="2"/>
  <c r="Q317" i="2"/>
  <c r="Q316" i="2"/>
  <c r="Q315" i="2"/>
  <c r="Q314" i="2"/>
  <c r="Q288" i="2"/>
  <c r="Q287" i="2"/>
  <c r="Q286" i="2"/>
  <c r="Q285" i="2"/>
  <c r="Q284" i="2"/>
  <c r="Q283" i="2"/>
  <c r="Q282" i="2"/>
  <c r="Q256" i="2"/>
  <c r="Q255" i="2"/>
  <c r="Q254" i="2"/>
  <c r="Q253" i="2"/>
  <c r="Q252" i="2"/>
  <c r="Q251" i="2"/>
  <c r="Q250" i="2"/>
  <c r="Q224" i="2"/>
  <c r="Q223" i="2"/>
  <c r="Q222" i="2"/>
  <c r="Q221" i="2"/>
  <c r="Q220" i="2"/>
  <c r="Q219" i="2"/>
  <c r="Q218" i="2"/>
  <c r="Q192" i="2"/>
  <c r="Q191" i="2"/>
  <c r="Q190" i="2"/>
  <c r="Q189" i="2"/>
  <c r="Q188" i="2"/>
  <c r="Q187" i="2"/>
  <c r="Q186" i="2"/>
  <c r="Q160" i="2"/>
  <c r="Q159" i="2"/>
  <c r="Q158" i="2"/>
  <c r="Q157" i="2"/>
  <c r="Q156" i="2"/>
  <c r="Q155" i="2"/>
  <c r="Q154" i="2"/>
  <c r="Q128" i="2"/>
  <c r="Q127" i="2"/>
  <c r="Q126" i="2"/>
  <c r="Q125" i="2"/>
  <c r="Q124" i="2"/>
  <c r="Q123" i="2"/>
  <c r="Q122" i="2"/>
  <c r="Q96" i="2"/>
  <c r="Q95" i="2"/>
  <c r="Q94" i="2"/>
  <c r="Q93" i="2"/>
  <c r="Q92" i="2"/>
  <c r="Q91" i="2"/>
  <c r="Q90" i="2"/>
  <c r="Q64" i="2"/>
  <c r="Q63" i="2"/>
  <c r="Q62" i="2"/>
  <c r="Q61" i="2"/>
  <c r="Q60" i="2"/>
  <c r="Q59" i="2"/>
  <c r="Q58" i="2"/>
  <c r="O1024" i="2"/>
  <c r="O1023" i="2"/>
  <c r="O1022" i="2"/>
  <c r="O1021" i="2"/>
  <c r="O1020" i="2"/>
  <c r="O1019" i="2"/>
  <c r="O1018" i="2"/>
  <c r="O992" i="2"/>
  <c r="O991" i="2"/>
  <c r="O990" i="2"/>
  <c r="O989" i="2"/>
  <c r="O988" i="2"/>
  <c r="O987" i="2"/>
  <c r="O986" i="2"/>
  <c r="O960" i="2"/>
  <c r="O959" i="2"/>
  <c r="O958" i="2"/>
  <c r="O957" i="2"/>
  <c r="O956" i="2"/>
  <c r="O955" i="2"/>
  <c r="O954" i="2"/>
  <c r="O928" i="2"/>
  <c r="O927" i="2"/>
  <c r="O926" i="2"/>
  <c r="O925" i="2"/>
  <c r="O924" i="2"/>
  <c r="O923" i="2"/>
  <c r="O922" i="2"/>
  <c r="O896" i="2"/>
  <c r="O895" i="2"/>
  <c r="O894" i="2"/>
  <c r="O893" i="2"/>
  <c r="O892" i="2"/>
  <c r="O891" i="2"/>
  <c r="O890" i="2"/>
  <c r="O864" i="2"/>
  <c r="O863" i="2"/>
  <c r="O862" i="2"/>
  <c r="O861" i="2"/>
  <c r="O860" i="2"/>
  <c r="O859" i="2"/>
  <c r="O858" i="2"/>
  <c r="O832" i="2"/>
  <c r="O831" i="2"/>
  <c r="O830" i="2"/>
  <c r="O829" i="2"/>
  <c r="O828" i="2"/>
  <c r="O827" i="2"/>
  <c r="O826" i="2"/>
  <c r="O800" i="2"/>
  <c r="O799" i="2"/>
  <c r="O798" i="2"/>
  <c r="O797" i="2"/>
  <c r="O796" i="2"/>
  <c r="O795" i="2"/>
  <c r="O794" i="2"/>
  <c r="O768" i="2"/>
  <c r="O767" i="2"/>
  <c r="O766" i="2"/>
  <c r="O765" i="2"/>
  <c r="O764" i="2"/>
  <c r="O763" i="2"/>
  <c r="O762" i="2"/>
  <c r="O736" i="2"/>
  <c r="O735" i="2"/>
  <c r="O734" i="2"/>
  <c r="O733" i="2"/>
  <c r="O732" i="2"/>
  <c r="O731" i="2"/>
  <c r="O730" i="2"/>
  <c r="O704" i="2"/>
  <c r="O703" i="2"/>
  <c r="O702" i="2"/>
  <c r="O701" i="2"/>
  <c r="O700" i="2"/>
  <c r="O699" i="2"/>
  <c r="O698" i="2"/>
  <c r="O672" i="2"/>
  <c r="O671" i="2"/>
  <c r="O670" i="2"/>
  <c r="O669" i="2"/>
  <c r="O668" i="2"/>
  <c r="O667" i="2"/>
  <c r="O666" i="2"/>
  <c r="O640" i="2"/>
  <c r="O639" i="2"/>
  <c r="O638" i="2"/>
  <c r="O637" i="2"/>
  <c r="O636" i="2"/>
  <c r="O635" i="2"/>
  <c r="O634" i="2"/>
  <c r="O512" i="2"/>
  <c r="O511" i="2"/>
  <c r="O510" i="2"/>
  <c r="O509" i="2"/>
  <c r="O508" i="2"/>
  <c r="O507" i="2"/>
  <c r="O506" i="2"/>
  <c r="O480" i="2"/>
  <c r="O479" i="2"/>
  <c r="O478" i="2"/>
  <c r="O477" i="2"/>
  <c r="O476" i="2"/>
  <c r="O475" i="2"/>
  <c r="O474" i="2"/>
  <c r="O448" i="2"/>
  <c r="O447" i="2"/>
  <c r="O446" i="2"/>
  <c r="O445" i="2"/>
  <c r="O444" i="2"/>
  <c r="O443" i="2"/>
  <c r="O442" i="2"/>
  <c r="O416" i="2"/>
  <c r="O415" i="2"/>
  <c r="O414" i="2"/>
  <c r="O413" i="2"/>
  <c r="O412" i="2"/>
  <c r="O411" i="2"/>
  <c r="O410" i="2"/>
  <c r="O384" i="2"/>
  <c r="O383" i="2"/>
  <c r="O382" i="2"/>
  <c r="O381" i="2"/>
  <c r="O380" i="2"/>
  <c r="O379" i="2"/>
  <c r="O378" i="2"/>
  <c r="O352" i="2"/>
  <c r="O351" i="2"/>
  <c r="O350" i="2"/>
  <c r="O349" i="2"/>
  <c r="O348" i="2"/>
  <c r="O347" i="2"/>
  <c r="O346" i="2"/>
  <c r="O320" i="2"/>
  <c r="O319" i="2"/>
  <c r="O318" i="2"/>
  <c r="O317" i="2"/>
  <c r="O316" i="2"/>
  <c r="O315" i="2"/>
  <c r="O314" i="2"/>
  <c r="O288" i="2"/>
  <c r="O287" i="2"/>
  <c r="O286" i="2"/>
  <c r="O285" i="2"/>
  <c r="O284" i="2"/>
  <c r="O283" i="2"/>
  <c r="O282" i="2"/>
  <c r="O256" i="2"/>
  <c r="O255" i="2"/>
  <c r="O254" i="2"/>
  <c r="O253" i="2"/>
  <c r="O252" i="2"/>
  <c r="O251" i="2"/>
  <c r="O250" i="2"/>
  <c r="O224" i="2"/>
  <c r="O223" i="2"/>
  <c r="O222" i="2"/>
  <c r="O221" i="2"/>
  <c r="O220" i="2"/>
  <c r="O219" i="2"/>
  <c r="O218" i="2"/>
  <c r="O192" i="2"/>
  <c r="O191" i="2"/>
  <c r="O190" i="2"/>
  <c r="O189" i="2"/>
  <c r="O188" i="2"/>
  <c r="O187" i="2"/>
  <c r="O186" i="2"/>
  <c r="O160" i="2"/>
  <c r="O159" i="2"/>
  <c r="O158" i="2"/>
  <c r="O157" i="2"/>
  <c r="O156" i="2"/>
  <c r="O155" i="2"/>
  <c r="O154" i="2"/>
  <c r="O128" i="2"/>
  <c r="O127" i="2"/>
  <c r="O126" i="2"/>
  <c r="O125" i="2"/>
  <c r="O124" i="2"/>
  <c r="O123" i="2"/>
  <c r="O122" i="2"/>
  <c r="O96" i="2"/>
  <c r="O95" i="2"/>
  <c r="O94" i="2"/>
  <c r="O93" i="2"/>
  <c r="O92" i="2"/>
  <c r="O91" i="2"/>
  <c r="O90" i="2"/>
  <c r="O64" i="2"/>
  <c r="O63" i="2"/>
  <c r="O62" i="2"/>
  <c r="O61" i="2"/>
  <c r="O60" i="2"/>
  <c r="O59" i="2"/>
  <c r="O58" i="2"/>
  <c r="M1024" i="2"/>
  <c r="M1023" i="2"/>
  <c r="M1022" i="2"/>
  <c r="M1021" i="2"/>
  <c r="M1020" i="2"/>
  <c r="M1019" i="2"/>
  <c r="M1018" i="2"/>
  <c r="M992" i="2"/>
  <c r="M991" i="2"/>
  <c r="M990" i="2"/>
  <c r="M989" i="2"/>
  <c r="M988" i="2"/>
  <c r="M987" i="2"/>
  <c r="M986" i="2"/>
  <c r="M927" i="2"/>
  <c r="M960" i="2"/>
  <c r="M959" i="2"/>
  <c r="M958" i="2"/>
  <c r="M957" i="2"/>
  <c r="M956" i="2"/>
  <c r="M955" i="2"/>
  <c r="M954" i="2"/>
  <c r="M928" i="2"/>
  <c r="M926" i="2"/>
  <c r="M925" i="2"/>
  <c r="M924" i="2"/>
  <c r="M923" i="2"/>
  <c r="M922" i="2"/>
  <c r="M896" i="2"/>
  <c r="M895" i="2"/>
  <c r="M894" i="2"/>
  <c r="M893" i="2"/>
  <c r="M892" i="2"/>
  <c r="M891" i="2"/>
  <c r="M890" i="2"/>
  <c r="M864" i="2"/>
  <c r="M863" i="2"/>
  <c r="M862" i="2"/>
  <c r="M861" i="2"/>
  <c r="M860" i="2"/>
  <c r="M859" i="2"/>
  <c r="M858" i="2"/>
  <c r="K831" i="2"/>
  <c r="M832" i="2"/>
  <c r="M831" i="2"/>
  <c r="M830" i="2"/>
  <c r="M829" i="2"/>
  <c r="M828" i="2"/>
  <c r="M827" i="2"/>
  <c r="M826" i="2"/>
  <c r="M800" i="2"/>
  <c r="M799" i="2"/>
  <c r="M798" i="2"/>
  <c r="M797" i="2"/>
  <c r="M796" i="2"/>
  <c r="M795" i="2"/>
  <c r="M794" i="2"/>
  <c r="M768" i="2"/>
  <c r="M767" i="2"/>
  <c r="M766" i="2"/>
  <c r="M765" i="2"/>
  <c r="M764" i="2"/>
  <c r="M763" i="2"/>
  <c r="M762" i="2"/>
  <c r="M736" i="2"/>
  <c r="M735" i="2"/>
  <c r="M734" i="2"/>
  <c r="M733" i="2"/>
  <c r="M732" i="2"/>
  <c r="M731" i="2"/>
  <c r="M730" i="2"/>
  <c r="M704" i="2"/>
  <c r="M703" i="2"/>
  <c r="M702" i="2"/>
  <c r="M701" i="2"/>
  <c r="M700" i="2"/>
  <c r="M699" i="2"/>
  <c r="M698" i="2"/>
  <c r="M672" i="2"/>
  <c r="M671" i="2"/>
  <c r="M670" i="2"/>
  <c r="M669" i="2"/>
  <c r="M668" i="2"/>
  <c r="M667" i="2"/>
  <c r="M666" i="2"/>
  <c r="M640" i="2"/>
  <c r="M639" i="2"/>
  <c r="M638" i="2"/>
  <c r="M637" i="2"/>
  <c r="M636" i="2"/>
  <c r="M635" i="2"/>
  <c r="M634" i="2"/>
  <c r="M512" i="2"/>
  <c r="M511" i="2"/>
  <c r="M510" i="2"/>
  <c r="M509" i="2"/>
  <c r="M508" i="2"/>
  <c r="M507" i="2"/>
  <c r="M506" i="2"/>
  <c r="M480" i="2"/>
  <c r="M479" i="2"/>
  <c r="M478" i="2"/>
  <c r="M477" i="2"/>
  <c r="M476" i="2"/>
  <c r="M475" i="2"/>
  <c r="M474" i="2"/>
  <c r="M448" i="2"/>
  <c r="M447" i="2"/>
  <c r="M446" i="2"/>
  <c r="M445" i="2"/>
  <c r="M444" i="2"/>
  <c r="M443" i="2"/>
  <c r="M442" i="2"/>
  <c r="M416" i="2"/>
  <c r="M415" i="2"/>
  <c r="M414" i="2"/>
  <c r="M413" i="2"/>
  <c r="M412" i="2"/>
  <c r="M411" i="2"/>
  <c r="M410" i="2"/>
  <c r="M384" i="2"/>
  <c r="M383" i="2"/>
  <c r="M382" i="2"/>
  <c r="M381" i="2"/>
  <c r="M380" i="2"/>
  <c r="M379" i="2"/>
  <c r="M378" i="2"/>
  <c r="M352" i="2"/>
  <c r="M351" i="2"/>
  <c r="M350" i="2"/>
  <c r="M349" i="2"/>
  <c r="M348" i="2"/>
  <c r="M347" i="2"/>
  <c r="M346" i="2"/>
  <c r="M320" i="2"/>
  <c r="M319" i="2"/>
  <c r="M318" i="2"/>
  <c r="M317" i="2"/>
  <c r="M316" i="2"/>
  <c r="M315" i="2"/>
  <c r="M314" i="2"/>
  <c r="M288" i="2"/>
  <c r="M287" i="2"/>
  <c r="M286" i="2"/>
  <c r="M285" i="2"/>
  <c r="M284" i="2"/>
  <c r="M283" i="2"/>
  <c r="M282" i="2"/>
  <c r="M256" i="2"/>
  <c r="M255" i="2"/>
  <c r="M254" i="2"/>
  <c r="M253" i="2"/>
  <c r="M252" i="2"/>
  <c r="M251" i="2"/>
  <c r="M250" i="2"/>
  <c r="M224" i="2"/>
  <c r="M223" i="2"/>
  <c r="M222" i="2"/>
  <c r="M221" i="2"/>
  <c r="M220" i="2"/>
  <c r="M219" i="2"/>
  <c r="M218" i="2"/>
  <c r="M192" i="2"/>
  <c r="M191" i="2"/>
  <c r="M190" i="2"/>
  <c r="M189" i="2"/>
  <c r="M188" i="2"/>
  <c r="M187" i="2"/>
  <c r="M186" i="2"/>
  <c r="M160" i="2"/>
  <c r="M159" i="2"/>
  <c r="M158" i="2"/>
  <c r="M157" i="2"/>
  <c r="M156" i="2"/>
  <c r="M155" i="2"/>
  <c r="M154" i="2"/>
  <c r="M128" i="2"/>
  <c r="M127" i="2"/>
  <c r="M126" i="2"/>
  <c r="M125" i="2"/>
  <c r="M124" i="2"/>
  <c r="M123" i="2"/>
  <c r="M122" i="2"/>
  <c r="M96" i="2"/>
  <c r="M95" i="2"/>
  <c r="M94" i="2"/>
  <c r="M93" i="2"/>
  <c r="M92" i="2"/>
  <c r="M91" i="2"/>
  <c r="M90" i="2"/>
  <c r="M64" i="2"/>
  <c r="M63" i="2"/>
  <c r="M62" i="2"/>
  <c r="M61" i="2"/>
  <c r="M60" i="2"/>
  <c r="M59" i="2"/>
  <c r="M58" i="2"/>
  <c r="K1024" i="2"/>
  <c r="K1023" i="2"/>
  <c r="K1022" i="2"/>
  <c r="K1021" i="2"/>
  <c r="K1020" i="2"/>
  <c r="K1019" i="2"/>
  <c r="K1018" i="2"/>
  <c r="K992" i="2"/>
  <c r="K991" i="2"/>
  <c r="K990" i="2"/>
  <c r="K989" i="2"/>
  <c r="K988" i="2"/>
  <c r="K987" i="2"/>
  <c r="K986" i="2"/>
  <c r="K960" i="2"/>
  <c r="K959" i="2"/>
  <c r="K958" i="2"/>
  <c r="K957" i="2"/>
  <c r="K956" i="2"/>
  <c r="K955" i="2"/>
  <c r="K954" i="2"/>
  <c r="K928" i="2"/>
  <c r="K927" i="2"/>
  <c r="K926" i="2"/>
  <c r="K925" i="2"/>
  <c r="K924" i="2"/>
  <c r="K923" i="2"/>
  <c r="K922" i="2"/>
  <c r="K896" i="2"/>
  <c r="K895" i="2"/>
  <c r="K894" i="2"/>
  <c r="K893" i="2"/>
  <c r="K892" i="2"/>
  <c r="K891" i="2"/>
  <c r="K890" i="2"/>
  <c r="K864" i="2"/>
  <c r="K863" i="2"/>
  <c r="K862" i="2"/>
  <c r="K861" i="2"/>
  <c r="K860" i="2"/>
  <c r="K859" i="2"/>
  <c r="K858" i="2"/>
  <c r="K832" i="2"/>
  <c r="K830" i="2"/>
  <c r="K829" i="2"/>
  <c r="K828" i="2"/>
  <c r="K827" i="2"/>
  <c r="K826" i="2"/>
  <c r="K800" i="2"/>
  <c r="K799" i="2"/>
  <c r="K798" i="2"/>
  <c r="K797" i="2"/>
  <c r="K796" i="2"/>
  <c r="K795" i="2"/>
  <c r="K794" i="2"/>
  <c r="K768" i="2"/>
  <c r="K767" i="2"/>
  <c r="K766" i="2"/>
  <c r="K765" i="2"/>
  <c r="K764" i="2"/>
  <c r="K763" i="2"/>
  <c r="K762" i="2"/>
  <c r="K736" i="2"/>
  <c r="K735" i="2"/>
  <c r="K734" i="2"/>
  <c r="K733" i="2"/>
  <c r="K732" i="2"/>
  <c r="K731" i="2"/>
  <c r="K730" i="2"/>
  <c r="K704" i="2"/>
  <c r="K703" i="2"/>
  <c r="K702" i="2"/>
  <c r="K701" i="2"/>
  <c r="K700" i="2"/>
  <c r="K699" i="2"/>
  <c r="K698" i="2"/>
  <c r="K672" i="2"/>
  <c r="K671" i="2"/>
  <c r="K670" i="2"/>
  <c r="K669" i="2"/>
  <c r="K668" i="2"/>
  <c r="K667" i="2"/>
  <c r="K666" i="2"/>
  <c r="K640" i="2"/>
  <c r="K639" i="2"/>
  <c r="K638" i="2"/>
  <c r="K637" i="2"/>
  <c r="K636" i="2"/>
  <c r="K635" i="2"/>
  <c r="K634" i="2"/>
  <c r="K512" i="2"/>
  <c r="K511" i="2"/>
  <c r="K510" i="2"/>
  <c r="K509" i="2"/>
  <c r="K508" i="2"/>
  <c r="K507" i="2"/>
  <c r="K506" i="2"/>
  <c r="K480" i="2"/>
  <c r="K479" i="2"/>
  <c r="K478" i="2"/>
  <c r="K477" i="2"/>
  <c r="K476" i="2"/>
  <c r="K475" i="2"/>
  <c r="K474" i="2"/>
  <c r="K448" i="2"/>
  <c r="K447" i="2"/>
  <c r="K446" i="2"/>
  <c r="K445" i="2"/>
  <c r="K444" i="2"/>
  <c r="K443" i="2"/>
  <c r="K442" i="2"/>
  <c r="K416" i="2"/>
  <c r="K415" i="2"/>
  <c r="K414" i="2"/>
  <c r="K413" i="2"/>
  <c r="K412" i="2"/>
  <c r="K411" i="2"/>
  <c r="K410" i="2"/>
  <c r="K384" i="2"/>
  <c r="K383" i="2"/>
  <c r="K382" i="2"/>
  <c r="K381" i="2"/>
  <c r="K380" i="2"/>
  <c r="K379" i="2"/>
  <c r="K378" i="2"/>
  <c r="K352" i="2"/>
  <c r="K351" i="2"/>
  <c r="K350" i="2"/>
  <c r="K349" i="2"/>
  <c r="K348" i="2"/>
  <c r="K347" i="2"/>
  <c r="K346" i="2"/>
  <c r="K320" i="2"/>
  <c r="K319" i="2"/>
  <c r="K318" i="2"/>
  <c r="K317" i="2"/>
  <c r="K316" i="2"/>
  <c r="K315" i="2"/>
  <c r="K314" i="2"/>
  <c r="K288" i="2"/>
  <c r="K287" i="2"/>
  <c r="K286" i="2"/>
  <c r="K285" i="2"/>
  <c r="K284" i="2"/>
  <c r="K283" i="2"/>
  <c r="K282" i="2"/>
  <c r="K256" i="2"/>
  <c r="K255" i="2"/>
  <c r="K254" i="2"/>
  <c r="K253" i="2"/>
  <c r="K252" i="2"/>
  <c r="K251" i="2"/>
  <c r="K250" i="2"/>
  <c r="K224" i="2"/>
  <c r="K223" i="2"/>
  <c r="K222" i="2"/>
  <c r="K221" i="2"/>
  <c r="K220" i="2"/>
  <c r="K219" i="2"/>
  <c r="K218" i="2"/>
  <c r="K192" i="2"/>
  <c r="K191" i="2"/>
  <c r="K190" i="2"/>
  <c r="K189" i="2"/>
  <c r="K188" i="2"/>
  <c r="K187" i="2"/>
  <c r="K186" i="2"/>
  <c r="K160" i="2"/>
  <c r="K159" i="2"/>
  <c r="K158" i="2"/>
  <c r="K157" i="2"/>
  <c r="K156" i="2"/>
  <c r="K155" i="2"/>
  <c r="K154" i="2"/>
  <c r="K128" i="2"/>
  <c r="K127" i="2"/>
  <c r="K126" i="2"/>
  <c r="K125" i="2"/>
  <c r="K124" i="2"/>
  <c r="K123" i="2"/>
  <c r="K122" i="2"/>
  <c r="K96" i="2"/>
  <c r="K95" i="2"/>
  <c r="K94" i="2"/>
  <c r="K93" i="2"/>
  <c r="K92" i="2"/>
  <c r="K91" i="2"/>
  <c r="K90" i="2"/>
  <c r="K64" i="2"/>
  <c r="K63" i="2"/>
  <c r="K62" i="2"/>
  <c r="K61" i="2"/>
  <c r="K60" i="2"/>
  <c r="K59" i="2"/>
  <c r="K58" i="2"/>
  <c r="X1024" i="2"/>
  <c r="X1023" i="2"/>
  <c r="X1022" i="2"/>
  <c r="X1021" i="2"/>
  <c r="X1020" i="2"/>
  <c r="X1019" i="2"/>
  <c r="X1018" i="2"/>
  <c r="I1024" i="2"/>
  <c r="I1023" i="2"/>
  <c r="I1022" i="2"/>
  <c r="I1021" i="2"/>
  <c r="I1020" i="2"/>
  <c r="I1019" i="2"/>
  <c r="I1018" i="2"/>
  <c r="X992" i="2"/>
  <c r="X991" i="2"/>
  <c r="X990" i="2"/>
  <c r="X989" i="2"/>
  <c r="X988" i="2"/>
  <c r="X987" i="2"/>
  <c r="X986" i="2"/>
  <c r="I992" i="2"/>
  <c r="I991" i="2"/>
  <c r="I990" i="2"/>
  <c r="I989" i="2"/>
  <c r="I988" i="2"/>
  <c r="I987" i="2"/>
  <c r="I986" i="2"/>
  <c r="X960" i="2"/>
  <c r="X959" i="2"/>
  <c r="X958" i="2"/>
  <c r="X957" i="2"/>
  <c r="X956" i="2"/>
  <c r="X955" i="2"/>
  <c r="X954" i="2"/>
  <c r="I960" i="2"/>
  <c r="I959" i="2"/>
  <c r="I958" i="2"/>
  <c r="I957" i="2"/>
  <c r="I956" i="2"/>
  <c r="I955" i="2"/>
  <c r="I954" i="2"/>
  <c r="X928" i="2"/>
  <c r="X927" i="2"/>
  <c r="X926" i="2"/>
  <c r="X925" i="2"/>
  <c r="X924" i="2"/>
  <c r="X923" i="2"/>
  <c r="X922" i="2"/>
  <c r="I928" i="2"/>
  <c r="I927" i="2"/>
  <c r="I926" i="2"/>
  <c r="I925" i="2"/>
  <c r="I924" i="2"/>
  <c r="I923" i="2"/>
  <c r="I922" i="2"/>
  <c r="X896" i="2"/>
  <c r="X895" i="2"/>
  <c r="X894" i="2"/>
  <c r="X893" i="2"/>
  <c r="X892" i="2"/>
  <c r="X891" i="2"/>
  <c r="X890" i="2"/>
  <c r="I896" i="2"/>
  <c r="I895" i="2"/>
  <c r="I894" i="2"/>
  <c r="I893" i="2"/>
  <c r="I892" i="2"/>
  <c r="I891" i="2"/>
  <c r="I890" i="2"/>
  <c r="X864" i="2"/>
  <c r="X863" i="2"/>
  <c r="X862" i="2"/>
  <c r="X861" i="2"/>
  <c r="X860" i="2"/>
  <c r="X859" i="2"/>
  <c r="X858" i="2"/>
  <c r="I864" i="2"/>
  <c r="I863" i="2"/>
  <c r="I862" i="2"/>
  <c r="I861" i="2"/>
  <c r="I860" i="2"/>
  <c r="I859" i="2"/>
  <c r="I858" i="2"/>
  <c r="X832" i="2"/>
  <c r="X831" i="2"/>
  <c r="X830" i="2"/>
  <c r="X829" i="2"/>
  <c r="X828" i="2"/>
  <c r="X827" i="2"/>
  <c r="X826" i="2"/>
  <c r="I832" i="2"/>
  <c r="I831" i="2"/>
  <c r="I830" i="2"/>
  <c r="I829" i="2"/>
  <c r="I828" i="2"/>
  <c r="I827" i="2"/>
  <c r="I826" i="2"/>
  <c r="X800" i="2"/>
  <c r="X799" i="2"/>
  <c r="X798" i="2"/>
  <c r="X797" i="2"/>
  <c r="X796" i="2"/>
  <c r="X795" i="2"/>
  <c r="X794" i="2"/>
  <c r="I800" i="2"/>
  <c r="I799" i="2"/>
  <c r="I798" i="2"/>
  <c r="I797" i="2"/>
  <c r="I796" i="2"/>
  <c r="I795" i="2"/>
  <c r="I794" i="2"/>
  <c r="X768" i="2"/>
  <c r="X767" i="2"/>
  <c r="X766" i="2"/>
  <c r="X765" i="2"/>
  <c r="X764" i="2"/>
  <c r="X763" i="2"/>
  <c r="X762" i="2"/>
  <c r="I768" i="2"/>
  <c r="I767" i="2"/>
  <c r="I766" i="2"/>
  <c r="I765" i="2"/>
  <c r="I764" i="2"/>
  <c r="I763" i="2"/>
  <c r="I762" i="2"/>
  <c r="X736" i="2"/>
  <c r="X735" i="2"/>
  <c r="X734" i="2"/>
  <c r="X733" i="2"/>
  <c r="X732" i="2"/>
  <c r="X731" i="2"/>
  <c r="X730" i="2"/>
  <c r="I736" i="2"/>
  <c r="I735" i="2"/>
  <c r="I734" i="2"/>
  <c r="I733" i="2"/>
  <c r="I732" i="2"/>
  <c r="I731" i="2"/>
  <c r="I730" i="2"/>
  <c r="X704" i="2"/>
  <c r="X703" i="2"/>
  <c r="X702" i="2"/>
  <c r="X701" i="2"/>
  <c r="X700" i="2"/>
  <c r="X699" i="2"/>
  <c r="X698" i="2"/>
  <c r="I704" i="2"/>
  <c r="I703" i="2"/>
  <c r="I702" i="2"/>
  <c r="I701" i="2"/>
  <c r="I700" i="2"/>
  <c r="I699" i="2"/>
  <c r="I698" i="2"/>
  <c r="X672" i="2"/>
  <c r="X671" i="2"/>
  <c r="X670" i="2"/>
  <c r="X669" i="2"/>
  <c r="X668" i="2"/>
  <c r="X667" i="2"/>
  <c r="X666" i="2"/>
  <c r="I672" i="2"/>
  <c r="I671" i="2"/>
  <c r="I670" i="2"/>
  <c r="I669" i="2"/>
  <c r="I668" i="2"/>
  <c r="I667" i="2"/>
  <c r="I666" i="2"/>
  <c r="X640" i="2"/>
  <c r="X639" i="2"/>
  <c r="X638" i="2"/>
  <c r="X637" i="2"/>
  <c r="X636" i="2"/>
  <c r="X635" i="2"/>
  <c r="X634" i="2"/>
  <c r="I640" i="2"/>
  <c r="I639" i="2"/>
  <c r="I638" i="2"/>
  <c r="I637" i="2"/>
  <c r="I636" i="2"/>
  <c r="I635" i="2"/>
  <c r="I634" i="2"/>
  <c r="X512" i="2"/>
  <c r="X511" i="2"/>
  <c r="X510" i="2"/>
  <c r="X509" i="2"/>
  <c r="X508" i="2"/>
  <c r="X507" i="2"/>
  <c r="X506" i="2"/>
  <c r="I512" i="2"/>
  <c r="I511" i="2"/>
  <c r="I510" i="2"/>
  <c r="I509" i="2"/>
  <c r="I508" i="2"/>
  <c r="I507" i="2"/>
  <c r="I506" i="2"/>
  <c r="X480" i="2"/>
  <c r="X479" i="2"/>
  <c r="X478" i="2"/>
  <c r="X477" i="2"/>
  <c r="X476" i="2"/>
  <c r="X475" i="2"/>
  <c r="X474" i="2"/>
  <c r="I480" i="2"/>
  <c r="I479" i="2"/>
  <c r="I478" i="2"/>
  <c r="I477" i="2"/>
  <c r="I476" i="2"/>
  <c r="I475" i="2"/>
  <c r="I474" i="2"/>
  <c r="X448" i="2"/>
  <c r="X447" i="2"/>
  <c r="X446" i="2"/>
  <c r="X445" i="2"/>
  <c r="X444" i="2"/>
  <c r="X443" i="2"/>
  <c r="X442" i="2"/>
  <c r="I448" i="2"/>
  <c r="I447" i="2"/>
  <c r="I446" i="2"/>
  <c r="I445" i="2"/>
  <c r="I444" i="2"/>
  <c r="I443" i="2"/>
  <c r="I442" i="2"/>
  <c r="X416" i="2"/>
  <c r="X415" i="2"/>
  <c r="X414" i="2"/>
  <c r="X413" i="2"/>
  <c r="X412" i="2"/>
  <c r="X411" i="2"/>
  <c r="X410" i="2"/>
  <c r="I416" i="2"/>
  <c r="I415" i="2"/>
  <c r="I414" i="2"/>
  <c r="I413" i="2"/>
  <c r="I412" i="2"/>
  <c r="I411" i="2"/>
  <c r="I410" i="2"/>
  <c r="X384" i="2"/>
  <c r="X383" i="2"/>
  <c r="X382" i="2"/>
  <c r="X381" i="2"/>
  <c r="X380" i="2"/>
  <c r="X379" i="2"/>
  <c r="X378" i="2"/>
  <c r="I384" i="2"/>
  <c r="I383" i="2"/>
  <c r="I382" i="2"/>
  <c r="I381" i="2"/>
  <c r="I380" i="2"/>
  <c r="I379" i="2"/>
  <c r="I378" i="2"/>
  <c r="X352" i="2"/>
  <c r="X351" i="2"/>
  <c r="X350" i="2"/>
  <c r="X349" i="2"/>
  <c r="X348" i="2"/>
  <c r="X347" i="2"/>
  <c r="X346" i="2"/>
  <c r="I352" i="2"/>
  <c r="I351" i="2"/>
  <c r="I350" i="2"/>
  <c r="I349" i="2"/>
  <c r="I348" i="2"/>
  <c r="I347" i="2"/>
  <c r="I346" i="2"/>
  <c r="X320" i="2"/>
  <c r="X319" i="2"/>
  <c r="X318" i="2"/>
  <c r="X317" i="2"/>
  <c r="X316" i="2"/>
  <c r="X315" i="2"/>
  <c r="X314" i="2"/>
  <c r="I320" i="2"/>
  <c r="I319" i="2"/>
  <c r="I318" i="2"/>
  <c r="I317" i="2"/>
  <c r="I316" i="2"/>
  <c r="I315" i="2"/>
  <c r="I314" i="2"/>
  <c r="X288" i="2"/>
  <c r="X287" i="2"/>
  <c r="X286" i="2"/>
  <c r="X285" i="2"/>
  <c r="X284" i="2"/>
  <c r="X283" i="2"/>
  <c r="X282" i="2"/>
  <c r="I288" i="2"/>
  <c r="I287" i="2"/>
  <c r="I286" i="2"/>
  <c r="I285" i="2"/>
  <c r="I284" i="2"/>
  <c r="I283" i="2"/>
  <c r="I282" i="2"/>
  <c r="X256" i="2"/>
  <c r="X255" i="2"/>
  <c r="X254" i="2"/>
  <c r="X253" i="2"/>
  <c r="X252" i="2"/>
  <c r="X251" i="2"/>
  <c r="X250" i="2"/>
  <c r="I256" i="2"/>
  <c r="I255" i="2"/>
  <c r="I254" i="2"/>
  <c r="I253" i="2"/>
  <c r="I252" i="2"/>
  <c r="I251" i="2"/>
  <c r="I250" i="2"/>
  <c r="X224" i="2"/>
  <c r="X223" i="2"/>
  <c r="X222" i="2"/>
  <c r="X221" i="2"/>
  <c r="X220" i="2"/>
  <c r="X219" i="2"/>
  <c r="X218" i="2"/>
  <c r="I224" i="2"/>
  <c r="I223" i="2"/>
  <c r="I222" i="2"/>
  <c r="I221" i="2"/>
  <c r="I220" i="2"/>
  <c r="I219" i="2"/>
  <c r="I218" i="2"/>
  <c r="X192" i="2"/>
  <c r="X191" i="2"/>
  <c r="X190" i="2"/>
  <c r="X189" i="2"/>
  <c r="X188" i="2"/>
  <c r="X187" i="2"/>
  <c r="X186" i="2"/>
  <c r="I192" i="2"/>
  <c r="I191" i="2"/>
  <c r="I190" i="2"/>
  <c r="I189" i="2"/>
  <c r="I188" i="2"/>
  <c r="I187" i="2"/>
  <c r="I186" i="2"/>
  <c r="X160" i="2"/>
  <c r="X159" i="2"/>
  <c r="X158" i="2"/>
  <c r="X157" i="2"/>
  <c r="X156" i="2"/>
  <c r="X155" i="2"/>
  <c r="X154" i="2"/>
  <c r="I160" i="2"/>
  <c r="I159" i="2"/>
  <c r="I158" i="2"/>
  <c r="I157" i="2"/>
  <c r="I156" i="2"/>
  <c r="I155" i="2"/>
  <c r="I154" i="2"/>
  <c r="X128" i="2"/>
  <c r="X127" i="2"/>
  <c r="X126" i="2"/>
  <c r="X125" i="2"/>
  <c r="X124" i="2"/>
  <c r="X123" i="2"/>
  <c r="X122" i="2"/>
  <c r="I128" i="2"/>
  <c r="I127" i="2"/>
  <c r="I126" i="2"/>
  <c r="I125" i="2"/>
  <c r="I124" i="2"/>
  <c r="I123" i="2"/>
  <c r="I122" i="2"/>
  <c r="X96" i="2"/>
  <c r="X95" i="2"/>
  <c r="X94" i="2"/>
  <c r="X93" i="2"/>
  <c r="X92" i="2"/>
  <c r="X91" i="2"/>
  <c r="X90" i="2"/>
  <c r="I96" i="2"/>
  <c r="I95" i="2"/>
  <c r="I94" i="2"/>
  <c r="I93" i="2"/>
  <c r="I92" i="2"/>
  <c r="I91" i="2"/>
  <c r="I90" i="2"/>
  <c r="X64" i="2"/>
  <c r="X63" i="2"/>
  <c r="X62" i="2"/>
  <c r="X61" i="2"/>
  <c r="X60" i="2"/>
  <c r="X59" i="2"/>
  <c r="X58" i="2"/>
  <c r="I64" i="2"/>
  <c r="I63" i="2"/>
  <c r="I62" i="2"/>
  <c r="I61" i="2"/>
  <c r="I60" i="2"/>
  <c r="I59" i="2"/>
  <c r="I58" i="2"/>
  <c r="AC1024" i="2"/>
  <c r="AC1023" i="2"/>
  <c r="AC1022" i="2"/>
  <c r="AC1021" i="2"/>
  <c r="AC1020" i="2"/>
  <c r="AC1019" i="2"/>
  <c r="AC1018" i="2"/>
  <c r="Z1024" i="2"/>
  <c r="Z1023" i="2"/>
  <c r="Z1022" i="2"/>
  <c r="Z1021" i="2"/>
  <c r="Z1020" i="2"/>
  <c r="Z1019" i="2"/>
  <c r="Z1018" i="2"/>
  <c r="G1024" i="2"/>
  <c r="G1023" i="2"/>
  <c r="G1022" i="2"/>
  <c r="G1021" i="2"/>
  <c r="G1020" i="2"/>
  <c r="G1019" i="2"/>
  <c r="G1018" i="2"/>
  <c r="AC992" i="2"/>
  <c r="AC991" i="2"/>
  <c r="AC990" i="2"/>
  <c r="AC989" i="2"/>
  <c r="AC988" i="2"/>
  <c r="AC987" i="2"/>
  <c r="AC986" i="2"/>
  <c r="Z992" i="2"/>
  <c r="Z991" i="2"/>
  <c r="Z990" i="2"/>
  <c r="Z989" i="2"/>
  <c r="Z988" i="2"/>
  <c r="Z987" i="2"/>
  <c r="Z986" i="2"/>
  <c r="G992" i="2"/>
  <c r="G991" i="2"/>
  <c r="G990" i="2"/>
  <c r="G989" i="2"/>
  <c r="G988" i="2"/>
  <c r="G987" i="2"/>
  <c r="G986" i="2"/>
  <c r="AC960" i="2"/>
  <c r="AC959" i="2"/>
  <c r="AC958" i="2"/>
  <c r="AC957" i="2"/>
  <c r="AC956" i="2"/>
  <c r="AC955" i="2"/>
  <c r="AC954" i="2"/>
  <c r="Z960" i="2"/>
  <c r="Z959" i="2"/>
  <c r="Z958" i="2"/>
  <c r="Z957" i="2"/>
  <c r="Z956" i="2"/>
  <c r="Z955" i="2"/>
  <c r="Z954" i="2"/>
  <c r="G960" i="2"/>
  <c r="G959" i="2"/>
  <c r="G958" i="2"/>
  <c r="G957" i="2"/>
  <c r="G956" i="2"/>
  <c r="G955" i="2"/>
  <c r="G954" i="2"/>
  <c r="AC928" i="2"/>
  <c r="AC927" i="2"/>
  <c r="AC926" i="2"/>
  <c r="AC925" i="2"/>
  <c r="AC924" i="2"/>
  <c r="AC923" i="2"/>
  <c r="AC922" i="2"/>
  <c r="Z928" i="2"/>
  <c r="Z927" i="2"/>
  <c r="Z926" i="2"/>
  <c r="Z925" i="2"/>
  <c r="Z924" i="2"/>
  <c r="Z923" i="2"/>
  <c r="Z922" i="2"/>
  <c r="G928" i="2"/>
  <c r="G927" i="2"/>
  <c r="G926" i="2"/>
  <c r="G925" i="2"/>
  <c r="G924" i="2"/>
  <c r="G923" i="2"/>
  <c r="G922" i="2"/>
  <c r="AC896" i="2"/>
  <c r="AC895" i="2"/>
  <c r="AC894" i="2"/>
  <c r="AC893" i="2"/>
  <c r="AC892" i="2"/>
  <c r="AC891" i="2"/>
  <c r="AC890" i="2"/>
  <c r="Z896" i="2"/>
  <c r="Z895" i="2"/>
  <c r="Z894" i="2"/>
  <c r="Z893" i="2"/>
  <c r="Z892" i="2"/>
  <c r="Z891" i="2"/>
  <c r="Z890" i="2"/>
  <c r="G896" i="2"/>
  <c r="G895" i="2"/>
  <c r="G894" i="2"/>
  <c r="G893" i="2"/>
  <c r="G892" i="2"/>
  <c r="G891" i="2"/>
  <c r="G890" i="2"/>
  <c r="AC864" i="2"/>
  <c r="AC863" i="2"/>
  <c r="AC862" i="2"/>
  <c r="AC861" i="2"/>
  <c r="AC860" i="2"/>
  <c r="AC859" i="2"/>
  <c r="AC858" i="2"/>
  <c r="Z864" i="2"/>
  <c r="Z863" i="2"/>
  <c r="Z862" i="2"/>
  <c r="Z861" i="2"/>
  <c r="Z860" i="2"/>
  <c r="Z859" i="2"/>
  <c r="Z858" i="2"/>
  <c r="G864" i="2"/>
  <c r="G863" i="2"/>
  <c r="G862" i="2"/>
  <c r="G861" i="2"/>
  <c r="G860" i="2"/>
  <c r="G859" i="2"/>
  <c r="G858" i="2"/>
  <c r="AC832" i="2"/>
  <c r="AC831" i="2"/>
  <c r="AC830" i="2"/>
  <c r="AC829" i="2"/>
  <c r="AC828" i="2"/>
  <c r="AC827" i="2"/>
  <c r="AC826" i="2"/>
  <c r="Z832" i="2"/>
  <c r="Z831" i="2"/>
  <c r="Z830" i="2"/>
  <c r="Z829" i="2"/>
  <c r="Z828" i="2"/>
  <c r="Z827" i="2"/>
  <c r="Z826" i="2"/>
  <c r="G832" i="2"/>
  <c r="G831" i="2"/>
  <c r="G830" i="2"/>
  <c r="G829" i="2"/>
  <c r="G828" i="2"/>
  <c r="G827" i="2"/>
  <c r="G826" i="2"/>
  <c r="AC800" i="2"/>
  <c r="AC799" i="2"/>
  <c r="AC798" i="2"/>
  <c r="AC797" i="2"/>
  <c r="AC796" i="2"/>
  <c r="AC795" i="2"/>
  <c r="AC794" i="2"/>
  <c r="Z800" i="2"/>
  <c r="Z799" i="2"/>
  <c r="Z798" i="2"/>
  <c r="Z797" i="2"/>
  <c r="Z796" i="2"/>
  <c r="Z795" i="2"/>
  <c r="Z794" i="2"/>
  <c r="G800" i="2"/>
  <c r="G799" i="2"/>
  <c r="G798" i="2"/>
  <c r="G797" i="2"/>
  <c r="G796" i="2"/>
  <c r="G795" i="2"/>
  <c r="G794" i="2"/>
  <c r="AC768" i="2"/>
  <c r="AC767" i="2"/>
  <c r="AC766" i="2"/>
  <c r="AC765" i="2"/>
  <c r="AC764" i="2"/>
  <c r="AC763" i="2"/>
  <c r="AC762" i="2"/>
  <c r="Z768" i="2"/>
  <c r="Z767" i="2"/>
  <c r="Z766" i="2"/>
  <c r="Z765" i="2"/>
  <c r="Z764" i="2"/>
  <c r="Z763" i="2"/>
  <c r="Z762" i="2"/>
  <c r="G768" i="2"/>
  <c r="G767" i="2"/>
  <c r="G766" i="2"/>
  <c r="G765" i="2"/>
  <c r="G764" i="2"/>
  <c r="G763" i="2"/>
  <c r="G762" i="2"/>
  <c r="AC736" i="2"/>
  <c r="AC735" i="2"/>
  <c r="AC734" i="2"/>
  <c r="AC733" i="2"/>
  <c r="AC732" i="2"/>
  <c r="AC731" i="2"/>
  <c r="AC730" i="2"/>
  <c r="Z736" i="2"/>
  <c r="Z735" i="2"/>
  <c r="Z734" i="2"/>
  <c r="Z733" i="2"/>
  <c r="Z732" i="2"/>
  <c r="Z731" i="2"/>
  <c r="Z730" i="2"/>
  <c r="G736" i="2"/>
  <c r="G735" i="2"/>
  <c r="G734" i="2"/>
  <c r="G733" i="2"/>
  <c r="G732" i="2"/>
  <c r="G731" i="2"/>
  <c r="G730" i="2"/>
  <c r="AC704" i="2"/>
  <c r="AC703" i="2"/>
  <c r="AC702" i="2"/>
  <c r="AC701" i="2"/>
  <c r="AC700" i="2"/>
  <c r="AC699" i="2"/>
  <c r="AC698" i="2"/>
  <c r="Z704" i="2"/>
  <c r="Z703" i="2"/>
  <c r="Z702" i="2"/>
  <c r="Z701" i="2"/>
  <c r="Z700" i="2"/>
  <c r="Z699" i="2"/>
  <c r="Z698" i="2"/>
  <c r="G704" i="2"/>
  <c r="G703" i="2"/>
  <c r="G702" i="2"/>
  <c r="G701" i="2"/>
  <c r="G700" i="2"/>
  <c r="G699" i="2"/>
  <c r="G698" i="2"/>
  <c r="AC672" i="2"/>
  <c r="AC671" i="2"/>
  <c r="AC670" i="2"/>
  <c r="AC669" i="2"/>
  <c r="AC668" i="2"/>
  <c r="AC667" i="2"/>
  <c r="AC666" i="2"/>
  <c r="Z672" i="2"/>
  <c r="Z671" i="2"/>
  <c r="Z670" i="2"/>
  <c r="Z669" i="2"/>
  <c r="Z668" i="2"/>
  <c r="Z667" i="2"/>
  <c r="Z666" i="2"/>
  <c r="G672" i="2"/>
  <c r="G671" i="2"/>
  <c r="G670" i="2"/>
  <c r="G669" i="2"/>
  <c r="G668" i="2"/>
  <c r="G667" i="2"/>
  <c r="G666" i="2"/>
  <c r="AC640" i="2"/>
  <c r="AC639" i="2"/>
  <c r="AC638" i="2"/>
  <c r="AC637" i="2"/>
  <c r="AC636" i="2"/>
  <c r="AC635" i="2"/>
  <c r="AC634" i="2"/>
  <c r="Z640" i="2"/>
  <c r="Z639" i="2"/>
  <c r="Z638" i="2"/>
  <c r="Z637" i="2"/>
  <c r="Z636" i="2"/>
  <c r="Z635" i="2"/>
  <c r="Z634" i="2"/>
  <c r="G640" i="2"/>
  <c r="G639" i="2"/>
  <c r="G638" i="2"/>
  <c r="G637" i="2"/>
  <c r="G636" i="2"/>
  <c r="G635" i="2"/>
  <c r="G634" i="2"/>
  <c r="AC512" i="2"/>
  <c r="AC511" i="2"/>
  <c r="AC510" i="2"/>
  <c r="AC509" i="2"/>
  <c r="AC508" i="2"/>
  <c r="AC507" i="2"/>
  <c r="AC506" i="2"/>
  <c r="Z512" i="2"/>
  <c r="Z511" i="2"/>
  <c r="Z510" i="2"/>
  <c r="Z509" i="2"/>
  <c r="Z508" i="2"/>
  <c r="Z507" i="2"/>
  <c r="Z506" i="2"/>
  <c r="G512" i="2"/>
  <c r="G511" i="2"/>
  <c r="G510" i="2"/>
  <c r="G509" i="2"/>
  <c r="G508" i="2"/>
  <c r="G507" i="2"/>
  <c r="G506" i="2"/>
  <c r="AC480" i="2"/>
  <c r="AC479" i="2"/>
  <c r="AC478" i="2"/>
  <c r="AC477" i="2"/>
  <c r="AC476" i="2"/>
  <c r="AC475" i="2"/>
  <c r="AC474" i="2"/>
  <c r="Z480" i="2"/>
  <c r="Z479" i="2"/>
  <c r="Z478" i="2"/>
  <c r="Z477" i="2"/>
  <c r="Z476" i="2"/>
  <c r="Z475" i="2"/>
  <c r="Z474" i="2"/>
  <c r="G480" i="2"/>
  <c r="G479" i="2"/>
  <c r="G478" i="2"/>
  <c r="G477" i="2"/>
  <c r="G476" i="2"/>
  <c r="G475" i="2"/>
  <c r="G474" i="2"/>
  <c r="AC448" i="2"/>
  <c r="AC447" i="2"/>
  <c r="AC446" i="2"/>
  <c r="AC445" i="2"/>
  <c r="AC444" i="2"/>
  <c r="AC443" i="2"/>
  <c r="AC442" i="2"/>
  <c r="Z448" i="2"/>
  <c r="Z447" i="2"/>
  <c r="Z446" i="2"/>
  <c r="Z445" i="2"/>
  <c r="Z444" i="2"/>
  <c r="Z443" i="2"/>
  <c r="Z442" i="2"/>
  <c r="G448" i="2"/>
  <c r="G447" i="2"/>
  <c r="G446" i="2"/>
  <c r="G445" i="2"/>
  <c r="G444" i="2"/>
  <c r="G443" i="2"/>
  <c r="G442" i="2"/>
  <c r="AC416" i="2"/>
  <c r="AC415" i="2"/>
  <c r="AC414" i="2"/>
  <c r="AC413" i="2"/>
  <c r="AC412" i="2"/>
  <c r="AC411" i="2"/>
  <c r="AC410" i="2"/>
  <c r="Z416" i="2"/>
  <c r="Z415" i="2"/>
  <c r="Z414" i="2"/>
  <c r="Z413" i="2"/>
  <c r="Z412" i="2"/>
  <c r="Z411" i="2"/>
  <c r="Z410" i="2"/>
  <c r="G416" i="2"/>
  <c r="G415" i="2"/>
  <c r="G414" i="2"/>
  <c r="G413" i="2"/>
  <c r="G412" i="2"/>
  <c r="G411" i="2"/>
  <c r="G410" i="2"/>
  <c r="AC384" i="2"/>
  <c r="AC383" i="2"/>
  <c r="AC382" i="2"/>
  <c r="AC381" i="2"/>
  <c r="AC380" i="2"/>
  <c r="AC379" i="2"/>
  <c r="AC378" i="2"/>
  <c r="Z384" i="2"/>
  <c r="Z383" i="2"/>
  <c r="Z382" i="2"/>
  <c r="Z381" i="2"/>
  <c r="Z380" i="2"/>
  <c r="Z379" i="2"/>
  <c r="Z378" i="2"/>
  <c r="G384" i="2"/>
  <c r="G383" i="2"/>
  <c r="G382" i="2"/>
  <c r="G381" i="2"/>
  <c r="G380" i="2"/>
  <c r="G379" i="2"/>
  <c r="G378" i="2"/>
  <c r="AC352" i="2"/>
  <c r="AC351" i="2"/>
  <c r="AC350" i="2"/>
  <c r="AC349" i="2"/>
  <c r="AC348" i="2"/>
  <c r="AC347" i="2"/>
  <c r="AC346" i="2"/>
  <c r="Z352" i="2"/>
  <c r="Z351" i="2"/>
  <c r="Z350" i="2"/>
  <c r="Z349" i="2"/>
  <c r="Z348" i="2"/>
  <c r="Z347" i="2"/>
  <c r="Z346" i="2"/>
  <c r="G352" i="2"/>
  <c r="G351" i="2"/>
  <c r="G350" i="2"/>
  <c r="G349" i="2"/>
  <c r="G348" i="2"/>
  <c r="G347" i="2"/>
  <c r="G346" i="2"/>
  <c r="AC320" i="2"/>
  <c r="AC319" i="2"/>
  <c r="AC318" i="2"/>
  <c r="AC317" i="2"/>
  <c r="AC316" i="2"/>
  <c r="AC315" i="2"/>
  <c r="AC314" i="2"/>
  <c r="Z320" i="2"/>
  <c r="Z319" i="2"/>
  <c r="Z318" i="2"/>
  <c r="Z317" i="2"/>
  <c r="Z316" i="2"/>
  <c r="Z315" i="2"/>
  <c r="Z314" i="2"/>
  <c r="G320" i="2"/>
  <c r="G319" i="2"/>
  <c r="G318" i="2"/>
  <c r="G317" i="2"/>
  <c r="G316" i="2"/>
  <c r="G315" i="2"/>
  <c r="G314" i="2"/>
  <c r="AC288" i="2"/>
  <c r="AC287" i="2"/>
  <c r="AC286" i="2"/>
  <c r="AC285" i="2"/>
  <c r="AC284" i="2"/>
  <c r="AC283" i="2"/>
  <c r="AC282" i="2"/>
  <c r="Z288" i="2"/>
  <c r="Z287" i="2"/>
  <c r="Z286" i="2"/>
  <c r="Z285" i="2"/>
  <c r="Z284" i="2"/>
  <c r="Z283" i="2"/>
  <c r="Z282" i="2"/>
  <c r="G288" i="2"/>
  <c r="G287" i="2"/>
  <c r="G286" i="2"/>
  <c r="G285" i="2"/>
  <c r="G284" i="2"/>
  <c r="G283" i="2"/>
  <c r="G282" i="2"/>
  <c r="AC256" i="2"/>
  <c r="AC255" i="2"/>
  <c r="AC254" i="2"/>
  <c r="AC253" i="2"/>
  <c r="AC252" i="2"/>
  <c r="AC251" i="2"/>
  <c r="AC250" i="2"/>
  <c r="Z256" i="2"/>
  <c r="Z255" i="2"/>
  <c r="Z254" i="2"/>
  <c r="Z253" i="2"/>
  <c r="Z252" i="2"/>
  <c r="Z251" i="2"/>
  <c r="Z250" i="2"/>
  <c r="G256" i="2"/>
  <c r="G255" i="2"/>
  <c r="G254" i="2"/>
  <c r="G253" i="2"/>
  <c r="G252" i="2"/>
  <c r="G251" i="2"/>
  <c r="G250" i="2"/>
  <c r="AC224" i="2"/>
  <c r="AC223" i="2"/>
  <c r="AC222" i="2"/>
  <c r="AC221" i="2"/>
  <c r="AC220" i="2"/>
  <c r="AC219" i="2"/>
  <c r="AC218" i="2"/>
  <c r="Z224" i="2"/>
  <c r="Z223" i="2"/>
  <c r="Z222" i="2"/>
  <c r="Z221" i="2"/>
  <c r="Z220" i="2"/>
  <c r="Z219" i="2"/>
  <c r="Z218" i="2"/>
  <c r="G224" i="2"/>
  <c r="G223" i="2"/>
  <c r="G222" i="2"/>
  <c r="G221" i="2"/>
  <c r="G220" i="2"/>
  <c r="G219" i="2"/>
  <c r="G218" i="2"/>
  <c r="AC192" i="2"/>
  <c r="AC191" i="2"/>
  <c r="AC190" i="2"/>
  <c r="AC189" i="2"/>
  <c r="AC188" i="2"/>
  <c r="AC187" i="2"/>
  <c r="AC186" i="2"/>
  <c r="Z192" i="2"/>
  <c r="Z191" i="2"/>
  <c r="Z190" i="2"/>
  <c r="Z189" i="2"/>
  <c r="Z188" i="2"/>
  <c r="Z187" i="2"/>
  <c r="Z186" i="2"/>
  <c r="G192" i="2"/>
  <c r="G191" i="2"/>
  <c r="G190" i="2"/>
  <c r="G189" i="2"/>
  <c r="G188" i="2"/>
  <c r="G187" i="2"/>
  <c r="G186" i="2"/>
  <c r="AC160" i="2"/>
  <c r="AC159" i="2"/>
  <c r="AC158" i="2"/>
  <c r="AC157" i="2"/>
  <c r="AC156" i="2"/>
  <c r="AC155" i="2"/>
  <c r="AC154" i="2"/>
  <c r="Z160" i="2"/>
  <c r="Z159" i="2"/>
  <c r="Z158" i="2"/>
  <c r="Z157" i="2"/>
  <c r="Z156" i="2"/>
  <c r="Z155" i="2"/>
  <c r="Z154" i="2"/>
  <c r="G160" i="2"/>
  <c r="G159" i="2"/>
  <c r="G158" i="2"/>
  <c r="G157" i="2"/>
  <c r="G156" i="2"/>
  <c r="G155" i="2"/>
  <c r="G154" i="2"/>
  <c r="AC128" i="2"/>
  <c r="AC127" i="2"/>
  <c r="AC126" i="2"/>
  <c r="AC125" i="2"/>
  <c r="AC124" i="2"/>
  <c r="AC123" i="2"/>
  <c r="AC122" i="2"/>
  <c r="Z128" i="2"/>
  <c r="Z127" i="2"/>
  <c r="Z126" i="2"/>
  <c r="Z125" i="2"/>
  <c r="Z124" i="2"/>
  <c r="Z123" i="2"/>
  <c r="Z122" i="2"/>
  <c r="G128" i="2"/>
  <c r="G127" i="2"/>
  <c r="G126" i="2"/>
  <c r="G125" i="2"/>
  <c r="G124" i="2"/>
  <c r="G123" i="2"/>
  <c r="G122" i="2"/>
  <c r="AC96" i="2"/>
  <c r="AC95" i="2"/>
  <c r="AC94" i="2"/>
  <c r="AC93" i="2"/>
  <c r="AC92" i="2"/>
  <c r="AC91" i="2"/>
  <c r="AC90" i="2"/>
  <c r="Z96" i="2"/>
  <c r="Z95" i="2"/>
  <c r="Z94" i="2"/>
  <c r="Z93" i="2"/>
  <c r="Z92" i="2"/>
  <c r="Z91" i="2"/>
  <c r="Z90" i="2"/>
  <c r="G96" i="2"/>
  <c r="G95" i="2"/>
  <c r="G94" i="2"/>
  <c r="G93" i="2"/>
  <c r="G92" i="2"/>
  <c r="G91" i="2"/>
  <c r="G90" i="2"/>
  <c r="AC64" i="2"/>
  <c r="AC63" i="2"/>
  <c r="AC62" i="2"/>
  <c r="AC61" i="2"/>
  <c r="AC60" i="2"/>
  <c r="AC59" i="2"/>
  <c r="AC58" i="2"/>
  <c r="Z64" i="2"/>
  <c r="Z63" i="2"/>
  <c r="Z62" i="2"/>
  <c r="Z61" i="2"/>
  <c r="Z60" i="2"/>
  <c r="Z59" i="2"/>
  <c r="Z58" i="2"/>
  <c r="G64" i="2"/>
  <c r="G63" i="2"/>
  <c r="G62" i="2"/>
  <c r="G61" i="2"/>
  <c r="G60" i="2"/>
  <c r="G59" i="2"/>
  <c r="G58" i="2"/>
  <c r="AF1024" i="2"/>
  <c r="AF1023" i="2"/>
  <c r="AF1022" i="2"/>
  <c r="AF1021" i="2"/>
  <c r="AF1020" i="2"/>
  <c r="AF1019" i="2"/>
  <c r="AF1018" i="2"/>
  <c r="V1024" i="2"/>
  <c r="V1023" i="2"/>
  <c r="V1022" i="2"/>
  <c r="V1021" i="2"/>
  <c r="V1020" i="2"/>
  <c r="V1019" i="2"/>
  <c r="V1018" i="2"/>
  <c r="E1024" i="2"/>
  <c r="E1023" i="2"/>
  <c r="E1022" i="2"/>
  <c r="E1021" i="2"/>
  <c r="E1020" i="2"/>
  <c r="E1019" i="2"/>
  <c r="E1018" i="2"/>
  <c r="AF992" i="2"/>
  <c r="AF991" i="2"/>
  <c r="AF990" i="2"/>
  <c r="AF989" i="2"/>
  <c r="AF988" i="2"/>
  <c r="AF987" i="2"/>
  <c r="AF986" i="2"/>
  <c r="V992" i="2"/>
  <c r="V991" i="2"/>
  <c r="V990" i="2"/>
  <c r="V989" i="2"/>
  <c r="V988" i="2"/>
  <c r="V987" i="2"/>
  <c r="V986" i="2"/>
  <c r="E992" i="2"/>
  <c r="E991" i="2"/>
  <c r="E990" i="2"/>
  <c r="E989" i="2"/>
  <c r="E988" i="2"/>
  <c r="E987" i="2"/>
  <c r="E986" i="2"/>
  <c r="AF960" i="2"/>
  <c r="AF959" i="2"/>
  <c r="AF958" i="2"/>
  <c r="AF957" i="2"/>
  <c r="AF956" i="2"/>
  <c r="AF955" i="2"/>
  <c r="AF954" i="2"/>
  <c r="V960" i="2"/>
  <c r="V959" i="2"/>
  <c r="V958" i="2"/>
  <c r="V957" i="2"/>
  <c r="V956" i="2"/>
  <c r="V955" i="2"/>
  <c r="V954" i="2"/>
  <c r="E960" i="2"/>
  <c r="E959" i="2"/>
  <c r="E958" i="2"/>
  <c r="E957" i="2"/>
  <c r="E956" i="2"/>
  <c r="E955" i="2"/>
  <c r="E954" i="2"/>
  <c r="AF928" i="2"/>
  <c r="AF927" i="2"/>
  <c r="AF926" i="2"/>
  <c r="AF925" i="2"/>
  <c r="AF924" i="2"/>
  <c r="AF923" i="2"/>
  <c r="AF922" i="2"/>
  <c r="V928" i="2"/>
  <c r="V927" i="2"/>
  <c r="V926" i="2"/>
  <c r="V925" i="2"/>
  <c r="V924" i="2"/>
  <c r="V923" i="2"/>
  <c r="V922" i="2"/>
  <c r="E928" i="2"/>
  <c r="E927" i="2"/>
  <c r="E926" i="2"/>
  <c r="E925" i="2"/>
  <c r="E924" i="2"/>
  <c r="E923" i="2"/>
  <c r="E922" i="2"/>
  <c r="AF896" i="2"/>
  <c r="AF895" i="2"/>
  <c r="AF894" i="2"/>
  <c r="AF893" i="2"/>
  <c r="AF892" i="2"/>
  <c r="AF891" i="2"/>
  <c r="AF890" i="2"/>
  <c r="V896" i="2"/>
  <c r="V895" i="2"/>
  <c r="V894" i="2"/>
  <c r="V893" i="2"/>
  <c r="V892" i="2"/>
  <c r="V891" i="2"/>
  <c r="V890" i="2"/>
  <c r="E896" i="2"/>
  <c r="E895" i="2"/>
  <c r="E894" i="2"/>
  <c r="E893" i="2"/>
  <c r="E892" i="2"/>
  <c r="E891" i="2"/>
  <c r="E890" i="2"/>
  <c r="AF864" i="2"/>
  <c r="AF863" i="2"/>
  <c r="AF862" i="2"/>
  <c r="AF861" i="2"/>
  <c r="AF860" i="2"/>
  <c r="AF859" i="2"/>
  <c r="AF858" i="2"/>
  <c r="V864" i="2"/>
  <c r="V863" i="2"/>
  <c r="V862" i="2"/>
  <c r="V861" i="2"/>
  <c r="V860" i="2"/>
  <c r="V859" i="2"/>
  <c r="V858" i="2"/>
  <c r="E864" i="2"/>
  <c r="E863" i="2"/>
  <c r="E862" i="2"/>
  <c r="E861" i="2"/>
  <c r="E860" i="2"/>
  <c r="E859" i="2"/>
  <c r="E858" i="2"/>
  <c r="AF832" i="2"/>
  <c r="AF831" i="2"/>
  <c r="AF830" i="2"/>
  <c r="AF829" i="2"/>
  <c r="AF828" i="2"/>
  <c r="AF827" i="2"/>
  <c r="AF826" i="2"/>
  <c r="V832" i="2"/>
  <c r="V831" i="2"/>
  <c r="V830" i="2"/>
  <c r="V829" i="2"/>
  <c r="V828" i="2"/>
  <c r="V827" i="2"/>
  <c r="V826" i="2"/>
  <c r="E832" i="2"/>
  <c r="E831" i="2"/>
  <c r="E830" i="2"/>
  <c r="E829" i="2"/>
  <c r="E828" i="2"/>
  <c r="E827" i="2"/>
  <c r="E826" i="2"/>
  <c r="AF800" i="2"/>
  <c r="AF799" i="2"/>
  <c r="AF798" i="2"/>
  <c r="AF797" i="2"/>
  <c r="AF796" i="2"/>
  <c r="AF795" i="2"/>
  <c r="AF794" i="2"/>
  <c r="V800" i="2"/>
  <c r="V799" i="2"/>
  <c r="V798" i="2"/>
  <c r="V797" i="2"/>
  <c r="V796" i="2"/>
  <c r="V795" i="2"/>
  <c r="V794" i="2"/>
  <c r="E800" i="2"/>
  <c r="E799" i="2"/>
  <c r="E798" i="2"/>
  <c r="E797" i="2"/>
  <c r="E796" i="2"/>
  <c r="E795" i="2"/>
  <c r="E794" i="2"/>
  <c r="AF768" i="2"/>
  <c r="AF767" i="2"/>
  <c r="AF766" i="2"/>
  <c r="AF765" i="2"/>
  <c r="AF764" i="2"/>
  <c r="AF763" i="2"/>
  <c r="AF762" i="2"/>
  <c r="V768" i="2"/>
  <c r="V767" i="2"/>
  <c r="V766" i="2"/>
  <c r="V765" i="2"/>
  <c r="V764" i="2"/>
  <c r="V763" i="2"/>
  <c r="V762" i="2"/>
  <c r="E768" i="2"/>
  <c r="E767" i="2"/>
  <c r="E766" i="2"/>
  <c r="E765" i="2"/>
  <c r="E764" i="2"/>
  <c r="E763" i="2"/>
  <c r="E762" i="2"/>
  <c r="AF736" i="2"/>
  <c r="AF735" i="2"/>
  <c r="AF734" i="2"/>
  <c r="AF733" i="2"/>
  <c r="AF732" i="2"/>
  <c r="AF731" i="2"/>
  <c r="AF730" i="2"/>
  <c r="V736" i="2"/>
  <c r="V735" i="2"/>
  <c r="V734" i="2"/>
  <c r="V733" i="2"/>
  <c r="V732" i="2"/>
  <c r="V731" i="2"/>
  <c r="V730" i="2"/>
  <c r="E736" i="2"/>
  <c r="E735" i="2"/>
  <c r="E734" i="2"/>
  <c r="E733" i="2"/>
  <c r="E732" i="2"/>
  <c r="E731" i="2"/>
  <c r="E730" i="2"/>
  <c r="AF704" i="2"/>
  <c r="AF703" i="2"/>
  <c r="AF702" i="2"/>
  <c r="AF701" i="2"/>
  <c r="AF700" i="2"/>
  <c r="AF699" i="2"/>
  <c r="AF698" i="2"/>
  <c r="V704" i="2"/>
  <c r="V703" i="2"/>
  <c r="V702" i="2"/>
  <c r="V701" i="2"/>
  <c r="V700" i="2"/>
  <c r="V699" i="2"/>
  <c r="V698" i="2"/>
  <c r="E704" i="2"/>
  <c r="E703" i="2"/>
  <c r="E702" i="2"/>
  <c r="E701" i="2"/>
  <c r="E700" i="2"/>
  <c r="E699" i="2"/>
  <c r="E698" i="2"/>
  <c r="AF672" i="2"/>
  <c r="AF671" i="2"/>
  <c r="AF670" i="2"/>
  <c r="AF669" i="2"/>
  <c r="AF668" i="2"/>
  <c r="AF667" i="2"/>
  <c r="AF666" i="2"/>
  <c r="V672" i="2"/>
  <c r="V671" i="2"/>
  <c r="V670" i="2"/>
  <c r="V669" i="2"/>
  <c r="V668" i="2"/>
  <c r="V667" i="2"/>
  <c r="V666" i="2"/>
  <c r="E672" i="2"/>
  <c r="E671" i="2"/>
  <c r="E670" i="2"/>
  <c r="E669" i="2"/>
  <c r="E668" i="2"/>
  <c r="E667" i="2"/>
  <c r="E666" i="2"/>
  <c r="AF640" i="2"/>
  <c r="AF639" i="2"/>
  <c r="AF638" i="2"/>
  <c r="AF637" i="2"/>
  <c r="AF636" i="2"/>
  <c r="AF635" i="2"/>
  <c r="AF634" i="2"/>
  <c r="V640" i="2"/>
  <c r="V639" i="2"/>
  <c r="V638" i="2"/>
  <c r="V637" i="2"/>
  <c r="V636" i="2"/>
  <c r="V635" i="2"/>
  <c r="V634" i="2"/>
  <c r="E640" i="2"/>
  <c r="E639" i="2"/>
  <c r="E638" i="2"/>
  <c r="E637" i="2"/>
  <c r="E636" i="2"/>
  <c r="E635" i="2"/>
  <c r="E634" i="2"/>
  <c r="AF512" i="2"/>
  <c r="AF511" i="2"/>
  <c r="AF510" i="2"/>
  <c r="AF509" i="2"/>
  <c r="AF508" i="2"/>
  <c r="AF507" i="2"/>
  <c r="AF506" i="2"/>
  <c r="V512" i="2"/>
  <c r="V511" i="2"/>
  <c r="V510" i="2"/>
  <c r="V509" i="2"/>
  <c r="V508" i="2"/>
  <c r="V507" i="2"/>
  <c r="V506" i="2"/>
  <c r="E512" i="2"/>
  <c r="E511" i="2"/>
  <c r="E510" i="2"/>
  <c r="E509" i="2"/>
  <c r="E508" i="2"/>
  <c r="E507" i="2"/>
  <c r="E506" i="2"/>
  <c r="AF480" i="2"/>
  <c r="AF479" i="2"/>
  <c r="AF478" i="2"/>
  <c r="AF477" i="2"/>
  <c r="AF476" i="2"/>
  <c r="AF475" i="2"/>
  <c r="AF474" i="2"/>
  <c r="V480" i="2"/>
  <c r="V479" i="2"/>
  <c r="V478" i="2"/>
  <c r="V477" i="2"/>
  <c r="V476" i="2"/>
  <c r="V475" i="2"/>
  <c r="V474" i="2"/>
  <c r="E480" i="2"/>
  <c r="E479" i="2"/>
  <c r="E478" i="2"/>
  <c r="E477" i="2"/>
  <c r="E476" i="2"/>
  <c r="E475" i="2"/>
  <c r="E474" i="2"/>
  <c r="AF448" i="2"/>
  <c r="AF447" i="2"/>
  <c r="AF446" i="2"/>
  <c r="AF445" i="2"/>
  <c r="AF444" i="2"/>
  <c r="AF443" i="2"/>
  <c r="AF442" i="2"/>
  <c r="V448" i="2"/>
  <c r="V447" i="2"/>
  <c r="V446" i="2"/>
  <c r="V445" i="2"/>
  <c r="V444" i="2"/>
  <c r="V443" i="2"/>
  <c r="V442" i="2"/>
  <c r="E448" i="2"/>
  <c r="E447" i="2"/>
  <c r="E446" i="2"/>
  <c r="E445" i="2"/>
  <c r="E444" i="2"/>
  <c r="E443" i="2"/>
  <c r="E442" i="2"/>
  <c r="AF416" i="2"/>
  <c r="AF415" i="2"/>
  <c r="AF414" i="2"/>
  <c r="AF413" i="2"/>
  <c r="AF412" i="2"/>
  <c r="AF411" i="2"/>
  <c r="AF410" i="2"/>
  <c r="V416" i="2"/>
  <c r="V415" i="2"/>
  <c r="V414" i="2"/>
  <c r="V413" i="2"/>
  <c r="V412" i="2"/>
  <c r="V411" i="2"/>
  <c r="V410" i="2"/>
  <c r="E416" i="2"/>
  <c r="E415" i="2"/>
  <c r="E414" i="2"/>
  <c r="E413" i="2"/>
  <c r="E412" i="2"/>
  <c r="E411" i="2"/>
  <c r="E410" i="2"/>
  <c r="AF384" i="2"/>
  <c r="AF383" i="2"/>
  <c r="AF382" i="2"/>
  <c r="AF381" i="2"/>
  <c r="AF380" i="2"/>
  <c r="AF379" i="2"/>
  <c r="AF378" i="2"/>
  <c r="V384" i="2"/>
  <c r="V383" i="2"/>
  <c r="V382" i="2"/>
  <c r="V381" i="2"/>
  <c r="V380" i="2"/>
  <c r="V379" i="2"/>
  <c r="V378" i="2"/>
  <c r="E384" i="2"/>
  <c r="E383" i="2"/>
  <c r="E382" i="2"/>
  <c r="E381" i="2"/>
  <c r="E380" i="2"/>
  <c r="E379" i="2"/>
  <c r="E378" i="2"/>
  <c r="AF352" i="2"/>
  <c r="AF351" i="2"/>
  <c r="AF350" i="2"/>
  <c r="AF349" i="2"/>
  <c r="AF348" i="2"/>
  <c r="AF347" i="2"/>
  <c r="AF346" i="2"/>
  <c r="V352" i="2"/>
  <c r="V351" i="2"/>
  <c r="V350" i="2"/>
  <c r="V349" i="2"/>
  <c r="V348" i="2"/>
  <c r="V347" i="2"/>
  <c r="V346" i="2"/>
  <c r="E352" i="2"/>
  <c r="E351" i="2"/>
  <c r="E350" i="2"/>
  <c r="E349" i="2"/>
  <c r="E348" i="2"/>
  <c r="E347" i="2"/>
  <c r="E346" i="2"/>
  <c r="AF320" i="2"/>
  <c r="AF319" i="2"/>
  <c r="AF318" i="2"/>
  <c r="AF317" i="2"/>
  <c r="AF316" i="2"/>
  <c r="AF315" i="2"/>
  <c r="AF314" i="2"/>
  <c r="V320" i="2"/>
  <c r="V319" i="2"/>
  <c r="V318" i="2"/>
  <c r="V317" i="2"/>
  <c r="V316" i="2"/>
  <c r="V315" i="2"/>
  <c r="V314" i="2"/>
  <c r="E320" i="2"/>
  <c r="E319" i="2"/>
  <c r="E318" i="2"/>
  <c r="E317" i="2"/>
  <c r="E316" i="2"/>
  <c r="E315" i="2"/>
  <c r="E314" i="2"/>
  <c r="AF288" i="2"/>
  <c r="AF287" i="2"/>
  <c r="AF286" i="2"/>
  <c r="AF285" i="2"/>
  <c r="AF284" i="2"/>
  <c r="AF283" i="2"/>
  <c r="AF282" i="2"/>
  <c r="V288" i="2"/>
  <c r="V287" i="2"/>
  <c r="V286" i="2"/>
  <c r="V285" i="2"/>
  <c r="V284" i="2"/>
  <c r="V283" i="2"/>
  <c r="V282" i="2"/>
  <c r="E288" i="2"/>
  <c r="E287" i="2"/>
  <c r="E286" i="2"/>
  <c r="E285" i="2"/>
  <c r="E284" i="2"/>
  <c r="E283" i="2"/>
  <c r="E282" i="2"/>
  <c r="AF256" i="2"/>
  <c r="AF255" i="2"/>
  <c r="AF254" i="2"/>
  <c r="AF253" i="2"/>
  <c r="AF252" i="2"/>
  <c r="AF251" i="2"/>
  <c r="AF250" i="2"/>
  <c r="V256" i="2"/>
  <c r="V255" i="2"/>
  <c r="V254" i="2"/>
  <c r="V253" i="2"/>
  <c r="V252" i="2"/>
  <c r="V251" i="2"/>
  <c r="V250" i="2"/>
  <c r="E256" i="2"/>
  <c r="E255" i="2"/>
  <c r="E254" i="2"/>
  <c r="E253" i="2"/>
  <c r="E252" i="2"/>
  <c r="E251" i="2"/>
  <c r="E250" i="2"/>
  <c r="AF224" i="2"/>
  <c r="AF223" i="2"/>
  <c r="AF222" i="2"/>
  <c r="AF221" i="2"/>
  <c r="AF220" i="2"/>
  <c r="AF219" i="2"/>
  <c r="AF218" i="2"/>
  <c r="V224" i="2"/>
  <c r="V223" i="2"/>
  <c r="V222" i="2"/>
  <c r="V221" i="2"/>
  <c r="V220" i="2"/>
  <c r="V219" i="2"/>
  <c r="V218" i="2"/>
  <c r="E224" i="2"/>
  <c r="E223" i="2"/>
  <c r="E222" i="2"/>
  <c r="E221" i="2"/>
  <c r="E220" i="2"/>
  <c r="E219" i="2"/>
  <c r="E218" i="2"/>
  <c r="AF192" i="2"/>
  <c r="AF191" i="2"/>
  <c r="AF190" i="2"/>
  <c r="AF189" i="2"/>
  <c r="AF188" i="2"/>
  <c r="AF187" i="2"/>
  <c r="AF186" i="2"/>
  <c r="V192" i="2"/>
  <c r="V191" i="2"/>
  <c r="V190" i="2"/>
  <c r="V189" i="2"/>
  <c r="V188" i="2"/>
  <c r="V187" i="2"/>
  <c r="V186" i="2"/>
  <c r="E192" i="2"/>
  <c r="E191" i="2"/>
  <c r="E190" i="2"/>
  <c r="E189" i="2"/>
  <c r="E188" i="2"/>
  <c r="E187" i="2"/>
  <c r="E186" i="2"/>
  <c r="AF160" i="2"/>
  <c r="AF159" i="2"/>
  <c r="AF158" i="2"/>
  <c r="AF157" i="2"/>
  <c r="AF156" i="2"/>
  <c r="AF155" i="2"/>
  <c r="AF154" i="2"/>
  <c r="V160" i="2"/>
  <c r="V159" i="2"/>
  <c r="V158" i="2"/>
  <c r="V157" i="2"/>
  <c r="V156" i="2"/>
  <c r="V155" i="2"/>
  <c r="V154" i="2"/>
  <c r="E160" i="2"/>
  <c r="E159" i="2"/>
  <c r="E158" i="2"/>
  <c r="E157" i="2"/>
  <c r="E156" i="2"/>
  <c r="E155" i="2"/>
  <c r="E154" i="2"/>
  <c r="AF128" i="2"/>
  <c r="AF127" i="2"/>
  <c r="AF126" i="2"/>
  <c r="AF125" i="2"/>
  <c r="AF124" i="2"/>
  <c r="AF123" i="2"/>
  <c r="AF122" i="2"/>
  <c r="V128" i="2"/>
  <c r="V127" i="2"/>
  <c r="V126" i="2"/>
  <c r="V125" i="2"/>
  <c r="V124" i="2"/>
  <c r="V123" i="2"/>
  <c r="V122" i="2"/>
  <c r="E128" i="2"/>
  <c r="E127" i="2"/>
  <c r="E126" i="2"/>
  <c r="E125" i="2"/>
  <c r="E124" i="2"/>
  <c r="E123" i="2"/>
  <c r="E122" i="2"/>
  <c r="AF96" i="2"/>
  <c r="AF95" i="2"/>
  <c r="AF94" i="2"/>
  <c r="AF93" i="2"/>
  <c r="AF92" i="2"/>
  <c r="AF91" i="2"/>
  <c r="AF90" i="2"/>
  <c r="V96" i="2"/>
  <c r="V95" i="2"/>
  <c r="V94" i="2"/>
  <c r="V93" i="2"/>
  <c r="V92" i="2"/>
  <c r="V91" i="2"/>
  <c r="V90" i="2"/>
  <c r="E96" i="2"/>
  <c r="E95" i="2"/>
  <c r="E94" i="2"/>
  <c r="E93" i="2"/>
  <c r="E92" i="2"/>
  <c r="E91" i="2"/>
  <c r="E90" i="2"/>
  <c r="AF64" i="2"/>
  <c r="AF63" i="2"/>
  <c r="AF62" i="2"/>
  <c r="AF61" i="2"/>
  <c r="AF60" i="2"/>
  <c r="AF59" i="2"/>
  <c r="AF58" i="2"/>
  <c r="V64" i="2"/>
  <c r="V63" i="2"/>
  <c r="V62" i="2"/>
  <c r="V61" i="2"/>
  <c r="V60" i="2"/>
  <c r="V59" i="2"/>
  <c r="V58" i="2"/>
  <c r="E64" i="2"/>
  <c r="E63" i="2"/>
  <c r="E62" i="2"/>
  <c r="E61" i="2"/>
  <c r="E60" i="2"/>
  <c r="E59" i="2"/>
  <c r="E58" i="2"/>
  <c r="AC32" i="2"/>
  <c r="AC31" i="2"/>
  <c r="AC30" i="2"/>
  <c r="AC29" i="2"/>
  <c r="AC28" i="2"/>
  <c r="AC27" i="2"/>
  <c r="AC26" i="2"/>
  <c r="AF32" i="2"/>
  <c r="AF31" i="2"/>
  <c r="AF30" i="2"/>
  <c r="AF29" i="2"/>
  <c r="AF28" i="2"/>
  <c r="AF27" i="2"/>
  <c r="AF26" i="2"/>
  <c r="X32" i="2"/>
  <c r="X31" i="2"/>
  <c r="X30" i="2"/>
  <c r="X29" i="2"/>
  <c r="X28" i="2"/>
  <c r="X27" i="2"/>
  <c r="X26" i="2"/>
  <c r="Z32" i="2"/>
  <c r="Z31" i="2"/>
  <c r="Z30" i="2"/>
  <c r="Z29" i="2"/>
  <c r="Z28" i="2"/>
  <c r="Z27" i="2"/>
  <c r="Z26" i="2"/>
  <c r="V32" i="2"/>
  <c r="V31" i="2"/>
  <c r="V30" i="2"/>
  <c r="V29" i="2"/>
  <c r="V28" i="2"/>
  <c r="V27" i="2"/>
  <c r="V26" i="2"/>
  <c r="S32" i="2"/>
  <c r="S31" i="2"/>
  <c r="S30" i="2"/>
  <c r="S29" i="2"/>
  <c r="S28" i="2"/>
  <c r="S27" i="2"/>
  <c r="S26" i="2"/>
  <c r="Q32" i="2"/>
  <c r="Q31" i="2"/>
  <c r="Q30" i="2"/>
  <c r="Q29" i="2"/>
  <c r="Q28" i="2"/>
  <c r="Q27" i="2"/>
  <c r="Q26" i="2"/>
  <c r="O32" i="2"/>
  <c r="O31" i="2"/>
  <c r="O30" i="2"/>
  <c r="O29" i="2"/>
  <c r="O28" i="2"/>
  <c r="O27" i="2"/>
  <c r="O26" i="2"/>
  <c r="M32" i="2"/>
  <c r="M31" i="2"/>
  <c r="M30" i="2"/>
  <c r="M29" i="2"/>
  <c r="M28" i="2"/>
  <c r="M27" i="2"/>
  <c r="M26" i="2"/>
  <c r="K32" i="2"/>
  <c r="K31" i="2"/>
  <c r="K30" i="2"/>
  <c r="K29" i="2"/>
  <c r="K28" i="2"/>
  <c r="K27" i="2"/>
  <c r="K26" i="2"/>
  <c r="I32" i="2"/>
  <c r="I31" i="2"/>
  <c r="I30" i="2"/>
  <c r="I29" i="2"/>
  <c r="I28" i="2"/>
  <c r="I27" i="2"/>
  <c r="I26" i="2"/>
  <c r="G32" i="2"/>
  <c r="G31" i="2"/>
  <c r="G30" i="2"/>
  <c r="G29" i="2"/>
  <c r="G28" i="2"/>
  <c r="G27" i="2"/>
  <c r="G26" i="2"/>
  <c r="E32" i="2"/>
  <c r="E31" i="2"/>
  <c r="E30" i="2"/>
  <c r="E29" i="2"/>
  <c r="E28" i="2"/>
  <c r="E27" i="2"/>
  <c r="E26" i="2"/>
  <c r="C1024" i="2"/>
  <c r="C1023" i="2"/>
  <c r="C1022" i="2"/>
  <c r="C1021" i="2"/>
  <c r="C1020" i="2"/>
  <c r="C1019" i="2"/>
  <c r="C1018" i="2"/>
  <c r="C992" i="2"/>
  <c r="C991" i="2"/>
  <c r="C990" i="2"/>
  <c r="C989" i="2"/>
  <c r="C988" i="2"/>
  <c r="C987" i="2"/>
  <c r="C986" i="2"/>
  <c r="C960" i="2"/>
  <c r="C959" i="2"/>
  <c r="C958" i="2"/>
  <c r="C957" i="2"/>
  <c r="C956" i="2"/>
  <c r="C955" i="2"/>
  <c r="C954" i="2"/>
  <c r="C928" i="2"/>
  <c r="C927" i="2"/>
  <c r="C926" i="2"/>
  <c r="C925" i="2"/>
  <c r="C924" i="2"/>
  <c r="C923" i="2"/>
  <c r="C922" i="2"/>
  <c r="C896" i="2"/>
  <c r="C895" i="2"/>
  <c r="C894" i="2"/>
  <c r="C893" i="2"/>
  <c r="C892" i="2"/>
  <c r="C891" i="2"/>
  <c r="C890" i="2"/>
  <c r="C864" i="2"/>
  <c r="C863" i="2"/>
  <c r="C862" i="2"/>
  <c r="C861" i="2"/>
  <c r="C860" i="2"/>
  <c r="C859" i="2"/>
  <c r="C858" i="2"/>
  <c r="C832" i="2"/>
  <c r="C831" i="2"/>
  <c r="C830" i="2"/>
  <c r="C829" i="2"/>
  <c r="C828" i="2"/>
  <c r="C827" i="2"/>
  <c r="C826" i="2"/>
  <c r="C800" i="2"/>
  <c r="C799" i="2"/>
  <c r="C798" i="2"/>
  <c r="C797" i="2"/>
  <c r="C796" i="2"/>
  <c r="C795" i="2"/>
  <c r="C794" i="2"/>
  <c r="C768" i="2"/>
  <c r="C767" i="2"/>
  <c r="C766" i="2"/>
  <c r="C765" i="2"/>
  <c r="C764" i="2"/>
  <c r="C763" i="2"/>
  <c r="C762" i="2"/>
  <c r="C736" i="2"/>
  <c r="C735" i="2"/>
  <c r="C734" i="2"/>
  <c r="C733" i="2"/>
  <c r="C732" i="2"/>
  <c r="C731" i="2"/>
  <c r="C730" i="2"/>
  <c r="C704" i="2"/>
  <c r="C703" i="2"/>
  <c r="C702" i="2"/>
  <c r="C701" i="2"/>
  <c r="C700" i="2"/>
  <c r="C699" i="2"/>
  <c r="C698" i="2"/>
  <c r="C672" i="2"/>
  <c r="C671" i="2"/>
  <c r="C670" i="2"/>
  <c r="C669" i="2"/>
  <c r="C668" i="2"/>
  <c r="C667" i="2"/>
  <c r="C666" i="2"/>
  <c r="C640" i="2"/>
  <c r="C639" i="2"/>
  <c r="C638" i="2"/>
  <c r="C637" i="2"/>
  <c r="C636" i="2"/>
  <c r="C635" i="2"/>
  <c r="C634" i="2"/>
  <c r="C512" i="2"/>
  <c r="C511" i="2"/>
  <c r="C510" i="2"/>
  <c r="C509" i="2"/>
  <c r="C508" i="2"/>
  <c r="C507" i="2"/>
  <c r="C506" i="2"/>
  <c r="C480" i="2"/>
  <c r="C479" i="2"/>
  <c r="C478" i="2"/>
  <c r="C477" i="2"/>
  <c r="C476" i="2"/>
  <c r="C475" i="2"/>
  <c r="C474" i="2"/>
  <c r="C448" i="2"/>
  <c r="C447" i="2"/>
  <c r="C446" i="2"/>
  <c r="C445" i="2"/>
  <c r="C444" i="2"/>
  <c r="C443" i="2"/>
  <c r="C442" i="2"/>
  <c r="C416" i="2"/>
  <c r="C415" i="2"/>
  <c r="C414" i="2"/>
  <c r="C413" i="2"/>
  <c r="C412" i="2"/>
  <c r="C411" i="2"/>
  <c r="C410" i="2"/>
  <c r="C384" i="2"/>
  <c r="C383" i="2"/>
  <c r="C382" i="2"/>
  <c r="C381" i="2"/>
  <c r="C380" i="2"/>
  <c r="C379" i="2"/>
  <c r="C378" i="2"/>
  <c r="C352" i="2"/>
  <c r="C351" i="2"/>
  <c r="C350" i="2"/>
  <c r="C349" i="2"/>
  <c r="C348" i="2"/>
  <c r="C347" i="2"/>
  <c r="C346" i="2"/>
  <c r="C320" i="2"/>
  <c r="C319" i="2"/>
  <c r="C318" i="2"/>
  <c r="C317" i="2"/>
  <c r="C316" i="2"/>
  <c r="C315" i="2"/>
  <c r="C314" i="2"/>
  <c r="C288" i="2"/>
  <c r="C287" i="2"/>
  <c r="C286" i="2"/>
  <c r="C285" i="2"/>
  <c r="C284" i="2"/>
  <c r="C283" i="2"/>
  <c r="C282" i="2"/>
  <c r="C256" i="2"/>
  <c r="C255" i="2"/>
  <c r="C254" i="2"/>
  <c r="C253" i="2"/>
  <c r="C252" i="2"/>
  <c r="C251" i="2"/>
  <c r="C250" i="2"/>
  <c r="C224" i="2"/>
  <c r="C223" i="2"/>
  <c r="C222" i="2"/>
  <c r="C221" i="2"/>
  <c r="C220" i="2"/>
  <c r="C219" i="2"/>
  <c r="C218" i="2"/>
  <c r="C192" i="2"/>
  <c r="C191" i="2"/>
  <c r="C190" i="2"/>
  <c r="C189" i="2"/>
  <c r="C188" i="2"/>
  <c r="C187" i="2"/>
  <c r="C186" i="2"/>
  <c r="C160" i="2"/>
  <c r="C159" i="2"/>
  <c r="C158" i="2"/>
  <c r="C157" i="2"/>
  <c r="C156" i="2"/>
  <c r="C155" i="2"/>
  <c r="C154" i="2"/>
  <c r="C128" i="2"/>
  <c r="C127" i="2"/>
  <c r="C126" i="2"/>
  <c r="C125" i="2"/>
  <c r="C124" i="2"/>
  <c r="C123" i="2"/>
  <c r="C122" i="2"/>
  <c r="C96" i="2"/>
  <c r="C95" i="2"/>
  <c r="C94" i="2"/>
  <c r="C93" i="2"/>
  <c r="C92" i="2"/>
  <c r="C91" i="2"/>
  <c r="C64" i="2"/>
  <c r="C63" i="2"/>
  <c r="C62" i="2"/>
  <c r="C61" i="2"/>
  <c r="C60" i="2"/>
  <c r="C59" i="2"/>
  <c r="C58" i="2"/>
  <c r="C32" i="2"/>
  <c r="C31" i="2"/>
  <c r="C30" i="2"/>
  <c r="C29" i="2"/>
  <c r="C28" i="2"/>
  <c r="C27" i="2"/>
  <c r="B128" i="2"/>
  <c r="B1022" i="2" l="1"/>
  <c r="B509" i="2"/>
  <c r="B989" i="2"/>
  <c r="B992" i="2"/>
  <c r="B767" i="2"/>
  <c r="B189" i="2"/>
  <c r="B350" i="2"/>
  <c r="B478" i="2"/>
  <c r="B640" i="2"/>
  <c r="B382" i="2"/>
  <c r="B670" i="2"/>
  <c r="B701" i="2"/>
  <c r="B797" i="2"/>
  <c r="AU27" i="2" s="1"/>
  <c r="B96" i="2"/>
  <c r="B446" i="2"/>
  <c r="B861" i="2"/>
  <c r="B285" i="2"/>
  <c r="B511" i="2"/>
  <c r="B254" i="2"/>
  <c r="B702" i="2"/>
  <c r="B699" i="2"/>
  <c r="B1024" i="2"/>
  <c r="BG34" i="2" s="1"/>
  <c r="B157" i="2"/>
  <c r="B958" i="2"/>
  <c r="B574" i="2"/>
  <c r="B605" i="2"/>
  <c r="B927" i="2"/>
  <c r="B925" i="2"/>
  <c r="B413" i="2"/>
  <c r="B576" i="2"/>
  <c r="B799" i="2"/>
  <c r="B93" i="2"/>
  <c r="B91" i="2"/>
  <c r="B671" i="2"/>
  <c r="BC23" i="2" s="1"/>
  <c r="B668" i="2"/>
  <c r="B798" i="2"/>
  <c r="B795" i="2"/>
  <c r="B448" i="2"/>
  <c r="B62" i="2"/>
  <c r="B639" i="2"/>
  <c r="B636" i="2"/>
  <c r="B190" i="2"/>
  <c r="B187" i="2"/>
  <c r="B635" i="2"/>
  <c r="B634" i="2"/>
  <c r="B638" i="2"/>
  <c r="B829" i="2"/>
  <c r="B827" i="2"/>
  <c r="B381" i="2"/>
  <c r="B379" i="2"/>
  <c r="B222" i="2"/>
  <c r="AY9" i="2" s="1"/>
  <c r="B219" i="2"/>
  <c r="B256" i="2"/>
  <c r="BG10" i="2" s="1"/>
  <c r="B252" i="2"/>
  <c r="B828" i="2"/>
  <c r="B826" i="2"/>
  <c r="B832" i="2"/>
  <c r="B926" i="2"/>
  <c r="AY31" i="2" s="1"/>
  <c r="B923" i="2"/>
  <c r="B160" i="2"/>
  <c r="B156" i="2"/>
  <c r="B794" i="2"/>
  <c r="B800" i="2"/>
  <c r="B796" i="2"/>
  <c r="B1023" i="2"/>
  <c r="BC34" i="2" s="1"/>
  <c r="B1020" i="2"/>
  <c r="B669" i="2"/>
  <c r="B667" i="2"/>
  <c r="B666" i="2"/>
  <c r="B475" i="2"/>
  <c r="B477" i="2"/>
  <c r="B347" i="2"/>
  <c r="B349" i="2"/>
  <c r="B736" i="2"/>
  <c r="B764" i="2"/>
  <c r="B768" i="2"/>
  <c r="B186" i="2"/>
  <c r="B188" i="2"/>
  <c r="B192" i="2"/>
  <c r="B284" i="2"/>
  <c r="B288" i="2"/>
  <c r="B862" i="2"/>
  <c r="B859" i="2"/>
  <c r="B991" i="2"/>
  <c r="B988" i="2"/>
  <c r="B1019" i="2"/>
  <c r="B1018" i="2"/>
  <c r="B1021" i="2"/>
  <c r="B250" i="2"/>
  <c r="B253" i="2"/>
  <c r="B251" i="2"/>
  <c r="B319" i="2"/>
  <c r="B348" i="2"/>
  <c r="B346" i="2"/>
  <c r="B352" i="2"/>
  <c r="B606" i="2"/>
  <c r="B603" i="2"/>
  <c r="B765" i="2"/>
  <c r="B763" i="2"/>
  <c r="B762" i="2"/>
  <c r="B63" i="2"/>
  <c r="B60" i="2"/>
  <c r="B95" i="2"/>
  <c r="B92" i="2"/>
  <c r="B90" i="2"/>
  <c r="B282" i="2"/>
  <c r="B283" i="2"/>
  <c r="B286" i="2"/>
  <c r="B28" i="2"/>
  <c r="B26" i="2"/>
  <c r="B31" i="2"/>
  <c r="B158" i="2"/>
  <c r="AY7" i="2" s="1"/>
  <c r="B155" i="2"/>
  <c r="B154" i="2"/>
  <c r="B956" i="2"/>
  <c r="B959" i="2"/>
  <c r="B380" i="2"/>
  <c r="B378" i="2"/>
  <c r="B384" i="2"/>
  <c r="B61" i="2"/>
  <c r="B58" i="2"/>
  <c r="B59" i="2"/>
  <c r="AM4" i="2" s="1"/>
  <c r="B735" i="2"/>
  <c r="B732" i="2"/>
  <c r="B315" i="2"/>
  <c r="B317" i="2"/>
  <c r="B414" i="2"/>
  <c r="B411" i="2"/>
  <c r="B700" i="2"/>
  <c r="B698" i="2"/>
  <c r="B704" i="2"/>
  <c r="B444" i="2"/>
  <c r="AQ16" i="2" s="1"/>
  <c r="B447" i="2"/>
  <c r="B734" i="2"/>
  <c r="B731" i="2"/>
  <c r="B730" i="2"/>
  <c r="B858" i="2"/>
  <c r="B864" i="2"/>
  <c r="B860" i="2"/>
  <c r="B512" i="2"/>
  <c r="B508" i="2"/>
  <c r="B892" i="2"/>
  <c r="B896" i="2"/>
  <c r="B506" i="2"/>
  <c r="B507" i="2"/>
  <c r="B510" i="2"/>
  <c r="B220" i="2"/>
  <c r="B218" i="2"/>
  <c r="B223" i="2"/>
  <c r="B573" i="2"/>
  <c r="B571" i="2"/>
  <c r="B570" i="2"/>
  <c r="B320" i="2"/>
  <c r="B316" i="2"/>
  <c r="B314" i="2"/>
  <c r="B575" i="2"/>
  <c r="B572" i="2"/>
  <c r="B542" i="2"/>
  <c r="B539" i="2"/>
  <c r="B538" i="2"/>
  <c r="B607" i="2"/>
  <c r="B604" i="2"/>
  <c r="B602" i="2"/>
  <c r="B410" i="2"/>
  <c r="B416" i="2"/>
  <c r="B412" i="2"/>
  <c r="B890" i="2"/>
  <c r="B894" i="2"/>
  <c r="B891" i="2"/>
  <c r="B443" i="2"/>
  <c r="B442" i="2"/>
  <c r="B445" i="2"/>
  <c r="B922" i="2"/>
  <c r="B928" i="2"/>
  <c r="B924" i="2"/>
  <c r="B479" i="2"/>
  <c r="B474" i="2"/>
  <c r="B476" i="2"/>
  <c r="B955" i="2"/>
  <c r="B954" i="2"/>
  <c r="B957" i="2"/>
  <c r="B540" i="2"/>
  <c r="B544" i="2"/>
  <c r="BG21" i="2" s="1"/>
  <c r="B987" i="2"/>
  <c r="B986" i="2"/>
  <c r="B990" i="2"/>
  <c r="AU18" i="2"/>
  <c r="B126" i="2"/>
  <c r="AY6" i="2" s="1"/>
  <c r="BG4" i="2"/>
  <c r="BG32" i="2"/>
  <c r="AU31" i="2"/>
  <c r="BC24" i="2"/>
  <c r="AY24" i="2"/>
  <c r="BG19" i="2"/>
  <c r="BG16" i="2"/>
  <c r="BC14" i="2"/>
  <c r="AY12" i="2"/>
  <c r="AU11" i="2"/>
  <c r="BC10" i="2"/>
  <c r="BG9" i="2"/>
  <c r="BG7" i="2"/>
  <c r="BG6" i="2"/>
  <c r="BG5" i="2"/>
  <c r="AM5" i="2"/>
  <c r="AY4" i="2"/>
  <c r="AU3" i="2"/>
  <c r="AY26" i="2"/>
  <c r="AM3" i="2"/>
  <c r="AY5" i="2"/>
  <c r="AU4" i="2"/>
  <c r="AY3" i="2"/>
  <c r="B123" i="2" l="1"/>
  <c r="AM6" i="2" s="1"/>
  <c r="B125" i="2"/>
  <c r="AU6" i="2" s="1"/>
  <c r="AI8" i="2"/>
  <c r="AM8" i="2"/>
  <c r="AY8" i="2"/>
  <c r="AI3" i="2"/>
  <c r="BG3" i="2"/>
  <c r="AQ3" i="2"/>
  <c r="AI6" i="2"/>
  <c r="B127" i="2"/>
  <c r="BC6" i="2" s="1"/>
  <c r="B124" i="2"/>
  <c r="AQ6" i="2" s="1"/>
  <c r="AQ11" i="2"/>
  <c r="AI11" i="2"/>
  <c r="BC4" i="2"/>
  <c r="AI4" i="2"/>
  <c r="AQ4" i="2"/>
  <c r="AQ23" i="2"/>
  <c r="AI23" i="2"/>
  <c r="AM30" i="2"/>
  <c r="BC13" i="2"/>
  <c r="AQ13" i="2"/>
  <c r="AM13" i="2"/>
  <c r="AU13" i="2"/>
  <c r="AI13" i="2"/>
  <c r="AI20" i="2"/>
  <c r="AM20" i="2"/>
  <c r="AY29" i="2"/>
  <c r="AI29" i="2"/>
  <c r="AY21" i="2"/>
  <c r="AI21" i="2"/>
  <c r="AM21" i="2"/>
  <c r="AI5" i="2"/>
  <c r="BC5" i="2"/>
  <c r="AQ5" i="2"/>
  <c r="AU10" i="2"/>
  <c r="AM10" i="2"/>
  <c r="BG14" i="2"/>
  <c r="AQ14" i="2"/>
  <c r="AI26" i="2"/>
  <c r="BG26" i="2"/>
  <c r="AQ26" i="2"/>
  <c r="AY32" i="2"/>
  <c r="AI32" i="2"/>
  <c r="AM32" i="2"/>
  <c r="AU9" i="2"/>
  <c r="AI9" i="2"/>
  <c r="AM9" i="2"/>
  <c r="AY14" i="2"/>
  <c r="AI14" i="2"/>
  <c r="AM14" i="2"/>
  <c r="BG31" i="2"/>
  <c r="AQ31" i="2"/>
  <c r="AI31" i="2"/>
  <c r="AY16" i="2"/>
  <c r="AQ25" i="2"/>
  <c r="AU8" i="2"/>
  <c r="AY27" i="2"/>
  <c r="AQ9" i="2"/>
  <c r="BC8" i="2"/>
  <c r="AY10" i="2"/>
  <c r="AM15" i="2"/>
  <c r="BC15" i="2"/>
  <c r="AY19" i="2"/>
  <c r="BC22" i="2"/>
  <c r="AU23" i="2"/>
  <c r="BC33" i="2"/>
  <c r="AQ20" i="2"/>
  <c r="AQ30" i="2"/>
  <c r="BC9" i="2"/>
  <c r="AM12" i="2"/>
  <c r="BG24" i="2"/>
  <c r="AM25" i="2"/>
  <c r="BG25" i="2"/>
  <c r="BC25" i="2"/>
  <c r="BG30" i="2"/>
  <c r="BC31" i="2"/>
  <c r="AQ10" i="2"/>
  <c r="BG11" i="2"/>
  <c r="AY18" i="2"/>
  <c r="AY20" i="2"/>
  <c r="BG20" i="2"/>
  <c r="AU22" i="2"/>
  <c r="AY22" i="2"/>
  <c r="BG27" i="2"/>
  <c r="AU30" i="2"/>
  <c r="AY34" i="2"/>
  <c r="AI22" i="2"/>
  <c r="AQ12" i="2"/>
  <c r="BC12" i="2"/>
  <c r="AY17" i="2"/>
  <c r="BG17" i="2"/>
  <c r="AI19" i="2"/>
  <c r="AI25" i="2"/>
  <c r="AM31" i="2"/>
  <c r="AM7" i="2"/>
  <c r="BC7" i="2"/>
  <c r="AQ8" i="2"/>
  <c r="AI12" i="2"/>
  <c r="AU25" i="2"/>
  <c r="AY25" i="2"/>
  <c r="BG12" i="2"/>
  <c r="BC18" i="2"/>
  <c r="BC21" i="2"/>
  <c r="AQ19" i="2"/>
  <c r="BG22" i="2"/>
  <c r="AQ32" i="2"/>
  <c r="BC3" i="2"/>
  <c r="AU5" i="2"/>
  <c r="AI7" i="2"/>
  <c r="AQ7" i="2"/>
  <c r="AU15" i="2"/>
  <c r="AU7" i="2"/>
  <c r="AI10" i="2"/>
  <c r="AY13" i="2"/>
  <c r="BG13" i="2"/>
  <c r="AU14" i="2"/>
  <c r="BG8" i="2"/>
  <c r="AM11" i="2"/>
  <c r="AY11" i="2"/>
  <c r="AI15" i="2"/>
  <c r="AY15" i="2"/>
  <c r="AQ15" i="2"/>
  <c r="BG15" i="2"/>
  <c r="AU16" i="2"/>
  <c r="AI16" i="2"/>
  <c r="AM16" i="2"/>
  <c r="BC11" i="2"/>
  <c r="AU12" i="2"/>
  <c r="AI17" i="2"/>
  <c r="AU17" i="2"/>
  <c r="AM17" i="2"/>
  <c r="AQ17" i="2"/>
  <c r="BC17" i="2"/>
  <c r="BC16" i="2"/>
  <c r="BG18" i="2"/>
  <c r="AI18" i="2"/>
  <c r="AQ18" i="2"/>
  <c r="AQ21" i="2"/>
  <c r="AU19" i="2"/>
  <c r="BC19" i="2"/>
  <c r="AU21" i="2"/>
  <c r="AM19" i="2"/>
  <c r="AM18" i="2"/>
  <c r="AU20" i="2"/>
  <c r="BC20" i="2"/>
  <c r="AQ22" i="2"/>
  <c r="AM23" i="2"/>
  <c r="AQ24" i="2"/>
  <c r="AU24" i="2"/>
  <c r="AM24" i="2"/>
  <c r="AI24" i="2"/>
  <c r="AM22" i="2"/>
  <c r="AY23" i="2"/>
  <c r="BG23" i="2"/>
  <c r="AU26" i="2"/>
  <c r="AM26" i="2"/>
  <c r="BC26" i="2"/>
  <c r="BC27" i="2"/>
  <c r="AQ27" i="2"/>
  <c r="AU29" i="2"/>
  <c r="AI28" i="2"/>
  <c r="AY28" i="2"/>
  <c r="AQ28" i="2"/>
  <c r="BG28" i="2"/>
  <c r="AI27" i="2"/>
  <c r="AM28" i="2"/>
  <c r="AU28" i="2"/>
  <c r="BC28" i="2"/>
  <c r="BC29" i="2"/>
  <c r="BG29" i="2"/>
  <c r="AQ29" i="2"/>
  <c r="AM27" i="2"/>
  <c r="AM29" i="2"/>
  <c r="AY30" i="2"/>
  <c r="BC30" i="2"/>
  <c r="AI30" i="2"/>
  <c r="AU32" i="2"/>
  <c r="BC32" i="2"/>
  <c r="AU33" i="2"/>
  <c r="AM33" i="2"/>
  <c r="AQ33" i="2"/>
  <c r="AY33" i="2"/>
  <c r="BG33" i="2"/>
  <c r="AI33" i="2"/>
  <c r="AQ34" i="2"/>
  <c r="AU34" i="2"/>
  <c r="AM34" i="2"/>
  <c r="AI34" i="2"/>
  <c r="Z677" i="1" l="1"/>
  <c r="V677" i="1"/>
  <c r="Z673" i="1"/>
  <c r="X673" i="1"/>
  <c r="V673" i="1"/>
  <c r="Z669" i="1"/>
  <c r="X669" i="1"/>
  <c r="V669" i="1"/>
  <c r="Z665" i="1"/>
  <c r="X665" i="1"/>
  <c r="V665" i="1"/>
  <c r="Z661" i="1"/>
  <c r="X661" i="1"/>
  <c r="V661" i="1"/>
  <c r="Z644" i="1"/>
  <c r="X644" i="1"/>
  <c r="V644" i="1"/>
  <c r="Z640" i="1"/>
  <c r="X640" i="1"/>
  <c r="V640" i="1"/>
  <c r="Z652" i="1"/>
  <c r="X652" i="1"/>
  <c r="V652" i="1"/>
  <c r="Z648" i="1"/>
  <c r="X648" i="1"/>
  <c r="V648" i="1"/>
  <c r="Z656" i="1"/>
  <c r="V656" i="1"/>
  <c r="Z635" i="1"/>
  <c r="V635" i="1"/>
  <c r="Z631" i="1"/>
  <c r="X631" i="1"/>
  <c r="V631" i="1"/>
  <c r="Z627" i="1"/>
  <c r="X627" i="1"/>
  <c r="V627" i="1"/>
  <c r="Z623" i="1"/>
  <c r="X623" i="1"/>
  <c r="V623" i="1"/>
  <c r="Z619" i="1"/>
  <c r="X619" i="1"/>
  <c r="V619" i="1"/>
  <c r="Z602" i="1"/>
  <c r="X602" i="1"/>
  <c r="V602" i="1"/>
  <c r="Z598" i="1"/>
  <c r="X598" i="1"/>
  <c r="V598" i="1"/>
  <c r="Z610" i="1"/>
  <c r="X610" i="1"/>
  <c r="V610" i="1"/>
  <c r="Z606" i="1"/>
  <c r="X606" i="1"/>
  <c r="V606" i="1"/>
  <c r="Z614" i="1"/>
  <c r="V614" i="1"/>
  <c r="Z593" i="1"/>
  <c r="V593" i="1"/>
  <c r="Z589" i="1"/>
  <c r="X589" i="1"/>
  <c r="V589" i="1"/>
  <c r="Z585" i="1"/>
  <c r="X585" i="1"/>
  <c r="V585" i="1"/>
  <c r="Z581" i="1"/>
  <c r="X581" i="1"/>
  <c r="V581" i="1"/>
  <c r="Z577" i="1"/>
  <c r="X577" i="1"/>
  <c r="V577" i="1"/>
  <c r="Z560" i="1"/>
  <c r="X560" i="1"/>
  <c r="V560" i="1"/>
  <c r="Z556" i="1"/>
  <c r="X556" i="1"/>
  <c r="V556" i="1"/>
  <c r="Z568" i="1"/>
  <c r="X568" i="1"/>
  <c r="V568" i="1"/>
  <c r="Z564" i="1"/>
  <c r="X564" i="1"/>
  <c r="V564" i="1"/>
  <c r="Z572" i="1"/>
  <c r="V572" i="1"/>
  <c r="Z551" i="1"/>
  <c r="V551" i="1"/>
  <c r="Z547" i="1"/>
  <c r="X547" i="1"/>
  <c r="V547" i="1"/>
  <c r="Z543" i="1"/>
  <c r="X543" i="1"/>
  <c r="V543" i="1"/>
  <c r="Z539" i="1"/>
  <c r="X539" i="1"/>
  <c r="V539" i="1"/>
  <c r="Z535" i="1"/>
  <c r="X535" i="1"/>
  <c r="V535" i="1"/>
  <c r="Z518" i="1"/>
  <c r="X518" i="1"/>
  <c r="V518" i="1"/>
  <c r="Z514" i="1"/>
  <c r="X514" i="1"/>
  <c r="V514" i="1"/>
  <c r="Z526" i="1"/>
  <c r="X526" i="1"/>
  <c r="V526" i="1"/>
  <c r="Z522" i="1"/>
  <c r="X522" i="1"/>
  <c r="V522" i="1"/>
  <c r="Z530" i="1"/>
  <c r="V530" i="1"/>
  <c r="Z509" i="1"/>
  <c r="V509" i="1"/>
  <c r="Z505" i="1"/>
  <c r="X505" i="1"/>
  <c r="V505" i="1"/>
  <c r="Z501" i="1"/>
  <c r="X501" i="1"/>
  <c r="V501" i="1"/>
  <c r="Z497" i="1"/>
  <c r="X497" i="1"/>
  <c r="V497" i="1"/>
  <c r="Z493" i="1"/>
  <c r="X493" i="1"/>
  <c r="V493" i="1"/>
  <c r="Z476" i="1"/>
  <c r="X476" i="1"/>
  <c r="V476" i="1"/>
  <c r="Z472" i="1"/>
  <c r="X472" i="1"/>
  <c r="V472" i="1"/>
  <c r="Z484" i="1"/>
  <c r="X484" i="1"/>
  <c r="V484" i="1"/>
  <c r="Z480" i="1"/>
  <c r="X480" i="1"/>
  <c r="V480" i="1"/>
  <c r="Z488" i="1"/>
  <c r="V488" i="1"/>
  <c r="Z467" i="1"/>
  <c r="V467" i="1"/>
  <c r="Z463" i="1"/>
  <c r="X463" i="1"/>
  <c r="V463" i="1"/>
  <c r="Z459" i="1"/>
  <c r="X459" i="1"/>
  <c r="V459" i="1"/>
  <c r="Z455" i="1"/>
  <c r="X455" i="1"/>
  <c r="V455" i="1"/>
  <c r="Z451" i="1"/>
  <c r="X451" i="1"/>
  <c r="V451" i="1"/>
  <c r="Z434" i="1"/>
  <c r="X434" i="1"/>
  <c r="V434" i="1"/>
  <c r="Z430" i="1"/>
  <c r="X430" i="1"/>
  <c r="V430" i="1"/>
  <c r="Z442" i="1"/>
  <c r="X442" i="1"/>
  <c r="V442" i="1"/>
  <c r="Z438" i="1"/>
  <c r="X438" i="1"/>
  <c r="V438" i="1"/>
  <c r="Z446" i="1"/>
  <c r="V446" i="1"/>
  <c r="Z425" i="1"/>
  <c r="V425" i="1"/>
  <c r="Z421" i="1"/>
  <c r="X421" i="1"/>
  <c r="V421" i="1"/>
  <c r="Z417" i="1"/>
  <c r="X417" i="1"/>
  <c r="V417" i="1"/>
  <c r="Z413" i="1"/>
  <c r="X413" i="1"/>
  <c r="V413" i="1"/>
  <c r="Z409" i="1"/>
  <c r="X409" i="1"/>
  <c r="V409" i="1"/>
  <c r="Z392" i="1"/>
  <c r="X392" i="1"/>
  <c r="V392" i="1"/>
  <c r="Z388" i="1"/>
  <c r="X388" i="1"/>
  <c r="V388" i="1"/>
  <c r="Z400" i="1"/>
  <c r="X400" i="1"/>
  <c r="V400" i="1"/>
  <c r="Z396" i="1"/>
  <c r="X396" i="1"/>
  <c r="V396" i="1"/>
  <c r="Z404" i="1"/>
  <c r="V404" i="1"/>
  <c r="Z371" i="1"/>
  <c r="X371" i="1"/>
  <c r="V371" i="1"/>
  <c r="Z367" i="1"/>
  <c r="X367" i="1"/>
  <c r="V367" i="1"/>
  <c r="Z379" i="1"/>
  <c r="X379" i="1"/>
  <c r="V379" i="1"/>
  <c r="Z375" i="1"/>
  <c r="X375" i="1"/>
  <c r="V375" i="1"/>
  <c r="Z383" i="1"/>
  <c r="V383" i="1"/>
  <c r="Z362" i="1"/>
  <c r="V362" i="1"/>
  <c r="Z358" i="1"/>
  <c r="X358" i="1"/>
  <c r="V358" i="1"/>
  <c r="Z354" i="1"/>
  <c r="X354" i="1"/>
  <c r="V354" i="1"/>
  <c r="Z350" i="1"/>
  <c r="X350" i="1"/>
  <c r="V350" i="1"/>
  <c r="Z346" i="1"/>
  <c r="X346" i="1"/>
  <c r="V346" i="1"/>
  <c r="Z341" i="1"/>
  <c r="V341" i="1"/>
  <c r="Z337" i="1"/>
  <c r="X337" i="1"/>
  <c r="V337" i="1"/>
  <c r="Z333" i="1"/>
  <c r="X333" i="1"/>
  <c r="V333" i="1"/>
  <c r="Z329" i="1"/>
  <c r="X329" i="1"/>
  <c r="V329" i="1"/>
  <c r="Z325" i="1"/>
  <c r="X325" i="1"/>
  <c r="V325" i="1"/>
  <c r="Z308" i="1"/>
  <c r="X308" i="1"/>
  <c r="V308" i="1"/>
  <c r="Z304" i="1"/>
  <c r="X304" i="1"/>
  <c r="V304" i="1"/>
  <c r="Z316" i="1"/>
  <c r="X316" i="1"/>
  <c r="V316" i="1"/>
  <c r="Z312" i="1"/>
  <c r="X312" i="1"/>
  <c r="V312" i="1"/>
  <c r="Z320" i="1"/>
  <c r="V320" i="1"/>
  <c r="Z299" i="1"/>
  <c r="V299" i="1"/>
  <c r="Z295" i="1"/>
  <c r="X295" i="1"/>
  <c r="V295" i="1"/>
  <c r="Z291" i="1"/>
  <c r="X291" i="1"/>
  <c r="V291" i="1"/>
  <c r="Z287" i="1"/>
  <c r="X287" i="1"/>
  <c r="V287" i="1"/>
  <c r="Z283" i="1"/>
  <c r="X283" i="1"/>
  <c r="V283" i="1"/>
  <c r="Z266" i="1"/>
  <c r="X266" i="1"/>
  <c r="V266" i="1"/>
  <c r="Z262" i="1"/>
  <c r="X262" i="1"/>
  <c r="V262" i="1"/>
  <c r="Z274" i="1"/>
  <c r="X274" i="1"/>
  <c r="V274" i="1"/>
  <c r="Z270" i="1"/>
  <c r="X270" i="1"/>
  <c r="V270" i="1"/>
  <c r="Z278" i="1"/>
  <c r="V278" i="1"/>
  <c r="Z257" i="1"/>
  <c r="V257" i="1"/>
  <c r="Z253" i="1"/>
  <c r="X253" i="1"/>
  <c r="V253" i="1"/>
  <c r="Z249" i="1"/>
  <c r="X249" i="1"/>
  <c r="V249" i="1"/>
  <c r="Z245" i="1"/>
  <c r="X245" i="1"/>
  <c r="V245" i="1"/>
  <c r="Z241" i="1"/>
  <c r="X241" i="1"/>
  <c r="V241" i="1"/>
  <c r="Z224" i="1"/>
  <c r="X224" i="1"/>
  <c r="V224" i="1"/>
  <c r="Z220" i="1"/>
  <c r="X220" i="1"/>
  <c r="V220" i="1"/>
  <c r="Z232" i="1"/>
  <c r="X232" i="1"/>
  <c r="V232" i="1"/>
  <c r="Z228" i="1"/>
  <c r="X228" i="1"/>
  <c r="V228" i="1"/>
  <c r="Z236" i="1"/>
  <c r="V236" i="1"/>
  <c r="Z215" i="1"/>
  <c r="V215" i="1"/>
  <c r="Z211" i="1"/>
  <c r="X211" i="1"/>
  <c r="V211" i="1"/>
  <c r="Z207" i="1"/>
  <c r="X207" i="1"/>
  <c r="V207" i="1"/>
  <c r="Z203" i="1"/>
  <c r="X203" i="1"/>
  <c r="V203" i="1"/>
  <c r="Z199" i="1"/>
  <c r="X199" i="1"/>
  <c r="V199" i="1"/>
  <c r="Z182" i="1"/>
  <c r="X182" i="1"/>
  <c r="V182" i="1"/>
  <c r="Z178" i="1"/>
  <c r="X178" i="1"/>
  <c r="V178" i="1"/>
  <c r="Z190" i="1"/>
  <c r="X190" i="1"/>
  <c r="V190" i="1"/>
  <c r="Z186" i="1"/>
  <c r="X186" i="1"/>
  <c r="V186" i="1"/>
  <c r="Z194" i="1"/>
  <c r="V194" i="1"/>
  <c r="Z173" i="1"/>
  <c r="V173" i="1"/>
  <c r="Z169" i="1"/>
  <c r="X169" i="1"/>
  <c r="V169" i="1"/>
  <c r="Z165" i="1"/>
  <c r="X165" i="1"/>
  <c r="V165" i="1"/>
  <c r="Z161" i="1"/>
  <c r="X161" i="1"/>
  <c r="V161" i="1"/>
  <c r="Z157" i="1"/>
  <c r="X157" i="1"/>
  <c r="V157" i="1"/>
  <c r="Z140" i="1"/>
  <c r="X140" i="1"/>
  <c r="V140" i="1"/>
  <c r="Z136" i="1"/>
  <c r="X136" i="1"/>
  <c r="V136" i="1"/>
  <c r="Z148" i="1"/>
  <c r="X148" i="1"/>
  <c r="V148" i="1"/>
  <c r="Z144" i="1"/>
  <c r="X144" i="1"/>
  <c r="V144" i="1"/>
  <c r="Z152" i="1"/>
  <c r="V152" i="1"/>
  <c r="Z131" i="1"/>
  <c r="V131" i="1"/>
  <c r="Z127" i="1"/>
  <c r="X127" i="1"/>
  <c r="V127" i="1"/>
  <c r="Z123" i="1"/>
  <c r="X123" i="1"/>
  <c r="V123" i="1"/>
  <c r="Z119" i="1"/>
  <c r="X119" i="1"/>
  <c r="V119" i="1"/>
  <c r="Z115" i="1"/>
  <c r="X115" i="1"/>
  <c r="V115" i="1"/>
  <c r="Z77" i="1"/>
  <c r="X77" i="1"/>
  <c r="V77" i="1"/>
  <c r="Z73" i="1"/>
  <c r="X73" i="1"/>
  <c r="V73" i="1"/>
  <c r="Z89" i="1"/>
  <c r="V89" i="1"/>
  <c r="Z110" i="1"/>
  <c r="V110" i="1"/>
  <c r="Z106" i="1"/>
  <c r="X106" i="1"/>
  <c r="V106" i="1"/>
  <c r="Z102" i="1"/>
  <c r="X102" i="1"/>
  <c r="V102" i="1"/>
  <c r="Z98" i="1"/>
  <c r="X98" i="1"/>
  <c r="V98" i="1"/>
  <c r="Z94" i="1"/>
  <c r="X94" i="1"/>
  <c r="V94" i="1"/>
  <c r="Z56" i="1"/>
  <c r="X56" i="1"/>
  <c r="V56" i="1"/>
  <c r="Z52" i="1"/>
  <c r="X52" i="1"/>
  <c r="V52" i="1"/>
  <c r="Z64" i="1"/>
  <c r="X64" i="1"/>
  <c r="V64" i="1"/>
  <c r="Z60" i="1"/>
  <c r="X60" i="1"/>
  <c r="V60" i="1"/>
  <c r="Z68" i="1"/>
  <c r="V68" i="1"/>
  <c r="Z47" i="1"/>
  <c r="V47" i="1"/>
  <c r="Z43" i="1"/>
  <c r="X43" i="1"/>
  <c r="V43" i="1"/>
  <c r="Z39" i="1"/>
  <c r="X39" i="1"/>
  <c r="V39" i="1"/>
  <c r="Z35" i="1"/>
  <c r="X35" i="1"/>
  <c r="V35" i="1"/>
  <c r="Z31" i="1"/>
  <c r="X31" i="1"/>
  <c r="V31" i="1"/>
  <c r="Z26" i="1"/>
  <c r="V26" i="1"/>
  <c r="Z22" i="1"/>
  <c r="X22" i="1"/>
  <c r="V22" i="1"/>
  <c r="Z18" i="1"/>
  <c r="X18" i="1"/>
  <c r="V18" i="1"/>
  <c r="Z14" i="1"/>
  <c r="X14" i="1"/>
  <c r="V14" i="1"/>
  <c r="Z10" i="1"/>
  <c r="X10" i="1"/>
  <c r="V10" i="1"/>
  <c r="U350" i="2" l="1"/>
  <c r="L736" i="2"/>
  <c r="F640" i="2"/>
  <c r="Y990" i="2"/>
  <c r="L384" i="2"/>
  <c r="H510" i="2"/>
  <c r="R800" i="2"/>
  <c r="N574" i="2"/>
  <c r="N702" i="2"/>
  <c r="Y959" i="2"/>
  <c r="D1023" i="2"/>
  <c r="U62" i="2"/>
  <c r="F990" i="2"/>
  <c r="D766" i="2"/>
  <c r="J992" i="2"/>
  <c r="Y382" i="2"/>
  <c r="L958" i="2"/>
  <c r="D894" i="2"/>
  <c r="U384" i="2"/>
  <c r="AB638" i="2"/>
  <c r="D96" i="2"/>
  <c r="F736" i="2"/>
  <c r="F62" i="2"/>
  <c r="F894" i="2"/>
  <c r="P318" i="2"/>
  <c r="J544" i="2"/>
  <c r="J352" i="2"/>
  <c r="D768" i="2"/>
  <c r="F958" i="2"/>
  <c r="AB864" i="2"/>
  <c r="R894" i="2"/>
  <c r="R928" i="2"/>
  <c r="N384" i="2"/>
  <c r="N992" i="2"/>
  <c r="R542" i="2"/>
  <c r="L959" i="2"/>
  <c r="F798" i="2"/>
  <c r="N191" i="2"/>
  <c r="Y352" i="2"/>
  <c r="R832" i="2"/>
  <c r="U768" i="2"/>
  <c r="L30" i="2"/>
  <c r="AY178" i="2" s="1"/>
  <c r="L188" i="2"/>
  <c r="H62" i="2"/>
  <c r="N480" i="2"/>
  <c r="AB928" i="2"/>
  <c r="AB894" i="2"/>
  <c r="H512" i="2"/>
  <c r="N26" i="2"/>
  <c r="AE606" i="2"/>
  <c r="F480" i="2"/>
  <c r="D864" i="2"/>
  <c r="Y992" i="2"/>
  <c r="H254" i="2"/>
  <c r="H640" i="2"/>
  <c r="R188" i="2"/>
  <c r="R30" i="2"/>
  <c r="AY283" i="2" s="1"/>
  <c r="N62" i="2"/>
  <c r="N736" i="2"/>
  <c r="L1022" i="2"/>
  <c r="H990" i="2"/>
  <c r="D958" i="2"/>
  <c r="J288" i="2"/>
  <c r="Y318" i="2"/>
  <c r="H414" i="2"/>
  <c r="F1023" i="2"/>
  <c r="P638" i="2"/>
  <c r="P62" i="2"/>
  <c r="D574" i="2"/>
  <c r="H478" i="2"/>
  <c r="P992" i="2"/>
  <c r="J542" i="2"/>
  <c r="Y640" i="2"/>
  <c r="H544" i="2"/>
  <c r="H286" i="2"/>
  <c r="Y191" i="2"/>
  <c r="P576" i="2"/>
  <c r="H1023" i="2"/>
  <c r="AB350" i="2"/>
  <c r="D1024" i="2"/>
  <c r="J1024" i="2"/>
  <c r="AE734" i="2"/>
  <c r="W1023" i="2"/>
  <c r="Y862" i="2"/>
  <c r="H384" i="2"/>
  <c r="R416" i="2"/>
  <c r="N512" i="2"/>
  <c r="L702" i="2"/>
  <c r="H192" i="2"/>
  <c r="N478" i="2"/>
  <c r="D992" i="2"/>
  <c r="L542" i="2"/>
  <c r="P959" i="2"/>
  <c r="R350" i="2"/>
  <c r="R638" i="2"/>
  <c r="W638" i="2"/>
  <c r="D1022" i="2"/>
  <c r="N96" i="2"/>
  <c r="D862" i="2"/>
  <c r="Y574" i="2"/>
  <c r="L640" i="2"/>
  <c r="L254" i="2"/>
  <c r="W62" i="2"/>
  <c r="W736" i="2"/>
  <c r="Y928" i="2"/>
  <c r="AE956" i="2"/>
  <c r="F416" i="2"/>
  <c r="H672" i="2"/>
  <c r="BG128" i="2" s="1"/>
  <c r="D318" i="2"/>
  <c r="R640" i="2"/>
  <c r="W286" i="2"/>
  <c r="W959" i="2"/>
  <c r="P190" i="2"/>
  <c r="P352" i="2"/>
  <c r="J350" i="2"/>
  <c r="W832" i="2"/>
  <c r="J638" i="2"/>
  <c r="Y30" i="2"/>
  <c r="CA73" i="2" s="1"/>
  <c r="P768" i="2"/>
  <c r="P188" i="2"/>
  <c r="U1022" i="2"/>
  <c r="W1020" i="2" l="1"/>
  <c r="AB798" i="2"/>
  <c r="DC97" i="2" s="1"/>
  <c r="AE254" i="2"/>
  <c r="Y864" i="2"/>
  <c r="W478" i="2"/>
  <c r="CA122" i="2" s="1"/>
  <c r="U318" i="2"/>
  <c r="CA47" i="2" s="1"/>
  <c r="Y96" i="2"/>
  <c r="CI75" i="2" s="1"/>
  <c r="U544" i="2"/>
  <c r="CI56" i="2" s="1"/>
  <c r="W510" i="2"/>
  <c r="W191" i="2"/>
  <c r="CE113" i="2" s="1"/>
  <c r="AB510" i="2"/>
  <c r="DC88" i="2" s="1"/>
  <c r="Y414" i="2"/>
  <c r="AB768" i="2"/>
  <c r="DK96" i="2" s="1"/>
  <c r="AB222" i="2"/>
  <c r="DC79" i="2" s="1"/>
  <c r="U96" i="2"/>
  <c r="CI40" i="2" s="1"/>
  <c r="AB1024" i="2"/>
  <c r="DK104" i="2" s="1"/>
  <c r="Y480" i="2"/>
  <c r="AB96" i="2"/>
  <c r="Y638" i="2"/>
  <c r="AB191" i="2"/>
  <c r="W574" i="2"/>
  <c r="CA124" i="2" s="1"/>
  <c r="AB704" i="2"/>
  <c r="DK94" i="2" s="1"/>
  <c r="AB190" i="2"/>
  <c r="DC78" i="2" s="1"/>
  <c r="AB478" i="2"/>
  <c r="DC87" i="2" s="1"/>
  <c r="W606" i="2"/>
  <c r="U256" i="2"/>
  <c r="AB827" i="2"/>
  <c r="AB829" i="2"/>
  <c r="AB826" i="2"/>
  <c r="CM98" i="2" s="1"/>
  <c r="U542" i="2"/>
  <c r="CA56" i="2" s="1"/>
  <c r="W28" i="2"/>
  <c r="BS108" i="2" s="1"/>
  <c r="W31" i="2"/>
  <c r="CE108" i="2" s="1"/>
  <c r="W189" i="2"/>
  <c r="W187" i="2"/>
  <c r="W186" i="2"/>
  <c r="BK113" i="2" s="1"/>
  <c r="Y411" i="2"/>
  <c r="Y410" i="2"/>
  <c r="BK85" i="2" s="1"/>
  <c r="Y413" i="2"/>
  <c r="BW85" i="2" s="1"/>
  <c r="AB346" i="2"/>
  <c r="CM83" i="2" s="1"/>
  <c r="AB349" i="2"/>
  <c r="CY83" i="2" s="1"/>
  <c r="AB347" i="2"/>
  <c r="AB1022" i="2"/>
  <c r="Y379" i="2"/>
  <c r="Y378" i="2"/>
  <c r="Y381" i="2"/>
  <c r="BW84" i="2" s="1"/>
  <c r="AB94" i="2"/>
  <c r="DC75" i="2" s="1"/>
  <c r="Y863" i="2"/>
  <c r="CE99" i="2" s="1"/>
  <c r="Y860" i="2"/>
  <c r="BS99" i="2" s="1"/>
  <c r="U893" i="2"/>
  <c r="U891" i="2"/>
  <c r="U477" i="2"/>
  <c r="BW52" i="2" s="1"/>
  <c r="U475" i="2"/>
  <c r="BO52" i="2" s="1"/>
  <c r="U474" i="2"/>
  <c r="BK52" i="2" s="1"/>
  <c r="AB254" i="2"/>
  <c r="DC80" i="2" s="1"/>
  <c r="Y829" i="2"/>
  <c r="BW98" i="2" s="1"/>
  <c r="Y255" i="2"/>
  <c r="CE80" i="2" s="1"/>
  <c r="Y252" i="2"/>
  <c r="U288" i="2"/>
  <c r="U478" i="2"/>
  <c r="CA52" i="2" s="1"/>
  <c r="W1022" i="2"/>
  <c r="AB126" i="2"/>
  <c r="DC76" i="2" s="1"/>
  <c r="U412" i="2"/>
  <c r="BS50" i="2" s="1"/>
  <c r="U415" i="2"/>
  <c r="CE50" i="2" s="1"/>
  <c r="AB896" i="2"/>
  <c r="DK100" i="2" s="1"/>
  <c r="Y189" i="2"/>
  <c r="Y187" i="2"/>
  <c r="BO78" i="2" s="1"/>
  <c r="Y186" i="2"/>
  <c r="BK78" i="2" s="1"/>
  <c r="U287" i="2"/>
  <c r="U284" i="2"/>
  <c r="BS46" i="2" s="1"/>
  <c r="U925" i="2"/>
  <c r="BW66" i="2" s="1"/>
  <c r="U699" i="2"/>
  <c r="BO59" i="2" s="1"/>
  <c r="U701" i="2"/>
  <c r="BW59" i="2" s="1"/>
  <c r="W863" i="2"/>
  <c r="W860" i="2"/>
  <c r="Y508" i="2"/>
  <c r="BS88" i="2" s="1"/>
  <c r="Y511" i="2"/>
  <c r="CE88" i="2" s="1"/>
  <c r="U861" i="2"/>
  <c r="BW64" i="2" s="1"/>
  <c r="U859" i="2"/>
  <c r="BO64" i="2" s="1"/>
  <c r="U858" i="2"/>
  <c r="BK64" i="2" s="1"/>
  <c r="AB352" i="2"/>
  <c r="DK83" i="2" s="1"/>
  <c r="U286" i="2"/>
  <c r="U797" i="2"/>
  <c r="BW62" i="2" s="1"/>
  <c r="U795" i="2"/>
  <c r="BO62" i="2" s="1"/>
  <c r="U794" i="2"/>
  <c r="BK62" i="2" s="1"/>
  <c r="Y703" i="2"/>
  <c r="CE94" i="2" s="1"/>
  <c r="W318" i="2"/>
  <c r="CA117" i="2" s="1"/>
  <c r="W96" i="2"/>
  <c r="CI110" i="2" s="1"/>
  <c r="U799" i="2"/>
  <c r="CE62" i="2" s="1"/>
  <c r="U796" i="2"/>
  <c r="U380" i="2"/>
  <c r="BS49" i="2" s="1"/>
  <c r="U383" i="2"/>
  <c r="CE49" i="2" s="1"/>
  <c r="AB93" i="2"/>
  <c r="CY75" i="2" s="1"/>
  <c r="AB91" i="2"/>
  <c r="CQ75" i="2" s="1"/>
  <c r="AB90" i="2"/>
  <c r="CM75" i="2" s="1"/>
  <c r="Y61" i="2"/>
  <c r="BW74" i="2" s="1"/>
  <c r="Y59" i="2"/>
  <c r="BO74" i="2" s="1"/>
  <c r="Y286" i="2"/>
  <c r="AB416" i="2"/>
  <c r="DK85" i="2" s="1"/>
  <c r="U635" i="2"/>
  <c r="BO57" i="2" s="1"/>
  <c r="U634" i="2"/>
  <c r="U637" i="2"/>
  <c r="BW57" i="2" s="1"/>
  <c r="W1021" i="2"/>
  <c r="BW139" i="2" s="1"/>
  <c r="W1019" i="2"/>
  <c r="BO139" i="2" s="1"/>
  <c r="W1018" i="2"/>
  <c r="BK139" i="2" s="1"/>
  <c r="U733" i="2"/>
  <c r="W542" i="2"/>
  <c r="CA126" i="2" s="1"/>
  <c r="Y608" i="2"/>
  <c r="CI90" i="2" s="1"/>
  <c r="U253" i="2"/>
  <c r="BW45" i="2" s="1"/>
  <c r="U251" i="2"/>
  <c r="BO45" i="2" s="1"/>
  <c r="U250" i="2"/>
  <c r="BK45" i="2" s="1"/>
  <c r="AB479" i="2"/>
  <c r="DG87" i="2" s="1"/>
  <c r="AB476" i="2"/>
  <c r="CU87" i="2" s="1"/>
  <c r="W766" i="2"/>
  <c r="U347" i="2"/>
  <c r="BO48" i="2" s="1"/>
  <c r="U346" i="2"/>
  <c r="BK48" i="2" s="1"/>
  <c r="U349" i="2"/>
  <c r="BW48" i="2" s="1"/>
  <c r="U476" i="2"/>
  <c r="BS52" i="2" s="1"/>
  <c r="U479" i="2"/>
  <c r="CE52" i="2" s="1"/>
  <c r="AB414" i="2"/>
  <c r="DC85" i="2" s="1"/>
  <c r="Y288" i="2"/>
  <c r="CI81" i="2" s="1"/>
  <c r="W380" i="2"/>
  <c r="W383" i="2"/>
  <c r="CE119" i="2" s="1"/>
  <c r="AB735" i="2"/>
  <c r="DG95" i="2" s="1"/>
  <c r="AB732" i="2"/>
  <c r="CU95" i="2" s="1"/>
  <c r="AB412" i="2"/>
  <c r="CU85" i="2" s="1"/>
  <c r="AB415" i="2"/>
  <c r="DG85" i="2" s="1"/>
  <c r="Y765" i="2"/>
  <c r="BW96" i="2" s="1"/>
  <c r="Y763" i="2"/>
  <c r="BO96" i="2" s="1"/>
  <c r="Y762" i="2"/>
  <c r="Y861" i="2"/>
  <c r="Y859" i="2"/>
  <c r="Y858" i="2"/>
  <c r="Y832" i="2"/>
  <c r="CI98" i="2" s="1"/>
  <c r="W958" i="2"/>
  <c r="CA137" i="2" s="1"/>
  <c r="U736" i="2"/>
  <c r="CI60" i="2" s="1"/>
  <c r="Y955" i="2"/>
  <c r="BO102" i="2" s="1"/>
  <c r="Y957" i="2"/>
  <c r="AB957" i="2"/>
  <c r="CY102" i="2" s="1"/>
  <c r="AB955" i="2"/>
  <c r="AB954" i="2"/>
  <c r="Y958" i="2"/>
  <c r="W477" i="2"/>
  <c r="BW122" i="2" s="1"/>
  <c r="W475" i="2"/>
  <c r="BO122" i="2" s="1"/>
  <c r="W474" i="2"/>
  <c r="BK122" i="2" s="1"/>
  <c r="Y768" i="2"/>
  <c r="Y346" i="2"/>
  <c r="Y349" i="2"/>
  <c r="BW83" i="2" s="1"/>
  <c r="Y347" i="2"/>
  <c r="BO83" i="2" s="1"/>
  <c r="U92" i="2"/>
  <c r="BS40" i="2" s="1"/>
  <c r="U95" i="2"/>
  <c r="CE40" i="2" s="1"/>
  <c r="U863" i="2"/>
  <c r="CE64" i="2" s="1"/>
  <c r="U860" i="2"/>
  <c r="BS64" i="2" s="1"/>
  <c r="AB701" i="2"/>
  <c r="AB699" i="2"/>
  <c r="AB698" i="2"/>
  <c r="W26" i="2"/>
  <c r="BK108" i="2" s="1"/>
  <c r="Y512" i="2"/>
  <c r="CI88" i="2" s="1"/>
  <c r="AE574" i="2"/>
  <c r="DC54" i="2" s="1"/>
  <c r="Y797" i="2"/>
  <c r="BW97" i="2" s="1"/>
  <c r="Y795" i="2"/>
  <c r="BO97" i="2" s="1"/>
  <c r="Y794" i="2"/>
  <c r="AB509" i="2"/>
  <c r="AB507" i="2"/>
  <c r="CQ88" i="2" s="1"/>
  <c r="AB506" i="2"/>
  <c r="W924" i="2"/>
  <c r="BS136" i="2" s="1"/>
  <c r="AB959" i="2"/>
  <c r="DG102" i="2" s="1"/>
  <c r="U831" i="2"/>
  <c r="CE63" i="2" s="1"/>
  <c r="U828" i="2"/>
  <c r="BS63" i="2" s="1"/>
  <c r="AB317" i="2"/>
  <c r="AB315" i="2"/>
  <c r="AB314" i="2"/>
  <c r="CM82" i="2" s="1"/>
  <c r="AB160" i="2"/>
  <c r="DK77" i="2" s="1"/>
  <c r="AB895" i="2"/>
  <c r="DG100" i="2" s="1"/>
  <c r="AB892" i="2"/>
  <c r="Y510" i="2"/>
  <c r="CA88" i="2" s="1"/>
  <c r="W416" i="2"/>
  <c r="CI120" i="2" s="1"/>
  <c r="W894" i="2"/>
  <c r="AB924" i="2"/>
  <c r="CU101" i="2" s="1"/>
  <c r="AB736" i="2"/>
  <c r="DK95" i="2" s="1"/>
  <c r="Y960" i="2"/>
  <c r="U638" i="2"/>
  <c r="Y798" i="2"/>
  <c r="CA97" i="2" s="1"/>
  <c r="W476" i="2"/>
  <c r="BS122" i="2" s="1"/>
  <c r="W479" i="2"/>
  <c r="CE122" i="2" s="1"/>
  <c r="W988" i="2"/>
  <c r="W991" i="2"/>
  <c r="CE138" i="2" s="1"/>
  <c r="W800" i="2"/>
  <c r="CI132" i="2" s="1"/>
  <c r="W192" i="2"/>
  <c r="CI113" i="2" s="1"/>
  <c r="U31" i="2"/>
  <c r="U28" i="2"/>
  <c r="BS38" i="2" s="1"/>
  <c r="U190" i="2"/>
  <c r="CA43" i="2" s="1"/>
  <c r="Y26" i="2"/>
  <c r="BK73" i="2" s="1"/>
  <c r="AB480" i="2"/>
  <c r="AB860" i="2"/>
  <c r="CU99" i="2" s="1"/>
  <c r="AB863" i="2"/>
  <c r="DG99" i="2" s="1"/>
  <c r="W254" i="2"/>
  <c r="CA115" i="2" s="1"/>
  <c r="W829" i="2"/>
  <c r="U988" i="2"/>
  <c r="BS68" i="2" s="1"/>
  <c r="U991" i="2"/>
  <c r="CE68" i="2" s="1"/>
  <c r="U862" i="2"/>
  <c r="CA64" i="2" s="1"/>
  <c r="AB990" i="2"/>
  <c r="DC103" i="2" s="1"/>
  <c r="Y62" i="2"/>
  <c r="CA74" i="2" s="1"/>
  <c r="AB989" i="2"/>
  <c r="CY103" i="2" s="1"/>
  <c r="AB987" i="2"/>
  <c r="CQ103" i="2" s="1"/>
  <c r="AB986" i="2"/>
  <c r="CM103" i="2" s="1"/>
  <c r="U640" i="2"/>
  <c r="AB320" i="2"/>
  <c r="DK82" i="2" s="1"/>
  <c r="Y92" i="2"/>
  <c r="BS75" i="2" s="1"/>
  <c r="Y95" i="2"/>
  <c r="CE75" i="2" s="1"/>
  <c r="U255" i="2"/>
  <c r="U252" i="2"/>
  <c r="BS45" i="2" s="1"/>
  <c r="Y94" i="2"/>
  <c r="CA75" i="2" s="1"/>
  <c r="Y412" i="2"/>
  <c r="Y415" i="2"/>
  <c r="CE85" i="2" s="1"/>
  <c r="U285" i="2"/>
  <c r="BW46" i="2" s="1"/>
  <c r="U283" i="2"/>
  <c r="BO46" i="2" s="1"/>
  <c r="U282" i="2"/>
  <c r="W61" i="2"/>
  <c r="BW109" i="2" s="1"/>
  <c r="W59" i="2"/>
  <c r="BO109" i="2" s="1"/>
  <c r="Y733" i="2"/>
  <c r="BW95" i="2" s="1"/>
  <c r="W414" i="2"/>
  <c r="CA120" i="2" s="1"/>
  <c r="W94" i="2"/>
  <c r="CA110" i="2" s="1"/>
  <c r="U188" i="2"/>
  <c r="BS43" i="2" s="1"/>
  <c r="AB61" i="2"/>
  <c r="CY74" i="2" s="1"/>
  <c r="AB59" i="2"/>
  <c r="AB58" i="2"/>
  <c r="CM74" i="2" s="1"/>
  <c r="U510" i="2"/>
  <c r="CA53" i="2" s="1"/>
  <c r="AB992" i="2"/>
  <c r="DK103" i="2" s="1"/>
  <c r="Y478" i="2"/>
  <c r="CA87" i="2" s="1"/>
  <c r="U512" i="2"/>
  <c r="AB475" i="2"/>
  <c r="CQ87" i="2" s="1"/>
  <c r="AB474" i="2"/>
  <c r="CM87" i="2" s="1"/>
  <c r="AB477" i="2"/>
  <c r="AB27" i="2"/>
  <c r="CQ73" i="2" s="1"/>
  <c r="AB26" i="2"/>
  <c r="CM73" i="2" s="1"/>
  <c r="AB29" i="2"/>
  <c r="CY73" i="2" s="1"/>
  <c r="U702" i="2"/>
  <c r="AB574" i="2"/>
  <c r="DC89" i="2" s="1"/>
  <c r="U798" i="2"/>
  <c r="CA62" i="2" s="1"/>
  <c r="U351" i="2"/>
  <c r="U348" i="2"/>
  <c r="AB606" i="2"/>
  <c r="DC90" i="2" s="1"/>
  <c r="W319" i="2"/>
  <c r="CE117" i="2" s="1"/>
  <c r="AB64" i="2"/>
  <c r="DK74" i="2" s="1"/>
  <c r="AB127" i="2"/>
  <c r="AB124" i="2"/>
  <c r="CU76" i="2" s="1"/>
  <c r="W379" i="2"/>
  <c r="BO119" i="2" s="1"/>
  <c r="W378" i="2"/>
  <c r="BK119" i="2" s="1"/>
  <c r="W381" i="2"/>
  <c r="U955" i="2"/>
  <c r="BO67" i="2" s="1"/>
  <c r="U957" i="2"/>
  <c r="BW67" i="2" s="1"/>
  <c r="W893" i="2"/>
  <c r="BW135" i="2" s="1"/>
  <c r="W891" i="2"/>
  <c r="AB223" i="2"/>
  <c r="DG79" i="2" s="1"/>
  <c r="AB220" i="2"/>
  <c r="CU79" i="2" s="1"/>
  <c r="Y1024" i="2"/>
  <c r="Y732" i="2"/>
  <c r="BS95" i="2" s="1"/>
  <c r="Y735" i="2"/>
  <c r="CE95" i="2" s="1"/>
  <c r="U26" i="2"/>
  <c r="BK38" i="2" s="1"/>
  <c r="U732" i="2"/>
  <c r="U735" i="2"/>
  <c r="W699" i="2"/>
  <c r="BO129" i="2" s="1"/>
  <c r="W701" i="2"/>
  <c r="BW129" i="2" s="1"/>
  <c r="Y317" i="2"/>
  <c r="BW82" i="2" s="1"/>
  <c r="Y315" i="2"/>
  <c r="Y314" i="2"/>
  <c r="Y31" i="2"/>
  <c r="Y28" i="2"/>
  <c r="U800" i="2"/>
  <c r="Y924" i="2"/>
  <c r="BS101" i="2" s="1"/>
  <c r="Y416" i="2"/>
  <c r="CI85" i="2" s="1"/>
  <c r="AB189" i="2"/>
  <c r="CY78" i="2" s="1"/>
  <c r="AB186" i="2"/>
  <c r="CM78" i="2" s="1"/>
  <c r="AB187" i="2"/>
  <c r="CQ78" i="2" s="1"/>
  <c r="AB158" i="2"/>
  <c r="DC77" i="2" s="1"/>
  <c r="W1024" i="2"/>
  <c r="W544" i="2"/>
  <c r="U992" i="2"/>
  <c r="CI68" i="2" s="1"/>
  <c r="AB192" i="2"/>
  <c r="DK78" i="2" s="1"/>
  <c r="AB348" i="2"/>
  <c r="CU83" i="2" s="1"/>
  <c r="AB351" i="2"/>
  <c r="DG83" i="2" s="1"/>
  <c r="AB893" i="2"/>
  <c r="CY100" i="2" s="1"/>
  <c r="AB891" i="2"/>
  <c r="CQ100" i="2" s="1"/>
  <c r="AB890" i="2"/>
  <c r="AB733" i="2"/>
  <c r="CY95" i="2" s="1"/>
  <c r="AB731" i="2"/>
  <c r="AB730" i="2"/>
  <c r="CM95" i="2" s="1"/>
  <c r="AB286" i="2"/>
  <c r="DC81" i="2" s="1"/>
  <c r="AB511" i="2"/>
  <c r="DG88" i="2" s="1"/>
  <c r="AB508" i="2"/>
  <c r="CU88" i="2" s="1"/>
  <c r="AB383" i="2"/>
  <c r="DG84" i="2" s="1"/>
  <c r="AB380" i="2"/>
  <c r="AB28" i="2"/>
  <c r="AB31" i="2"/>
  <c r="DG73" i="2" s="1"/>
  <c r="AB538" i="2"/>
  <c r="CM91" i="2" s="1"/>
  <c r="AB541" i="2"/>
  <c r="CY91" i="2" s="1"/>
  <c r="AB539" i="2"/>
  <c r="CQ91" i="2" s="1"/>
  <c r="Y476" i="2"/>
  <c r="BS87" i="2" s="1"/>
  <c r="Y479" i="2"/>
  <c r="CE87" i="2" s="1"/>
  <c r="AB283" i="2"/>
  <c r="AB282" i="2"/>
  <c r="AB285" i="2"/>
  <c r="CY81" i="2" s="1"/>
  <c r="U93" i="2"/>
  <c r="BW40" i="2" s="1"/>
  <c r="U91" i="2"/>
  <c r="BO40" i="2" s="1"/>
  <c r="U90" i="2"/>
  <c r="BK40" i="2" s="1"/>
  <c r="Y699" i="2"/>
  <c r="BO94" i="2" s="1"/>
  <c r="Y701" i="2"/>
  <c r="BW94" i="2" s="1"/>
  <c r="W382" i="2"/>
  <c r="U1021" i="2"/>
  <c r="U1019" i="2"/>
  <c r="BO69" i="2" s="1"/>
  <c r="U1018" i="2"/>
  <c r="BK69" i="2" s="1"/>
  <c r="AB667" i="2"/>
  <c r="CQ93" i="2" s="1"/>
  <c r="AB666" i="2"/>
  <c r="CM93" i="2" s="1"/>
  <c r="AB669" i="2"/>
  <c r="CY93" i="2" s="1"/>
  <c r="AB639" i="2"/>
  <c r="DG92" i="2" s="1"/>
  <c r="AB636" i="2"/>
  <c r="AB604" i="2"/>
  <c r="AB607" i="2"/>
  <c r="AB446" i="2"/>
  <c r="DC86" i="2" s="1"/>
  <c r="U703" i="2"/>
  <c r="CE59" i="2" s="1"/>
  <c r="AB734" i="2"/>
  <c r="DC95" i="2" s="1"/>
  <c r="U832" i="2"/>
  <c r="CI63" i="2" s="1"/>
  <c r="AB767" i="2"/>
  <c r="DG96" i="2" s="1"/>
  <c r="AB764" i="2"/>
  <c r="CU96" i="2" s="1"/>
  <c r="U574" i="2"/>
  <c r="CA54" i="2" s="1"/>
  <c r="W864" i="2"/>
  <c r="CI134" i="2" s="1"/>
  <c r="AB62" i="2"/>
  <c r="DC74" i="2" s="1"/>
  <c r="W347" i="2"/>
  <c r="BO118" i="2" s="1"/>
  <c r="W346" i="2"/>
  <c r="BK118" i="2" s="1"/>
  <c r="W349" i="2"/>
  <c r="BW118" i="2" s="1"/>
  <c r="AB447" i="2"/>
  <c r="DG86" i="2" s="1"/>
  <c r="AB444" i="2"/>
  <c r="CU86" i="2" s="1"/>
  <c r="AB703" i="2"/>
  <c r="AB700" i="2"/>
  <c r="W925" i="2"/>
  <c r="BW136" i="2" s="1"/>
  <c r="W862" i="2"/>
  <c r="CA134" i="2" s="1"/>
  <c r="W639" i="2"/>
  <c r="CE127" i="2" s="1"/>
  <c r="W636" i="2"/>
  <c r="BS127" i="2" s="1"/>
  <c r="U766" i="2"/>
  <c r="CA61" i="2" s="1"/>
  <c r="U352" i="2"/>
  <c r="W831" i="2"/>
  <c r="W828" i="2"/>
  <c r="BS133" i="2" s="1"/>
  <c r="Y188" i="2"/>
  <c r="BS78" i="2" s="1"/>
  <c r="AB576" i="2"/>
  <c r="DK89" i="2" s="1"/>
  <c r="AE542" i="2"/>
  <c r="DC56" i="2" s="1"/>
  <c r="U414" i="2"/>
  <c r="CA50" i="2" s="1"/>
  <c r="AB384" i="2"/>
  <c r="DK84" i="2" s="1"/>
  <c r="Y894" i="2"/>
  <c r="CA100" i="2" s="1"/>
  <c r="AB800" i="2"/>
  <c r="DK97" i="2" s="1"/>
  <c r="AB927" i="2"/>
  <c r="DG101" i="2" s="1"/>
  <c r="W288" i="2"/>
  <c r="CI116" i="2" s="1"/>
  <c r="W350" i="2"/>
  <c r="CA118" i="2" s="1"/>
  <c r="U1020" i="2"/>
  <c r="U382" i="2"/>
  <c r="CA49" i="2" s="1"/>
  <c r="U959" i="2"/>
  <c r="CE67" i="2" s="1"/>
  <c r="Y573" i="2"/>
  <c r="Y571" i="2"/>
  <c r="BO89" i="2" s="1"/>
  <c r="U320" i="2"/>
  <c r="AB445" i="2"/>
  <c r="CY86" i="2" s="1"/>
  <c r="AB443" i="2"/>
  <c r="CQ86" i="2" s="1"/>
  <c r="AB442" i="2"/>
  <c r="Y383" i="2"/>
  <c r="CE84" i="2" s="1"/>
  <c r="Y380" i="2"/>
  <c r="BS84" i="2" s="1"/>
  <c r="W253" i="2"/>
  <c r="W251" i="2"/>
  <c r="BO115" i="2" s="1"/>
  <c r="W250" i="2"/>
  <c r="BK115" i="2" s="1"/>
  <c r="W352" i="2"/>
  <c r="CI118" i="2" s="1"/>
  <c r="AB543" i="2"/>
  <c r="DG91" i="2" s="1"/>
  <c r="AB540" i="2"/>
  <c r="CU91" i="2" s="1"/>
  <c r="Y192" i="2"/>
  <c r="Y287" i="2"/>
  <c r="Y284" i="2"/>
  <c r="W512" i="2"/>
  <c r="Y384" i="2"/>
  <c r="CI84" i="2" s="1"/>
  <c r="U894" i="2"/>
  <c r="CA65" i="2" s="1"/>
  <c r="W575" i="2"/>
  <c r="W255" i="2"/>
  <c r="W252" i="2"/>
  <c r="W576" i="2"/>
  <c r="AB608" i="2"/>
  <c r="W384" i="2"/>
  <c r="CI119" i="2" s="1"/>
  <c r="Y1021" i="2"/>
  <c r="BW104" i="2" s="1"/>
  <c r="Y1019" i="2"/>
  <c r="BO104" i="2" s="1"/>
  <c r="Y1018" i="2"/>
  <c r="BK104" i="2" s="1"/>
  <c r="U379" i="2"/>
  <c r="U378" i="2"/>
  <c r="BK49" i="2" s="1"/>
  <c r="U381" i="2"/>
  <c r="BW49" i="2" s="1"/>
  <c r="W413" i="2"/>
  <c r="W411" i="2"/>
  <c r="BO120" i="2" s="1"/>
  <c r="W410" i="2"/>
  <c r="BK120" i="2" s="1"/>
  <c r="Y1023" i="2"/>
  <c r="CE104" i="2" s="1"/>
  <c r="W63" i="2"/>
  <c r="CE109" i="2" s="1"/>
  <c r="W640" i="2"/>
  <c r="U608" i="2"/>
  <c r="W702" i="2"/>
  <c r="CA129" i="2" s="1"/>
  <c r="AB256" i="2"/>
  <c r="AB159" i="2"/>
  <c r="DG77" i="2" s="1"/>
  <c r="AB156" i="2"/>
  <c r="CU77" i="2" s="1"/>
  <c r="Y736" i="2"/>
  <c r="CI95" i="2" s="1"/>
  <c r="AB1020" i="2"/>
  <c r="CU104" i="2" s="1"/>
  <c r="AB832" i="2"/>
  <c r="U829" i="2"/>
  <c r="AB224" i="2"/>
  <c r="DK79" i="2" s="1"/>
  <c r="Y987" i="2"/>
  <c r="BO103" i="2" s="1"/>
  <c r="Y986" i="2"/>
  <c r="BK103" i="2" s="1"/>
  <c r="Y989" i="2"/>
  <c r="BW103" i="2" s="1"/>
  <c r="Y544" i="2"/>
  <c r="CI91" i="2" s="1"/>
  <c r="Y477" i="2"/>
  <c r="Y475" i="2"/>
  <c r="Y474" i="2"/>
  <c r="BK87" i="2" s="1"/>
  <c r="W480" i="2"/>
  <c r="CI122" i="2" s="1"/>
  <c r="AB218" i="2"/>
  <c r="CM79" i="2" s="1"/>
  <c r="AB221" i="2"/>
  <c r="CY79" i="2" s="1"/>
  <c r="AB219" i="2"/>
  <c r="CQ79" i="2" s="1"/>
  <c r="Y93" i="2"/>
  <c r="BW75" i="2" s="1"/>
  <c r="Y91" i="2"/>
  <c r="Y90" i="2"/>
  <c r="W992" i="2"/>
  <c r="CI138" i="2" s="1"/>
  <c r="W256" i="2"/>
  <c r="CI115" i="2" s="1"/>
  <c r="W635" i="2"/>
  <c r="BO127" i="2" s="1"/>
  <c r="W634" i="2"/>
  <c r="BK127" i="2" s="1"/>
  <c r="W637" i="2"/>
  <c r="BW127" i="2" s="1"/>
  <c r="W989" i="2"/>
  <c r="BW138" i="2" s="1"/>
  <c r="W987" i="2"/>
  <c r="BO138" i="2" s="1"/>
  <c r="W986" i="2"/>
  <c r="AB766" i="2"/>
  <c r="DC96" i="2" s="1"/>
  <c r="Y925" i="2"/>
  <c r="BW101" i="2" s="1"/>
  <c r="AB958" i="2"/>
  <c r="DC102" i="2" s="1"/>
  <c r="W764" i="2"/>
  <c r="BS131" i="2" s="1"/>
  <c r="W767" i="2"/>
  <c r="CE131" i="2" s="1"/>
  <c r="W285" i="2"/>
  <c r="BW116" i="2" s="1"/>
  <c r="W283" i="2"/>
  <c r="BO116" i="2" s="1"/>
  <c r="W282" i="2"/>
  <c r="BK116" i="2" s="1"/>
  <c r="AB925" i="2"/>
  <c r="AB923" i="2"/>
  <c r="CQ101" i="2" s="1"/>
  <c r="AB922" i="2"/>
  <c r="CM101" i="2" s="1"/>
  <c r="U1024" i="2"/>
  <c r="AB1023" i="2"/>
  <c r="DG104" i="2" s="1"/>
  <c r="Y702" i="2"/>
  <c r="CA94" i="2" s="1"/>
  <c r="Y800" i="2"/>
  <c r="CI97" i="2" s="1"/>
  <c r="Y796" i="2"/>
  <c r="BS97" i="2" s="1"/>
  <c r="Y799" i="2"/>
  <c r="W317" i="2"/>
  <c r="BW117" i="2" s="1"/>
  <c r="W315" i="2"/>
  <c r="BO117" i="2" s="1"/>
  <c r="W768" i="2"/>
  <c r="CI131" i="2" s="1"/>
  <c r="AB637" i="2"/>
  <c r="AB635" i="2"/>
  <c r="CQ92" i="2" s="1"/>
  <c r="AB634" i="2"/>
  <c r="CM92" i="2" s="1"/>
  <c r="AB413" i="2"/>
  <c r="AB411" i="2"/>
  <c r="CQ85" i="2" s="1"/>
  <c r="AB410" i="2"/>
  <c r="CM85" i="2" s="1"/>
  <c r="U416" i="2"/>
  <c r="CI50" i="2" s="1"/>
  <c r="Y893" i="2"/>
  <c r="BW100" i="2" s="1"/>
  <c r="Y891" i="2"/>
  <c r="BO100" i="2" s="1"/>
  <c r="W287" i="2"/>
  <c r="CE116" i="2" s="1"/>
  <c r="W284" i="2"/>
  <c r="BS116" i="2" s="1"/>
  <c r="U189" i="2"/>
  <c r="U187" i="2"/>
  <c r="U186" i="2"/>
  <c r="BK43" i="2" s="1"/>
  <c r="U192" i="2"/>
  <c r="CI43" i="2" s="1"/>
  <c r="AB188" i="2"/>
  <c r="CU78" i="2" s="1"/>
  <c r="W990" i="2"/>
  <c r="CA138" i="2" s="1"/>
  <c r="U765" i="2"/>
  <c r="BW61" i="2" s="1"/>
  <c r="U763" i="2"/>
  <c r="BO61" i="2" s="1"/>
  <c r="U762" i="2"/>
  <c r="AB960" i="2"/>
  <c r="DK102" i="2" s="1"/>
  <c r="AB572" i="2"/>
  <c r="CU89" i="2" s="1"/>
  <c r="AB575" i="2"/>
  <c r="DG89" i="2" s="1"/>
  <c r="U61" i="2"/>
  <c r="BW39" i="2" s="1"/>
  <c r="U59" i="2"/>
  <c r="BO39" i="2" s="1"/>
  <c r="U94" i="2"/>
  <c r="CA40" i="2" s="1"/>
  <c r="AB670" i="2"/>
  <c r="DC93" i="2" s="1"/>
  <c r="AB862" i="2"/>
  <c r="AB830" i="2"/>
  <c r="DC98" i="2" s="1"/>
  <c r="AB544" i="2"/>
  <c r="DK91" i="2" s="1"/>
  <c r="U543" i="2"/>
  <c r="CE56" i="2" s="1"/>
  <c r="U540" i="2"/>
  <c r="AB672" i="2"/>
  <c r="DK93" i="2" s="1"/>
  <c r="U990" i="2"/>
  <c r="CA68" i="2" s="1"/>
  <c r="U511" i="2"/>
  <c r="CE53" i="2" s="1"/>
  <c r="U508" i="2"/>
  <c r="BS53" i="2" s="1"/>
  <c r="W928" i="2"/>
  <c r="CI136" i="2" s="1"/>
  <c r="W190" i="2"/>
  <c r="CA113" i="2" s="1"/>
  <c r="W188" i="2"/>
  <c r="BS113" i="2" s="1"/>
  <c r="AB32" i="2"/>
  <c r="DK73" i="2" s="1"/>
  <c r="AE352" i="2"/>
  <c r="DK48" i="2" s="1"/>
  <c r="Y576" i="2"/>
  <c r="CI89" i="2" s="1"/>
  <c r="Y254" i="2"/>
  <c r="CA80" i="2" s="1"/>
  <c r="W573" i="2"/>
  <c r="BW124" i="2" s="1"/>
  <c r="W571" i="2"/>
  <c r="BO124" i="2" s="1"/>
  <c r="W608" i="2"/>
  <c r="Y766" i="2"/>
  <c r="CA96" i="2" s="1"/>
  <c r="Y351" i="2"/>
  <c r="CE83" i="2" s="1"/>
  <c r="Y348" i="2"/>
  <c r="BS83" i="2" s="1"/>
  <c r="W799" i="2"/>
  <c r="W796" i="2"/>
  <c r="BS132" i="2" s="1"/>
  <c r="U864" i="2"/>
  <c r="W798" i="2"/>
  <c r="CA132" i="2" s="1"/>
  <c r="U1023" i="2"/>
  <c r="CE69" i="2" s="1"/>
  <c r="AB763" i="2"/>
  <c r="CQ96" i="2" s="1"/>
  <c r="AB762" i="2"/>
  <c r="CM96" i="2" s="1"/>
  <c r="AB765" i="2"/>
  <c r="CY96" i="2" s="1"/>
  <c r="AB926" i="2"/>
  <c r="DC101" i="2" s="1"/>
  <c r="AB1018" i="2"/>
  <c r="CM104" i="2" s="1"/>
  <c r="AB1021" i="2"/>
  <c r="AB1019" i="2"/>
  <c r="CQ104" i="2" s="1"/>
  <c r="AB858" i="2"/>
  <c r="CM99" i="2" s="1"/>
  <c r="AB861" i="2"/>
  <c r="CY99" i="2" s="1"/>
  <c r="AB859" i="2"/>
  <c r="CQ99" i="2" s="1"/>
  <c r="AB794" i="2"/>
  <c r="AB797" i="2"/>
  <c r="CY97" i="2" s="1"/>
  <c r="AB795" i="2"/>
  <c r="CQ97" i="2" s="1"/>
  <c r="Y350" i="2"/>
  <c r="CA83" i="2" s="1"/>
  <c r="U63" i="2"/>
  <c r="CE39" i="2" s="1"/>
  <c r="AB542" i="2"/>
  <c r="DC91" i="2" s="1"/>
  <c r="AB956" i="2"/>
  <c r="Y319" i="2"/>
  <c r="CE82" i="2" s="1"/>
  <c r="AB128" i="2"/>
  <c r="DK76" i="2" s="1"/>
  <c r="Y256" i="2"/>
  <c r="CI80" i="2" s="1"/>
  <c r="Y1020" i="2"/>
  <c r="W733" i="2"/>
  <c r="BW130" i="2" s="1"/>
  <c r="W731" i="2"/>
  <c r="W861" i="2"/>
  <c r="BW134" i="2" s="1"/>
  <c r="W859" i="2"/>
  <c r="W858" i="2"/>
  <c r="U480" i="2"/>
  <c r="CI52" i="2" s="1"/>
  <c r="AB668" i="2"/>
  <c r="CU93" i="2" s="1"/>
  <c r="AB671" i="2"/>
  <c r="DG93" i="2" s="1"/>
  <c r="AB991" i="2"/>
  <c r="DG103" i="2" s="1"/>
  <c r="AB988" i="2"/>
  <c r="CU103" i="2" s="1"/>
  <c r="U989" i="2"/>
  <c r="BW68" i="2" s="1"/>
  <c r="U987" i="2"/>
  <c r="U986" i="2"/>
  <c r="BK68" i="2" s="1"/>
  <c r="U606" i="2"/>
  <c r="CA55" i="2" s="1"/>
  <c r="U928" i="2"/>
  <c r="CI66" i="2" s="1"/>
  <c r="Y543" i="2"/>
  <c r="CE91" i="2" s="1"/>
  <c r="Y540" i="2"/>
  <c r="BS91" i="2" s="1"/>
  <c r="W351" i="2"/>
  <c r="CE118" i="2" s="1"/>
  <c r="W348" i="2"/>
  <c r="BS118" i="2" s="1"/>
  <c r="W703" i="2"/>
  <c r="AB251" i="2"/>
  <c r="CQ80" i="2" s="1"/>
  <c r="AB250" i="2"/>
  <c r="CM80" i="2" s="1"/>
  <c r="AB253" i="2"/>
  <c r="CY80" i="2" s="1"/>
  <c r="AB831" i="2"/>
  <c r="DG98" i="2" s="1"/>
  <c r="AB828" i="2"/>
  <c r="U254" i="2"/>
  <c r="CA45" i="2" s="1"/>
  <c r="U924" i="2"/>
  <c r="BS66" i="2" s="1"/>
  <c r="AB448" i="2"/>
  <c r="DK86" i="2" s="1"/>
  <c r="U764" i="2"/>
  <c r="U767" i="2"/>
  <c r="CE61" i="2" s="1"/>
  <c r="W765" i="2"/>
  <c r="BW131" i="2" s="1"/>
  <c r="W763" i="2"/>
  <c r="BO131" i="2" s="1"/>
  <c r="W762" i="2"/>
  <c r="BK131" i="2" s="1"/>
  <c r="W412" i="2"/>
  <c r="BS120" i="2" s="1"/>
  <c r="W415" i="2"/>
  <c r="CE120" i="2" s="1"/>
  <c r="Y988" i="2"/>
  <c r="BS103" i="2" s="1"/>
  <c r="Y991" i="2"/>
  <c r="CE103" i="2" s="1"/>
  <c r="U319" i="2"/>
  <c r="CE47" i="2" s="1"/>
  <c r="AB255" i="2"/>
  <c r="DG80" i="2" s="1"/>
  <c r="AB252" i="2"/>
  <c r="CU80" i="2" s="1"/>
  <c r="W511" i="2"/>
  <c r="CE123" i="2" s="1"/>
  <c r="W508" i="2"/>
  <c r="BS123" i="2" s="1"/>
  <c r="AB284" i="2"/>
  <c r="CU81" i="2" s="1"/>
  <c r="AB287" i="2"/>
  <c r="Y253" i="2"/>
  <c r="BW80" i="2" s="1"/>
  <c r="Y251" i="2"/>
  <c r="BO80" i="2" s="1"/>
  <c r="Y250" i="2"/>
  <c r="BK80" i="2" s="1"/>
  <c r="AB602" i="2"/>
  <c r="CM90" i="2" s="1"/>
  <c r="AB605" i="2"/>
  <c r="CY90" i="2" s="1"/>
  <c r="AB603" i="2"/>
  <c r="CQ90" i="2" s="1"/>
  <c r="AB799" i="2"/>
  <c r="DG97" i="2" s="1"/>
  <c r="AB796" i="2"/>
  <c r="AB125" i="2"/>
  <c r="CY76" i="2" s="1"/>
  <c r="AB123" i="2"/>
  <c r="CQ76" i="2" s="1"/>
  <c r="AB122" i="2"/>
  <c r="CM76" i="2" s="1"/>
  <c r="AB512" i="2"/>
  <c r="DK88" i="2" s="1"/>
  <c r="U413" i="2"/>
  <c r="BW50" i="2" s="1"/>
  <c r="U411" i="2"/>
  <c r="BO50" i="2" s="1"/>
  <c r="U410" i="2"/>
  <c r="BK50" i="2" s="1"/>
  <c r="AB702" i="2"/>
  <c r="W93" i="2"/>
  <c r="BW110" i="2" s="1"/>
  <c r="W91" i="2"/>
  <c r="BO110" i="2" s="1"/>
  <c r="W90" i="2"/>
  <c r="BK110" i="2" s="1"/>
  <c r="AB381" i="2"/>
  <c r="CY84" i="2" s="1"/>
  <c r="AB379" i="2"/>
  <c r="CQ84" i="2" s="1"/>
  <c r="AB378" i="2"/>
  <c r="AB60" i="2"/>
  <c r="CU74" i="2" s="1"/>
  <c r="AB63" i="2"/>
  <c r="AB640" i="2"/>
  <c r="DK92" i="2" s="1"/>
  <c r="AB288" i="2"/>
  <c r="DK81" i="2" s="1"/>
  <c r="W955" i="2"/>
  <c r="BO137" i="2" s="1"/>
  <c r="W957" i="2"/>
  <c r="BW137" i="2" s="1"/>
  <c r="W797" i="2"/>
  <c r="BW132" i="2" s="1"/>
  <c r="W795" i="2"/>
  <c r="BO132" i="2" s="1"/>
  <c r="W794" i="2"/>
  <c r="BK132" i="2" s="1"/>
  <c r="W732" i="2"/>
  <c r="W735" i="2"/>
  <c r="CE130" i="2" s="1"/>
  <c r="Y63" i="2"/>
  <c r="CE74" i="2" s="1"/>
  <c r="Y541" i="2"/>
  <c r="AB318" i="2"/>
  <c r="DC82" i="2" s="1"/>
  <c r="Y639" i="2"/>
  <c r="Y636" i="2"/>
  <c r="AB571" i="2"/>
  <c r="CQ89" i="2" s="1"/>
  <c r="AB570" i="2"/>
  <c r="CM89" i="2" s="1"/>
  <c r="AB573" i="2"/>
  <c r="CY89" i="2" s="1"/>
  <c r="U317" i="2"/>
  <c r="BW47" i="2" s="1"/>
  <c r="U315" i="2"/>
  <c r="BO47" i="2" s="1"/>
  <c r="AB30" i="2"/>
  <c r="DC73" i="2" s="1"/>
  <c r="Y542" i="2"/>
  <c r="W543" i="2"/>
  <c r="CE126" i="2" s="1"/>
  <c r="W540" i="2"/>
  <c r="BS126" i="2" s="1"/>
  <c r="AB316" i="2"/>
  <c r="AB319" i="2"/>
  <c r="AB92" i="2"/>
  <c r="CU75" i="2" s="1"/>
  <c r="AB95" i="2"/>
  <c r="DG75" i="2" s="1"/>
  <c r="Y190" i="2"/>
  <c r="CA78" i="2" s="1"/>
  <c r="U573" i="2"/>
  <c r="U571" i="2"/>
  <c r="Y764" i="2"/>
  <c r="BS96" i="2" s="1"/>
  <c r="Y767" i="2"/>
  <c r="U605" i="2"/>
  <c r="U603" i="2"/>
  <c r="Y285" i="2"/>
  <c r="BW81" i="2" s="1"/>
  <c r="Y283" i="2"/>
  <c r="BO81" i="2" s="1"/>
  <c r="Y282" i="2"/>
  <c r="AB382" i="2"/>
  <c r="Y634" i="2"/>
  <c r="BK92" i="2" s="1"/>
  <c r="Y637" i="2"/>
  <c r="BW92" i="2" s="1"/>
  <c r="Y635" i="2"/>
  <c r="BO92" i="2" s="1"/>
  <c r="AB157" i="2"/>
  <c r="CY77" i="2" s="1"/>
  <c r="AB155" i="2"/>
  <c r="CQ77" i="2" s="1"/>
  <c r="AB154" i="2"/>
  <c r="CM77" i="2" s="1"/>
  <c r="Y1022" i="2"/>
  <c r="U576" i="2"/>
  <c r="CI54" i="2" s="1"/>
  <c r="U191" i="2"/>
  <c r="CE43" i="2" s="1"/>
  <c r="U639" i="2"/>
  <c r="U636" i="2"/>
  <c r="BS57" i="2" s="1"/>
  <c r="W92" i="2"/>
  <c r="BS110" i="2" s="1"/>
  <c r="W95" i="2"/>
  <c r="CE110" i="2" s="1"/>
  <c r="Y606" i="2"/>
  <c r="CA90" i="2" s="1"/>
  <c r="Y831" i="2"/>
  <c r="Y828" i="2"/>
  <c r="BS98" i="2" s="1"/>
  <c r="U958" i="2"/>
  <c r="CA67" i="2" s="1"/>
  <c r="N379" i="2"/>
  <c r="N378" i="2"/>
  <c r="AI224" i="2" s="1"/>
  <c r="N381" i="2"/>
  <c r="AU224" i="2" s="1"/>
  <c r="J989" i="2"/>
  <c r="AU173" i="2" s="1"/>
  <c r="J987" i="2"/>
  <c r="J986" i="2"/>
  <c r="AI173" i="2" s="1"/>
  <c r="P383" i="2"/>
  <c r="BC259" i="2" s="1"/>
  <c r="P380" i="2"/>
  <c r="R189" i="2"/>
  <c r="R187" i="2"/>
  <c r="AM288" i="2" s="1"/>
  <c r="R186" i="2"/>
  <c r="AI288" i="2" s="1"/>
  <c r="R735" i="2"/>
  <c r="BC305" i="2" s="1"/>
  <c r="R732" i="2"/>
  <c r="AQ305" i="2" s="1"/>
  <c r="P476" i="2"/>
  <c r="AQ262" i="2" s="1"/>
  <c r="P479" i="2"/>
  <c r="BC262" i="2" s="1"/>
  <c r="P411" i="2"/>
  <c r="P410" i="2"/>
  <c r="AI260" i="2" s="1"/>
  <c r="P413" i="2"/>
  <c r="D64" i="2"/>
  <c r="D283" i="2"/>
  <c r="AM46" i="2" s="1"/>
  <c r="D282" i="2"/>
  <c r="AI46" i="2" s="1"/>
  <c r="D285" i="2"/>
  <c r="AU46" i="2" s="1"/>
  <c r="F638" i="2"/>
  <c r="AY92" i="2" s="1"/>
  <c r="D637" i="2"/>
  <c r="D635" i="2"/>
  <c r="D634" i="2"/>
  <c r="AI57" i="2" s="1"/>
  <c r="P764" i="2"/>
  <c r="AQ271" i="2" s="1"/>
  <c r="P767" i="2"/>
  <c r="BC271" i="2" s="1"/>
  <c r="H383" i="2"/>
  <c r="BC119" i="2" s="1"/>
  <c r="H380" i="2"/>
  <c r="AQ119" i="2" s="1"/>
  <c r="N732" i="2"/>
  <c r="AQ235" i="2" s="1"/>
  <c r="N735" i="2"/>
  <c r="D189" i="2"/>
  <c r="AU43" i="2" s="1"/>
  <c r="D186" i="2"/>
  <c r="D187" i="2"/>
  <c r="P1020" i="2"/>
  <c r="AQ279" i="2" s="1"/>
  <c r="N346" i="2"/>
  <c r="AI223" i="2" s="1"/>
  <c r="N349" i="2"/>
  <c r="N347" i="2"/>
  <c r="AM223" i="2" s="1"/>
  <c r="N764" i="2"/>
  <c r="N767" i="2"/>
  <c r="L380" i="2"/>
  <c r="L383" i="2"/>
  <c r="BC189" i="2" s="1"/>
  <c r="H732" i="2"/>
  <c r="AQ130" i="2" s="1"/>
  <c r="H735" i="2"/>
  <c r="BC130" i="2" s="1"/>
  <c r="P797" i="2"/>
  <c r="P795" i="2"/>
  <c r="AM272" i="2" s="1"/>
  <c r="P794" i="2"/>
  <c r="P319" i="2"/>
  <c r="D320" i="2"/>
  <c r="R733" i="2"/>
  <c r="H92" i="2"/>
  <c r="AQ110" i="2" s="1"/>
  <c r="H95" i="2"/>
  <c r="BC110" i="2" s="1"/>
  <c r="R415" i="2"/>
  <c r="BC295" i="2" s="1"/>
  <c r="R412" i="2"/>
  <c r="AQ295" i="2" s="1"/>
  <c r="R26" i="2"/>
  <c r="AI283" i="2" s="1"/>
  <c r="R702" i="2"/>
  <c r="D349" i="2"/>
  <c r="D347" i="2"/>
  <c r="AM48" i="2" s="1"/>
  <c r="D346" i="2"/>
  <c r="AI48" i="2" s="1"/>
  <c r="J508" i="2"/>
  <c r="J511" i="2"/>
  <c r="D991" i="2"/>
  <c r="BC68" i="2" s="1"/>
  <c r="D988" i="2"/>
  <c r="AQ68" i="2" s="1"/>
  <c r="L414" i="2"/>
  <c r="F703" i="2"/>
  <c r="D191" i="2"/>
  <c r="BC43" i="2" s="1"/>
  <c r="N412" i="2"/>
  <c r="AQ225" i="2" s="1"/>
  <c r="N415" i="2"/>
  <c r="BC225" i="2" s="1"/>
  <c r="N1020" i="2"/>
  <c r="AQ244" i="2" s="1"/>
  <c r="D92" i="2"/>
  <c r="AQ40" i="2" s="1"/>
  <c r="D95" i="2"/>
  <c r="BC40" i="2" s="1"/>
  <c r="H766" i="2"/>
  <c r="L864" i="2"/>
  <c r="BG204" i="2" s="1"/>
  <c r="D1020" i="2"/>
  <c r="AQ69" i="2" s="1"/>
  <c r="P61" i="2"/>
  <c r="AU249" i="2" s="1"/>
  <c r="P59" i="2"/>
  <c r="AM249" i="2" s="1"/>
  <c r="P351" i="2"/>
  <c r="BC258" i="2" s="1"/>
  <c r="P348" i="2"/>
  <c r="P634" i="2"/>
  <c r="P635" i="2"/>
  <c r="P637" i="2"/>
  <c r="AU267" i="2" s="1"/>
  <c r="N796" i="2"/>
  <c r="AQ237" i="2" s="1"/>
  <c r="N799" i="2"/>
  <c r="BC237" i="2" s="1"/>
  <c r="F735" i="2"/>
  <c r="BC95" i="2" s="1"/>
  <c r="F732" i="2"/>
  <c r="AQ95" i="2" s="1"/>
  <c r="F795" i="2"/>
  <c r="AM97" i="2" s="1"/>
  <c r="F794" i="2"/>
  <c r="F797" i="2"/>
  <c r="H477" i="2"/>
  <c r="AU122" i="2" s="1"/>
  <c r="H475" i="2"/>
  <c r="AM122" i="2" s="1"/>
  <c r="H474" i="2"/>
  <c r="AI122" i="2" s="1"/>
  <c r="R317" i="2"/>
  <c r="AU292" i="2" s="1"/>
  <c r="R315" i="2"/>
  <c r="AM292" i="2" s="1"/>
  <c r="R1023" i="2"/>
  <c r="BC314" i="2" s="1"/>
  <c r="L255" i="2"/>
  <c r="BC185" i="2" s="1"/>
  <c r="L252" i="2"/>
  <c r="AQ185" i="2" s="1"/>
  <c r="R991" i="2"/>
  <c r="BC313" i="2" s="1"/>
  <c r="R988" i="2"/>
  <c r="AQ313" i="2" s="1"/>
  <c r="J863" i="2"/>
  <c r="BC169" i="2" s="1"/>
  <c r="J860" i="2"/>
  <c r="J576" i="2"/>
  <c r="BG159" i="2" s="1"/>
  <c r="J94" i="2"/>
  <c r="AY145" i="2" s="1"/>
  <c r="R828" i="2"/>
  <c r="AQ308" i="2" s="1"/>
  <c r="R831" i="2"/>
  <c r="BC308" i="2" s="1"/>
  <c r="N319" i="2"/>
  <c r="BC222" i="2" s="1"/>
  <c r="N316" i="2"/>
  <c r="D91" i="2"/>
  <c r="AM40" i="2" s="1"/>
  <c r="D93" i="2"/>
  <c r="AU40" i="2" s="1"/>
  <c r="D90" i="2"/>
  <c r="AI40" i="2" s="1"/>
  <c r="N255" i="2"/>
  <c r="N252" i="2"/>
  <c r="N893" i="2"/>
  <c r="AU240" i="2" s="1"/>
  <c r="N891" i="2"/>
  <c r="AM240" i="2" s="1"/>
  <c r="N890" i="2"/>
  <c r="F351" i="2"/>
  <c r="BC83" i="2" s="1"/>
  <c r="F348" i="2"/>
  <c r="AQ83" i="2" s="1"/>
  <c r="J959" i="2"/>
  <c r="R508" i="2"/>
  <c r="AQ298" i="2" s="1"/>
  <c r="R511" i="2"/>
  <c r="D698" i="2"/>
  <c r="AI59" i="2" s="1"/>
  <c r="D701" i="2"/>
  <c r="AU59" i="2" s="1"/>
  <c r="D699" i="2"/>
  <c r="AM59" i="2" s="1"/>
  <c r="N380" i="2"/>
  <c r="AQ224" i="2" s="1"/>
  <c r="N383" i="2"/>
  <c r="BC224" i="2" s="1"/>
  <c r="F63" i="2"/>
  <c r="J862" i="2"/>
  <c r="N382" i="2"/>
  <c r="AY224" i="2" s="1"/>
  <c r="J62" i="2"/>
  <c r="J736" i="2"/>
  <c r="BG165" i="2" s="1"/>
  <c r="D924" i="2"/>
  <c r="AQ66" i="2" s="1"/>
  <c r="D703" i="2"/>
  <c r="BC59" i="2" s="1"/>
  <c r="P861" i="2"/>
  <c r="AU274" i="2" s="1"/>
  <c r="P859" i="2"/>
  <c r="AM274" i="2" s="1"/>
  <c r="P858" i="2"/>
  <c r="AI274" i="2" s="1"/>
  <c r="D122" i="2"/>
  <c r="AI41" i="2" s="1"/>
  <c r="J255" i="2"/>
  <c r="BC150" i="2" s="1"/>
  <c r="J252" i="2"/>
  <c r="J893" i="2"/>
  <c r="AU170" i="2" s="1"/>
  <c r="J891" i="2"/>
  <c r="AM170" i="2" s="1"/>
  <c r="D571" i="2"/>
  <c r="AM54" i="2" s="1"/>
  <c r="D570" i="2"/>
  <c r="AI54" i="2" s="1"/>
  <c r="D573" i="2"/>
  <c r="AU54" i="2" s="1"/>
  <c r="F187" i="2"/>
  <c r="AM78" i="2" s="1"/>
  <c r="F189" i="2"/>
  <c r="F186" i="2"/>
  <c r="F701" i="2"/>
  <c r="AU94" i="2" s="1"/>
  <c r="F699" i="2"/>
  <c r="AM94" i="2" s="1"/>
  <c r="R383" i="2"/>
  <c r="BC294" i="2" s="1"/>
  <c r="R380" i="2"/>
  <c r="AQ294" i="2" s="1"/>
  <c r="P573" i="2"/>
  <c r="AU264" i="2" s="1"/>
  <c r="P571" i="2"/>
  <c r="AM264" i="2" s="1"/>
  <c r="N608" i="2"/>
  <c r="F26" i="2"/>
  <c r="AI73" i="2" s="1"/>
  <c r="R288" i="2"/>
  <c r="BG291" i="2" s="1"/>
  <c r="J282" i="2"/>
  <c r="AI151" i="2" s="1"/>
  <c r="J285" i="2"/>
  <c r="J283" i="2"/>
  <c r="L955" i="2"/>
  <c r="AM207" i="2" s="1"/>
  <c r="L957" i="2"/>
  <c r="AU207" i="2" s="1"/>
  <c r="H284" i="2"/>
  <c r="H287" i="2"/>
  <c r="BC116" i="2" s="1"/>
  <c r="J26" i="2"/>
  <c r="H762" i="2"/>
  <c r="AI131" i="2" s="1"/>
  <c r="H765" i="2"/>
  <c r="AU131" i="2" s="1"/>
  <c r="H763" i="2"/>
  <c r="F31" i="2"/>
  <c r="F28" i="2"/>
  <c r="AQ73" i="2" s="1"/>
  <c r="L31" i="2"/>
  <c r="L28" i="2"/>
  <c r="AQ178" i="2" s="1"/>
  <c r="L1023" i="2"/>
  <c r="BC209" i="2" s="1"/>
  <c r="L288" i="2"/>
  <c r="BG186" i="2" s="1"/>
  <c r="N94" i="2"/>
  <c r="AY215" i="2" s="1"/>
  <c r="N351" i="2"/>
  <c r="BC223" i="2" s="1"/>
  <c r="N348" i="2"/>
  <c r="AQ223" i="2" s="1"/>
  <c r="P862" i="2"/>
  <c r="AY274" i="2" s="1"/>
  <c r="P703" i="2"/>
  <c r="BC269" i="2" s="1"/>
  <c r="N416" i="2"/>
  <c r="F800" i="2"/>
  <c r="BG97" i="2" s="1"/>
  <c r="F475" i="2"/>
  <c r="AM87" i="2" s="1"/>
  <c r="F474" i="2"/>
  <c r="AI87" i="2" s="1"/>
  <c r="F477" i="2"/>
  <c r="AU87" i="2" s="1"/>
  <c r="P253" i="2"/>
  <c r="AU255" i="2" s="1"/>
  <c r="P251" i="2"/>
  <c r="P250" i="2"/>
  <c r="AI255" i="2" s="1"/>
  <c r="L606" i="2"/>
  <c r="AY195" i="2" s="1"/>
  <c r="N315" i="2"/>
  <c r="AM222" i="2" s="1"/>
  <c r="N317" i="2"/>
  <c r="AU222" i="2" s="1"/>
  <c r="F512" i="2"/>
  <c r="BG88" i="2" s="1"/>
  <c r="P1022" i="2"/>
  <c r="AY279" i="2" s="1"/>
  <c r="F96" i="2"/>
  <c r="AU88" i="2" s="1"/>
  <c r="N959" i="2"/>
  <c r="P891" i="2"/>
  <c r="P890" i="2"/>
  <c r="P893" i="2"/>
  <c r="AU275" i="2" s="1"/>
  <c r="H319" i="2"/>
  <c r="BC117" i="2" s="1"/>
  <c r="F190" i="2"/>
  <c r="AY78" i="2" s="1"/>
  <c r="P606" i="2"/>
  <c r="AY265" i="2" s="1"/>
  <c r="D510" i="2"/>
  <c r="AY53" i="2" s="1"/>
  <c r="F956" i="2"/>
  <c r="H282" i="2"/>
  <c r="AI116" i="2" s="1"/>
  <c r="H285" i="2"/>
  <c r="AU116" i="2" s="1"/>
  <c r="H283" i="2"/>
  <c r="AM116" i="2" s="1"/>
  <c r="N699" i="2"/>
  <c r="AM234" i="2" s="1"/>
  <c r="N701" i="2"/>
  <c r="AU234" i="2" s="1"/>
  <c r="L764" i="2"/>
  <c r="AQ201" i="2" s="1"/>
  <c r="L767" i="2"/>
  <c r="BC201" i="2" s="1"/>
  <c r="N287" i="2"/>
  <c r="N284" i="2"/>
  <c r="AQ221" i="2" s="1"/>
  <c r="R829" i="2"/>
  <c r="AU308" i="2" s="1"/>
  <c r="L925" i="2"/>
  <c r="AU206" i="2" s="1"/>
  <c r="P510" i="2"/>
  <c r="AY263" i="2" s="1"/>
  <c r="F253" i="2"/>
  <c r="AU80" i="2" s="1"/>
  <c r="F250" i="2"/>
  <c r="AI80" i="2" s="1"/>
  <c r="F251" i="2"/>
  <c r="AM80" i="2" s="1"/>
  <c r="R544" i="2"/>
  <c r="L766" i="2"/>
  <c r="J765" i="2"/>
  <c r="AU166" i="2" s="1"/>
  <c r="J762" i="2"/>
  <c r="AI166" i="2" s="1"/>
  <c r="J763" i="2"/>
  <c r="AM166" i="2" s="1"/>
  <c r="J1021" i="2"/>
  <c r="J1018" i="2"/>
  <c r="AI174" i="2" s="1"/>
  <c r="J1019" i="2"/>
  <c r="AM174" i="2" s="1"/>
  <c r="D378" i="2"/>
  <c r="D381" i="2"/>
  <c r="D379" i="2"/>
  <c r="AM49" i="2" s="1"/>
  <c r="L608" i="2"/>
  <c r="BG195" i="2" s="1"/>
  <c r="N831" i="2"/>
  <c r="BC238" i="2" s="1"/>
  <c r="N828" i="2"/>
  <c r="AQ238" i="2" s="1"/>
  <c r="D640" i="2"/>
  <c r="J573" i="2"/>
  <c r="AU159" i="2" s="1"/>
  <c r="J571" i="2"/>
  <c r="R287" i="2"/>
  <c r="BC291" i="2" s="1"/>
  <c r="R284" i="2"/>
  <c r="AQ291" i="2" s="1"/>
  <c r="J955" i="2"/>
  <c r="AM172" i="2" s="1"/>
  <c r="J957" i="2"/>
  <c r="AU172" i="2" s="1"/>
  <c r="R351" i="2"/>
  <c r="BC293" i="2" s="1"/>
  <c r="R348" i="2"/>
  <c r="AQ293" i="2" s="1"/>
  <c r="D797" i="2"/>
  <c r="AU62" i="2" s="1"/>
  <c r="D794" i="2"/>
  <c r="AI62" i="2" s="1"/>
  <c r="D795" i="2"/>
  <c r="AM62" i="2" s="1"/>
  <c r="J92" i="2"/>
  <c r="J95" i="2"/>
  <c r="BC145" i="2" s="1"/>
  <c r="P829" i="2"/>
  <c r="AU273" i="2" s="1"/>
  <c r="J351" i="2"/>
  <c r="BC153" i="2" s="1"/>
  <c r="J348" i="2"/>
  <c r="AQ153" i="2" s="1"/>
  <c r="L32" i="2"/>
  <c r="BG178" i="2" s="1"/>
  <c r="D288" i="2"/>
  <c r="F574" i="2"/>
  <c r="N765" i="2"/>
  <c r="N763" i="2"/>
  <c r="N762" i="2"/>
  <c r="AI236" i="2" s="1"/>
  <c r="H924" i="2"/>
  <c r="AQ136" i="2" s="1"/>
  <c r="N189" i="2"/>
  <c r="AU218" i="2" s="1"/>
  <c r="N187" i="2"/>
  <c r="AM218" i="2" s="1"/>
  <c r="N186" i="2"/>
  <c r="R987" i="2"/>
  <c r="R986" i="2"/>
  <c r="R989" i="2"/>
  <c r="AU313" i="2" s="1"/>
  <c r="F508" i="2"/>
  <c r="AQ88" i="2" s="1"/>
  <c r="F511" i="2"/>
  <c r="BC88" i="2" s="1"/>
  <c r="L988" i="2"/>
  <c r="AQ208" i="2" s="1"/>
  <c r="L991" i="2"/>
  <c r="BC208" i="2" s="1"/>
  <c r="H928" i="2"/>
  <c r="BG136" i="2" s="1"/>
  <c r="R797" i="2"/>
  <c r="R795" i="2"/>
  <c r="AM307" i="2" s="1"/>
  <c r="R794" i="2"/>
  <c r="AI307" i="2" s="1"/>
  <c r="P608" i="2"/>
  <c r="BG265" i="2" s="1"/>
  <c r="F478" i="2"/>
  <c r="AY87" i="2" s="1"/>
  <c r="F924" i="2"/>
  <c r="AQ101" i="2" s="1"/>
  <c r="N573" i="2"/>
  <c r="AU229" i="2" s="1"/>
  <c r="N571" i="2"/>
  <c r="AM229" i="2" s="1"/>
  <c r="N570" i="2"/>
  <c r="D253" i="2"/>
  <c r="AU45" i="2" s="1"/>
  <c r="D251" i="2"/>
  <c r="AM45" i="2" s="1"/>
  <c r="D250" i="2"/>
  <c r="AI45" i="2" s="1"/>
  <c r="R91" i="2"/>
  <c r="AM285" i="2" s="1"/>
  <c r="R90" i="2"/>
  <c r="AI285" i="2" s="1"/>
  <c r="R93" i="2"/>
  <c r="AU285" i="2" s="1"/>
  <c r="F991" i="2"/>
  <c r="BC103" i="2" s="1"/>
  <c r="F988" i="2"/>
  <c r="AQ103" i="2" s="1"/>
  <c r="H893" i="2"/>
  <c r="AU135" i="2" s="1"/>
  <c r="H891" i="2"/>
  <c r="AM135" i="2" s="1"/>
  <c r="L797" i="2"/>
  <c r="AU202" i="2" s="1"/>
  <c r="L795" i="2"/>
  <c r="AM202" i="2" s="1"/>
  <c r="L794" i="2"/>
  <c r="AI202" i="2" s="1"/>
  <c r="J477" i="2"/>
  <c r="AU157" i="2" s="1"/>
  <c r="J474" i="2"/>
  <c r="AI157" i="2" s="1"/>
  <c r="J475" i="2"/>
  <c r="J384" i="2"/>
  <c r="BG154" i="2" s="1"/>
  <c r="R475" i="2"/>
  <c r="R474" i="2"/>
  <c r="AI297" i="2" s="1"/>
  <c r="R477" i="2"/>
  <c r="AU297" i="2" s="1"/>
  <c r="N61" i="2"/>
  <c r="N59" i="2"/>
  <c r="AM214" i="2" s="1"/>
  <c r="F384" i="2"/>
  <c r="BG84" i="2" s="1"/>
  <c r="H799" i="2"/>
  <c r="H796" i="2"/>
  <c r="AQ132" i="2" s="1"/>
  <c r="P538" i="2"/>
  <c r="F95" i="2"/>
  <c r="BC75" i="2" s="1"/>
  <c r="F92" i="2"/>
  <c r="AQ75" i="2" s="1"/>
  <c r="J796" i="2"/>
  <c r="J799" i="2"/>
  <c r="BC167" i="2" s="1"/>
  <c r="D63" i="2"/>
  <c r="L543" i="2"/>
  <c r="BC196" i="2" s="1"/>
  <c r="L540" i="2"/>
  <c r="AQ196" i="2" s="1"/>
  <c r="H96" i="2"/>
  <c r="BG110" i="2" s="1"/>
  <c r="F637" i="2"/>
  <c r="AU92" i="2" s="1"/>
  <c r="F635" i="2"/>
  <c r="AM92" i="2" s="1"/>
  <c r="F634" i="2"/>
  <c r="F608" i="2"/>
  <c r="BG90" i="2" s="1"/>
  <c r="R319" i="2"/>
  <c r="BC292" i="2" s="1"/>
  <c r="H255" i="2"/>
  <c r="H252" i="2"/>
  <c r="H636" i="2"/>
  <c r="AQ127" i="2" s="1"/>
  <c r="H639" i="2"/>
  <c r="BC127" i="2" s="1"/>
  <c r="P863" i="2"/>
  <c r="BC274" i="2" s="1"/>
  <c r="P860" i="2"/>
  <c r="AQ274" i="2" s="1"/>
  <c r="P1019" i="2"/>
  <c r="AM279" i="2" s="1"/>
  <c r="P1018" i="2"/>
  <c r="P1021" i="2"/>
  <c r="AU279" i="2" s="1"/>
  <c r="P766" i="2"/>
  <c r="AY271" i="2" s="1"/>
  <c r="P256" i="2"/>
  <c r="BG255" i="2" s="1"/>
  <c r="N285" i="2"/>
  <c r="AU221" i="2" s="1"/>
  <c r="N282" i="2"/>
  <c r="N283" i="2"/>
  <c r="AM221" i="2" s="1"/>
  <c r="R190" i="2"/>
  <c r="AY288" i="2" s="1"/>
  <c r="F763" i="2"/>
  <c r="F762" i="2"/>
  <c r="F765" i="2"/>
  <c r="AU96" i="2" s="1"/>
  <c r="R382" i="2"/>
  <c r="AY294" i="2" s="1"/>
  <c r="F122" i="2"/>
  <c r="AI76" i="2" s="1"/>
  <c r="H413" i="2"/>
  <c r="AU120" i="2" s="1"/>
  <c r="H411" i="2"/>
  <c r="AM120" i="2" s="1"/>
  <c r="H410" i="2"/>
  <c r="AI120" i="2" s="1"/>
  <c r="L512" i="2"/>
  <c r="D957" i="2"/>
  <c r="D955" i="2"/>
  <c r="AM67" i="2" s="1"/>
  <c r="J31" i="2"/>
  <c r="BC143" i="2" s="1"/>
  <c r="J28" i="2"/>
  <c r="AQ143" i="2" s="1"/>
  <c r="D736" i="2"/>
  <c r="BG60" i="2" s="1"/>
  <c r="J637" i="2"/>
  <c r="AU162" i="2" s="1"/>
  <c r="J635" i="2"/>
  <c r="AM162" i="2" s="1"/>
  <c r="J634" i="2"/>
  <c r="D350" i="2"/>
  <c r="AY48" i="2" s="1"/>
  <c r="P378" i="2"/>
  <c r="AI259" i="2" s="1"/>
  <c r="P381" i="2"/>
  <c r="AU259" i="2" s="1"/>
  <c r="P379" i="2"/>
  <c r="AM259" i="2" s="1"/>
  <c r="J543" i="2"/>
  <c r="BC161" i="2" s="1"/>
  <c r="J540" i="2"/>
  <c r="AQ161" i="2" s="1"/>
  <c r="P478" i="2"/>
  <c r="N253" i="2"/>
  <c r="N251" i="2"/>
  <c r="N250" i="2"/>
  <c r="P832" i="2"/>
  <c r="BG273" i="2" s="1"/>
  <c r="L63" i="2"/>
  <c r="BC179" i="2" s="1"/>
  <c r="J766" i="2"/>
  <c r="AY166" i="2" s="1"/>
  <c r="R480" i="2"/>
  <c r="BG297" i="2" s="1"/>
  <c r="F986" i="2"/>
  <c r="F989" i="2"/>
  <c r="F987" i="2"/>
  <c r="N924" i="2"/>
  <c r="AQ241" i="2" s="1"/>
  <c r="P540" i="2"/>
  <c r="AQ266" i="2" s="1"/>
  <c r="P543" i="2"/>
  <c r="BC266" i="2" s="1"/>
  <c r="D411" i="2"/>
  <c r="AM50" i="2" s="1"/>
  <c r="D410" i="2"/>
  <c r="AI50" i="2" s="1"/>
  <c r="D413" i="2"/>
  <c r="P925" i="2"/>
  <c r="AU276" i="2" s="1"/>
  <c r="P923" i="2"/>
  <c r="J606" i="2"/>
  <c r="AY160" i="2" s="1"/>
  <c r="N894" i="2"/>
  <c r="AY240" i="2" s="1"/>
  <c r="P987" i="2"/>
  <c r="AM278" i="2" s="1"/>
  <c r="P986" i="2"/>
  <c r="AI278" i="2" s="1"/>
  <c r="P989" i="2"/>
  <c r="AU278" i="2" s="1"/>
  <c r="J958" i="2"/>
  <c r="AY172" i="2" s="1"/>
  <c r="F415" i="2"/>
  <c r="F412" i="2"/>
  <c r="R893" i="2"/>
  <c r="AU310" i="2" s="1"/>
  <c r="R891" i="2"/>
  <c r="AM310" i="2" s="1"/>
  <c r="L96" i="2"/>
  <c r="BG180" i="2" s="1"/>
  <c r="L832" i="2"/>
  <c r="BG203" i="2" s="1"/>
  <c r="D414" i="2"/>
  <c r="AY50" i="2" s="1"/>
  <c r="R606" i="2"/>
  <c r="AY300" i="2" s="1"/>
  <c r="H348" i="2"/>
  <c r="AQ118" i="2" s="1"/>
  <c r="H351" i="2"/>
  <c r="H317" i="2"/>
  <c r="AU117" i="2" s="1"/>
  <c r="H315" i="2"/>
  <c r="AM117" i="2" s="1"/>
  <c r="D415" i="2"/>
  <c r="BC50" i="2" s="1"/>
  <c r="D412" i="2"/>
  <c r="AQ50" i="2" s="1"/>
  <c r="H381" i="2"/>
  <c r="AU119" i="2" s="1"/>
  <c r="H379" i="2"/>
  <c r="AM119" i="2" s="1"/>
  <c r="H378" i="2"/>
  <c r="AI119" i="2" s="1"/>
  <c r="P798" i="2"/>
  <c r="AY272" i="2" s="1"/>
  <c r="N286" i="2"/>
  <c r="AY221" i="2" s="1"/>
  <c r="H511" i="2"/>
  <c r="BC123" i="2" s="1"/>
  <c r="H508" i="2"/>
  <c r="AQ123" i="2" s="1"/>
  <c r="D27" i="2"/>
  <c r="AM38" i="2" s="1"/>
  <c r="D26" i="2"/>
  <c r="AI38" i="2" s="1"/>
  <c r="D29" i="2"/>
  <c r="J574" i="2"/>
  <c r="P94" i="2"/>
  <c r="J251" i="2"/>
  <c r="J250" i="2"/>
  <c r="AI150" i="2" s="1"/>
  <c r="J253" i="2"/>
  <c r="AU150" i="2" s="1"/>
  <c r="J795" i="2"/>
  <c r="AM167" i="2" s="1"/>
  <c r="J797" i="2"/>
  <c r="AU167" i="2" s="1"/>
  <c r="J794" i="2"/>
  <c r="H480" i="2"/>
  <c r="BG122" i="2" s="1"/>
  <c r="P924" i="2"/>
  <c r="J349" i="2"/>
  <c r="AU153" i="2" s="1"/>
  <c r="J347" i="2"/>
  <c r="AM153" i="2" s="1"/>
  <c r="J346" i="2"/>
  <c r="AI153" i="2" s="1"/>
  <c r="R768" i="2"/>
  <c r="BG306" i="2" s="1"/>
  <c r="H1024" i="2"/>
  <c r="BG139" i="2" s="1"/>
  <c r="N411" i="2"/>
  <c r="AM225" i="2" s="1"/>
  <c r="N410" i="2"/>
  <c r="AI225" i="2" s="1"/>
  <c r="N413" i="2"/>
  <c r="AU225" i="2" s="1"/>
  <c r="R512" i="2"/>
  <c r="BG298" i="2" s="1"/>
  <c r="L861" i="2"/>
  <c r="AU204" i="2" s="1"/>
  <c r="L859" i="2"/>
  <c r="AM204" i="2" s="1"/>
  <c r="L858" i="2"/>
  <c r="AI204" i="2" s="1"/>
  <c r="H956" i="2"/>
  <c r="F510" i="2"/>
  <c r="AY88" i="2" s="1"/>
  <c r="F479" i="2"/>
  <c r="BC87" i="2" s="1"/>
  <c r="F476" i="2"/>
  <c r="J287" i="2"/>
  <c r="BC151" i="2" s="1"/>
  <c r="J284" i="2"/>
  <c r="D348" i="2"/>
  <c r="AQ48" i="2" s="1"/>
  <c r="D351" i="2"/>
  <c r="BC48" i="2" s="1"/>
  <c r="R763" i="2"/>
  <c r="AM306" i="2" s="1"/>
  <c r="R762" i="2"/>
  <c r="R765" i="2"/>
  <c r="D28" i="2"/>
  <c r="AQ38" i="2" s="1"/>
  <c r="D31" i="2"/>
  <c r="BC38" i="2" s="1"/>
  <c r="F382" i="2"/>
  <c r="AY84" i="2" s="1"/>
  <c r="F1024" i="2"/>
  <c r="BG104" i="2" s="1"/>
  <c r="R861" i="2"/>
  <c r="AU309" i="2" s="1"/>
  <c r="R859" i="2"/>
  <c r="AM309" i="2" s="1"/>
  <c r="R858" i="2"/>
  <c r="R384" i="2"/>
  <c r="L831" i="2"/>
  <c r="BC203" i="2" s="1"/>
  <c r="L828" i="2"/>
  <c r="AQ203" i="2" s="1"/>
  <c r="L990" i="2"/>
  <c r="AY208" i="2" s="1"/>
  <c r="D763" i="2"/>
  <c r="AM61" i="2" s="1"/>
  <c r="D765" i="2"/>
  <c r="AU61" i="2" s="1"/>
  <c r="D762" i="2"/>
  <c r="AI61" i="2" s="1"/>
  <c r="R285" i="2"/>
  <c r="R283" i="2"/>
  <c r="R282" i="2"/>
  <c r="AI291" i="2" s="1"/>
  <c r="N188" i="2"/>
  <c r="F30" i="2"/>
  <c r="AY73" i="2" s="1"/>
  <c r="H798" i="2"/>
  <c r="AY132" i="2" s="1"/>
  <c r="H191" i="2"/>
  <c r="BC113" i="2" s="1"/>
  <c r="R318" i="2"/>
  <c r="AY292" i="2" s="1"/>
  <c r="R411" i="2"/>
  <c r="R410" i="2"/>
  <c r="R413" i="2"/>
  <c r="AU295" i="2" s="1"/>
  <c r="N288" i="2"/>
  <c r="BG221" i="2" s="1"/>
  <c r="L829" i="2"/>
  <c r="AU203" i="2" s="1"/>
  <c r="L826" i="2"/>
  <c r="F925" i="2"/>
  <c r="AU101" i="2" s="1"/>
  <c r="R957" i="2"/>
  <c r="AU312" i="2" s="1"/>
  <c r="R955" i="2"/>
  <c r="AM312" i="2" s="1"/>
  <c r="D94" i="2"/>
  <c r="AY40" i="2" s="1"/>
  <c r="J93" i="2"/>
  <c r="AU145" i="2" s="1"/>
  <c r="J91" i="2"/>
  <c r="AM145" i="2" s="1"/>
  <c r="J90" i="2"/>
  <c r="AI145" i="2" s="1"/>
  <c r="D256" i="2"/>
  <c r="BG45" i="2" s="1"/>
  <c r="P92" i="2"/>
  <c r="AQ250" i="2" s="1"/>
  <c r="P95" i="2"/>
  <c r="BC250" i="2" s="1"/>
  <c r="H767" i="2"/>
  <c r="H764" i="2"/>
  <c r="AQ131" i="2" s="1"/>
  <c r="J829" i="2"/>
  <c r="AU168" i="2" s="1"/>
  <c r="P384" i="2"/>
  <c r="BG259" i="2" s="1"/>
  <c r="H860" i="2"/>
  <c r="AQ134" i="2" s="1"/>
  <c r="H863" i="2"/>
  <c r="BC134" i="2" s="1"/>
  <c r="P955" i="2"/>
  <c r="AM277" i="2" s="1"/>
  <c r="P957" i="2"/>
  <c r="AU277" i="2" s="1"/>
  <c r="N93" i="2"/>
  <c r="N91" i="2"/>
  <c r="N90" i="2"/>
  <c r="AI215" i="2" s="1"/>
  <c r="L800" i="2"/>
  <c r="BG202" i="2" s="1"/>
  <c r="P828" i="2"/>
  <c r="AQ273" i="2" s="1"/>
  <c r="P831" i="2"/>
  <c r="BC273" i="2" s="1"/>
  <c r="R699" i="2"/>
  <c r="AM304" i="2" s="1"/>
  <c r="R701" i="2"/>
  <c r="AU304" i="2" s="1"/>
  <c r="L379" i="2"/>
  <c r="L378" i="2"/>
  <c r="AI189" i="2" s="1"/>
  <c r="L381" i="2"/>
  <c r="AU189" i="2" s="1"/>
  <c r="D512" i="2"/>
  <c r="BG53" i="2" s="1"/>
  <c r="H26" i="2"/>
  <c r="J608" i="2"/>
  <c r="BG160" i="2" s="1"/>
  <c r="L703" i="2"/>
  <c r="BC199" i="2" s="1"/>
  <c r="P160" i="2"/>
  <c r="BG252" i="2" s="1"/>
  <c r="R541" i="2"/>
  <c r="J703" i="2"/>
  <c r="H542" i="2"/>
  <c r="AY126" i="2" s="1"/>
  <c r="H768" i="2"/>
  <c r="BG131" i="2" s="1"/>
  <c r="L477" i="2"/>
  <c r="L475" i="2"/>
  <c r="AM192" i="2" s="1"/>
  <c r="L474" i="2"/>
  <c r="AI192" i="2" s="1"/>
  <c r="F349" i="2"/>
  <c r="AU83" i="2" s="1"/>
  <c r="F347" i="2"/>
  <c r="AM83" i="2" s="1"/>
  <c r="F346" i="2"/>
  <c r="L1020" i="2"/>
  <c r="AQ209" i="2" s="1"/>
  <c r="N1023" i="2"/>
  <c r="BC244" i="2" s="1"/>
  <c r="N925" i="2"/>
  <c r="AU241" i="2" s="1"/>
  <c r="N923" i="2"/>
  <c r="L956" i="2"/>
  <c r="D859" i="2"/>
  <c r="AM64" i="2" s="1"/>
  <c r="D858" i="2"/>
  <c r="D861" i="2"/>
  <c r="H28" i="2"/>
  <c r="H31" i="2"/>
  <c r="BC108" i="2" s="1"/>
  <c r="J96" i="2"/>
  <c r="BG145" i="2" s="1"/>
  <c r="D987" i="2"/>
  <c r="AM68" i="2" s="1"/>
  <c r="D986" i="2"/>
  <c r="AI68" i="2" s="1"/>
  <c r="D989" i="2"/>
  <c r="AU68" i="2" s="1"/>
  <c r="H352" i="2"/>
  <c r="BG118" i="2" s="1"/>
  <c r="N508" i="2"/>
  <c r="N511" i="2"/>
  <c r="BC228" i="2" s="1"/>
  <c r="P287" i="2"/>
  <c r="BC256" i="2" s="1"/>
  <c r="P284" i="2"/>
  <c r="AQ256" i="2" s="1"/>
  <c r="H59" i="2"/>
  <c r="AM109" i="2" s="1"/>
  <c r="H58" i="2"/>
  <c r="H61" i="2"/>
  <c r="AU109" i="2" s="1"/>
  <c r="H1020" i="2"/>
  <c r="AQ139" i="2" s="1"/>
  <c r="R378" i="2"/>
  <c r="R381" i="2"/>
  <c r="AU294" i="2" s="1"/>
  <c r="R379" i="2"/>
  <c r="AM294" i="2" s="1"/>
  <c r="L94" i="2"/>
  <c r="AY180" i="2" s="1"/>
  <c r="P475" i="2"/>
  <c r="AM262" i="2" s="1"/>
  <c r="P474" i="2"/>
  <c r="AI262" i="2" s="1"/>
  <c r="P477" i="2"/>
  <c r="AU262" i="2" s="1"/>
  <c r="H925" i="2"/>
  <c r="H635" i="2"/>
  <c r="AM127" i="2" s="1"/>
  <c r="H634" i="2"/>
  <c r="AI127" i="2" s="1"/>
  <c r="H637" i="2"/>
  <c r="AU127" i="2" s="1"/>
  <c r="F192" i="2"/>
  <c r="BG78" i="2" s="1"/>
  <c r="D702" i="2"/>
  <c r="AY59" i="2" s="1"/>
  <c r="D796" i="2"/>
  <c r="AQ62" i="2" s="1"/>
  <c r="D799" i="2"/>
  <c r="BC62" i="2" s="1"/>
  <c r="D317" i="2"/>
  <c r="AU47" i="2" s="1"/>
  <c r="D315" i="2"/>
  <c r="AM47" i="2" s="1"/>
  <c r="H347" i="2"/>
  <c r="AM118" i="2" s="1"/>
  <c r="H346" i="2"/>
  <c r="AI118" i="2" s="1"/>
  <c r="H349" i="2"/>
  <c r="AU118" i="2" s="1"/>
  <c r="R639" i="2"/>
  <c r="BC302" i="2" s="1"/>
  <c r="R636" i="2"/>
  <c r="AQ302" i="2" s="1"/>
  <c r="D62" i="2"/>
  <c r="AY39" i="2" s="1"/>
  <c r="R573" i="2"/>
  <c r="R571" i="2"/>
  <c r="H733" i="2"/>
  <c r="H730" i="2"/>
  <c r="F350" i="2"/>
  <c r="AY83" i="2" s="1"/>
  <c r="R256" i="2"/>
  <c r="BG290" i="2" s="1"/>
  <c r="L989" i="2"/>
  <c r="AU208" i="2" s="1"/>
  <c r="L987" i="2"/>
  <c r="L986" i="2"/>
  <c r="R637" i="2"/>
  <c r="AU302" i="2" s="1"/>
  <c r="R635" i="2"/>
  <c r="AM302" i="2" s="1"/>
  <c r="R634" i="2"/>
  <c r="AI302" i="2" s="1"/>
  <c r="L574" i="2"/>
  <c r="AY194" i="2" s="1"/>
  <c r="H864" i="2"/>
  <c r="BG134" i="2" s="1"/>
  <c r="D831" i="2"/>
  <c r="BC63" i="2" s="1"/>
  <c r="D828" i="2"/>
  <c r="AQ63" i="2" s="1"/>
  <c r="N543" i="2"/>
  <c r="BC231" i="2" s="1"/>
  <c r="N540" i="2"/>
  <c r="AQ231" i="2" s="1"/>
  <c r="L256" i="2"/>
  <c r="BG185" i="2" s="1"/>
  <c r="R476" i="2"/>
  <c r="AQ297" i="2" s="1"/>
  <c r="R479" i="2"/>
  <c r="BC297" i="2" s="1"/>
  <c r="J924" i="2"/>
  <c r="AQ171" i="2" s="1"/>
  <c r="F91" i="2"/>
  <c r="AM75" i="2" s="1"/>
  <c r="F90" i="2"/>
  <c r="AI75" i="2" s="1"/>
  <c r="F93" i="2"/>
  <c r="AU75" i="2" s="1"/>
  <c r="P31" i="2"/>
  <c r="P28" i="2"/>
  <c r="P1023" i="2"/>
  <c r="BC279" i="2" s="1"/>
  <c r="R254" i="2"/>
  <c r="AY290" i="2" s="1"/>
  <c r="P288" i="2"/>
  <c r="BG256" i="2" s="1"/>
  <c r="H827" i="2"/>
  <c r="H829" i="2"/>
  <c r="AU133" i="2" s="1"/>
  <c r="P991" i="2"/>
  <c r="P988" i="2"/>
  <c r="F606" i="2"/>
  <c r="N864" i="2"/>
  <c r="BG239" i="2" s="1"/>
  <c r="D829" i="2"/>
  <c r="AU63" i="2" s="1"/>
  <c r="D827" i="2"/>
  <c r="H574" i="2"/>
  <c r="AY124" i="2" s="1"/>
  <c r="H638" i="2"/>
  <c r="AY127" i="2" s="1"/>
  <c r="F1019" i="2"/>
  <c r="F1018" i="2"/>
  <c r="AI104" i="2" s="1"/>
  <c r="F1021" i="2"/>
  <c r="AU104" i="2" s="1"/>
  <c r="D636" i="2"/>
  <c r="D639" i="2"/>
  <c r="BC57" i="2" s="1"/>
  <c r="R1022" i="2"/>
  <c r="AY314" i="2" s="1"/>
  <c r="D734" i="2"/>
  <c r="AY60" i="2" s="1"/>
  <c r="F1020" i="2"/>
  <c r="AQ104" i="2" s="1"/>
  <c r="F768" i="2"/>
  <c r="F188" i="2"/>
  <c r="AQ78" i="2" s="1"/>
  <c r="D61" i="2"/>
  <c r="AU39" i="2" s="1"/>
  <c r="D59" i="2"/>
  <c r="AM39" i="2" s="1"/>
  <c r="D863" i="2"/>
  <c r="BC64" i="2" s="1"/>
  <c r="D860" i="2"/>
  <c r="AQ64" i="2" s="1"/>
  <c r="H576" i="2"/>
  <c r="BG124" i="2" s="1"/>
  <c r="P544" i="2"/>
  <c r="BG266" i="2" s="1"/>
  <c r="L26" i="2"/>
  <c r="N988" i="2"/>
  <c r="AQ243" i="2" s="1"/>
  <c r="N991" i="2"/>
  <c r="BC243" i="2" s="1"/>
  <c r="L253" i="2"/>
  <c r="AU185" i="2" s="1"/>
  <c r="L251" i="2"/>
  <c r="AM185" i="2" s="1"/>
  <c r="L250" i="2"/>
  <c r="AI185" i="2" s="1"/>
  <c r="H795" i="2"/>
  <c r="AM132" i="2" s="1"/>
  <c r="H794" i="2"/>
  <c r="AI132" i="2" s="1"/>
  <c r="H797" i="2"/>
  <c r="AU132" i="2" s="1"/>
  <c r="J831" i="2"/>
  <c r="BC168" i="2" s="1"/>
  <c r="J828" i="2"/>
  <c r="AQ168" i="2" s="1"/>
  <c r="D475" i="2"/>
  <c r="AM52" i="2" s="1"/>
  <c r="D477" i="2"/>
  <c r="AU52" i="2" s="1"/>
  <c r="D474" i="2"/>
  <c r="AI52" i="2" s="1"/>
  <c r="J1020" i="2"/>
  <c r="AQ174" i="2" s="1"/>
  <c r="P191" i="2"/>
  <c r="BC253" i="2" s="1"/>
  <c r="F380" i="2"/>
  <c r="F383" i="2"/>
  <c r="BC84" i="2" s="1"/>
  <c r="P731" i="2"/>
  <c r="P733" i="2"/>
  <c r="AU270" i="2" s="1"/>
  <c r="P736" i="2"/>
  <c r="BG270" i="2" s="1"/>
  <c r="J188" i="2"/>
  <c r="AQ148" i="2" s="1"/>
  <c r="F352" i="2"/>
  <c r="BG83" i="2" s="1"/>
  <c r="D544" i="2"/>
  <c r="BG56" i="2" s="1"/>
  <c r="H992" i="2"/>
  <c r="BG138" i="2" s="1"/>
  <c r="H94" i="2"/>
  <c r="AY110" i="2" s="1"/>
  <c r="N862" i="2"/>
  <c r="L480" i="2"/>
  <c r="BG192" i="2" s="1"/>
  <c r="H832" i="2"/>
  <c r="BG133" i="2" s="1"/>
  <c r="L863" i="2"/>
  <c r="BC204" i="2" s="1"/>
  <c r="L860" i="2"/>
  <c r="AQ204" i="2" s="1"/>
  <c r="L61" i="2"/>
  <c r="AU179" i="2" s="1"/>
  <c r="L59" i="2"/>
  <c r="L58" i="2"/>
  <c r="R352" i="2"/>
  <c r="BG293" i="2" s="1"/>
  <c r="L191" i="2"/>
  <c r="N703" i="2"/>
  <c r="BC234" i="2" s="1"/>
  <c r="N700" i="2"/>
  <c r="AQ234" i="2" s="1"/>
  <c r="L799" i="2"/>
  <c r="BC202" i="2" s="1"/>
  <c r="L796" i="2"/>
  <c r="AQ202" i="2" s="1"/>
  <c r="J59" i="2"/>
  <c r="J61" i="2"/>
  <c r="J256" i="2"/>
  <c r="R575" i="2"/>
  <c r="R572" i="2"/>
  <c r="L350" i="2"/>
  <c r="AY188" i="2" s="1"/>
  <c r="R252" i="2"/>
  <c r="AQ290" i="2" s="1"/>
  <c r="R255" i="2"/>
  <c r="BC290" i="2" s="1"/>
  <c r="D476" i="2"/>
  <c r="D479" i="2"/>
  <c r="D478" i="2"/>
  <c r="L317" i="2"/>
  <c r="AU187" i="2" s="1"/>
  <c r="L315" i="2"/>
  <c r="AM187" i="2" s="1"/>
  <c r="L768" i="2"/>
  <c r="BG201" i="2" s="1"/>
  <c r="D638" i="2"/>
  <c r="AY57" i="2" s="1"/>
  <c r="N798" i="2"/>
  <c r="AY237" i="2" s="1"/>
  <c r="F252" i="2"/>
  <c r="F255" i="2"/>
  <c r="BC80" i="2" s="1"/>
  <c r="L286" i="2"/>
  <c r="AY186" i="2" s="1"/>
  <c r="H703" i="2"/>
  <c r="BC129" i="2" s="1"/>
  <c r="N192" i="2"/>
  <c r="BG218" i="2" s="1"/>
  <c r="N256" i="2"/>
  <c r="BG220" i="2" s="1"/>
  <c r="N636" i="2"/>
  <c r="AQ232" i="2" s="1"/>
  <c r="N639" i="2"/>
  <c r="BC232" i="2" s="1"/>
  <c r="F639" i="2"/>
  <c r="F636" i="2"/>
  <c r="AQ92" i="2" s="1"/>
  <c r="F891" i="2"/>
  <c r="AM100" i="2" s="1"/>
  <c r="F893" i="2"/>
  <c r="AU100" i="2" s="1"/>
  <c r="P796" i="2"/>
  <c r="AQ272" i="2" s="1"/>
  <c r="P799" i="2"/>
  <c r="BC272" i="2" s="1"/>
  <c r="J317" i="2"/>
  <c r="AU152" i="2" s="1"/>
  <c r="J315" i="2"/>
  <c r="AM152" i="2" s="1"/>
  <c r="D188" i="2"/>
  <c r="J379" i="2"/>
  <c r="J378" i="2"/>
  <c r="AI154" i="2" s="1"/>
  <c r="J381" i="2"/>
  <c r="AU154" i="2" s="1"/>
  <c r="D925" i="2"/>
  <c r="AU66" i="2" s="1"/>
  <c r="D923" i="2"/>
  <c r="AM66" i="2" s="1"/>
  <c r="F928" i="2"/>
  <c r="BG101" i="2" s="1"/>
  <c r="H862" i="2"/>
  <c r="AY134" i="2" s="1"/>
  <c r="N634" i="2"/>
  <c r="N637" i="2"/>
  <c r="N635" i="2"/>
  <c r="AM232" i="2" s="1"/>
  <c r="R959" i="2"/>
  <c r="R286" i="2"/>
  <c r="AY291" i="2" s="1"/>
  <c r="N63" i="2"/>
  <c r="BC214" i="2" s="1"/>
  <c r="L992" i="2"/>
  <c r="BG208" i="2" s="1"/>
  <c r="F796" i="2"/>
  <c r="AQ97" i="2" s="1"/>
  <c r="F799" i="2"/>
  <c r="L733" i="2"/>
  <c r="AU200" i="2" s="1"/>
  <c r="L731" i="2"/>
  <c r="D576" i="2"/>
  <c r="BG54" i="2" s="1"/>
  <c r="J414" i="2"/>
  <c r="AY155" i="2" s="1"/>
  <c r="D287" i="2"/>
  <c r="BC46" i="2" s="1"/>
  <c r="D284" i="2"/>
  <c r="AQ46" i="2" s="1"/>
  <c r="F828" i="2"/>
  <c r="AQ98" i="2" s="1"/>
  <c r="F831" i="2"/>
  <c r="BC98" i="2" s="1"/>
  <c r="F542" i="2"/>
  <c r="P640" i="2"/>
  <c r="L891" i="2"/>
  <c r="AM205" i="2" s="1"/>
  <c r="L893" i="2"/>
  <c r="AU205" i="2" s="1"/>
  <c r="F254" i="2"/>
  <c r="AY80" i="2" s="1"/>
  <c r="P542" i="2"/>
  <c r="AY266" i="2" s="1"/>
  <c r="F94" i="2"/>
  <c r="AY75" i="2" s="1"/>
  <c r="N477" i="2"/>
  <c r="N475" i="2"/>
  <c r="N474" i="2"/>
  <c r="D254" i="2"/>
  <c r="AY45" i="2" s="1"/>
  <c r="J476" i="2"/>
  <c r="AQ157" i="2" s="1"/>
  <c r="J479" i="2"/>
  <c r="BC157" i="2" s="1"/>
  <c r="L318" i="2"/>
  <c r="AY187" i="2" s="1"/>
  <c r="R766" i="2"/>
  <c r="AY306" i="2" s="1"/>
  <c r="P317" i="2"/>
  <c r="P315" i="2"/>
  <c r="P349" i="2"/>
  <c r="AU258" i="2" s="1"/>
  <c r="P347" i="2"/>
  <c r="AM258" i="2" s="1"/>
  <c r="P346" i="2"/>
  <c r="AI258" i="2" s="1"/>
  <c r="R63" i="2"/>
  <c r="BC284" i="2" s="1"/>
  <c r="R510" i="2"/>
  <c r="AY298" i="2" s="1"/>
  <c r="J413" i="2"/>
  <c r="AU155" i="2" s="1"/>
  <c r="J411" i="2"/>
  <c r="J410" i="2"/>
  <c r="J318" i="2"/>
  <c r="D540" i="2"/>
  <c r="AQ56" i="2" s="1"/>
  <c r="D543" i="2"/>
  <c r="BC56" i="2" s="1"/>
  <c r="H702" i="2"/>
  <c r="AY129" i="2" s="1"/>
  <c r="P512" i="2"/>
  <c r="BG263" i="2" s="1"/>
  <c r="H958" i="2"/>
  <c r="AY137" i="2" s="1"/>
  <c r="D383" i="2"/>
  <c r="D380" i="2"/>
  <c r="H93" i="2"/>
  <c r="AU110" i="2" s="1"/>
  <c r="H91" i="2"/>
  <c r="AM110" i="2" s="1"/>
  <c r="H90" i="2"/>
  <c r="AI110" i="2" s="1"/>
  <c r="P1024" i="2"/>
  <c r="BG279" i="2" s="1"/>
  <c r="P382" i="2"/>
  <c r="AY259" i="2" s="1"/>
  <c r="F414" i="2"/>
  <c r="AY85" i="2" s="1"/>
  <c r="D384" i="2"/>
  <c r="BG49" i="2" s="1"/>
  <c r="N64" i="2"/>
  <c r="H188" i="2"/>
  <c r="AQ113" i="2" s="1"/>
  <c r="F832" i="2"/>
  <c r="BG98" i="2" s="1"/>
  <c r="L416" i="2"/>
  <c r="BG190" i="2" s="1"/>
  <c r="R94" i="2"/>
  <c r="AY285" i="2" s="1"/>
  <c r="D319" i="2"/>
  <c r="BC47" i="2" s="1"/>
  <c r="D316" i="2"/>
  <c r="R736" i="2"/>
  <c r="H572" i="2"/>
  <c r="L382" i="2"/>
  <c r="AY189" i="2" s="1"/>
  <c r="L412" i="2"/>
  <c r="AQ190" i="2" s="1"/>
  <c r="L415" i="2"/>
  <c r="BC190" i="2" s="1"/>
  <c r="N190" i="2"/>
  <c r="AY218" i="2" s="1"/>
  <c r="P286" i="2"/>
  <c r="AY256" i="2" s="1"/>
  <c r="D1019" i="2"/>
  <c r="D1018" i="2"/>
  <c r="D1021" i="2"/>
  <c r="R540" i="2"/>
  <c r="R543" i="2"/>
  <c r="BC301" i="2" s="1"/>
  <c r="D159" i="2"/>
  <c r="BC42" i="2" s="1"/>
  <c r="L894" i="2"/>
  <c r="AY205" i="2" s="1"/>
  <c r="L928" i="2"/>
  <c r="BG206" i="2" s="1"/>
  <c r="L732" i="2"/>
  <c r="AQ200" i="2" s="1"/>
  <c r="L735" i="2"/>
  <c r="P864" i="2"/>
  <c r="D990" i="2"/>
  <c r="AY68" i="2" s="1"/>
  <c r="P572" i="2"/>
  <c r="J415" i="2"/>
  <c r="BC155" i="2" s="1"/>
  <c r="J412" i="2"/>
  <c r="AQ155" i="2" s="1"/>
  <c r="D382" i="2"/>
  <c r="AY49" i="2" s="1"/>
  <c r="P255" i="2"/>
  <c r="P252" i="2"/>
  <c r="N544" i="2"/>
  <c r="D542" i="2"/>
  <c r="AY56" i="2" s="1"/>
  <c r="P414" i="2"/>
  <c r="AY260" i="2" s="1"/>
  <c r="H288" i="2"/>
  <c r="BG116" i="2" s="1"/>
  <c r="F829" i="2"/>
  <c r="AU98" i="2" s="1"/>
  <c r="J702" i="2"/>
  <c r="AY164" i="2" s="1"/>
  <c r="P639" i="2"/>
  <c r="BC267" i="2" s="1"/>
  <c r="P636" i="2"/>
  <c r="AQ267" i="2" s="1"/>
  <c r="J735" i="2"/>
  <c r="J732" i="2"/>
  <c r="P958" i="2"/>
  <c r="AY277" i="2" s="1"/>
  <c r="H1022" i="2"/>
  <c r="AY139" i="2" s="1"/>
  <c r="P350" i="2"/>
  <c r="AY258" i="2" s="1"/>
  <c r="D508" i="2"/>
  <c r="AQ53" i="2" s="1"/>
  <c r="D511" i="2"/>
  <c r="BC53" i="2" s="1"/>
  <c r="D959" i="2"/>
  <c r="BC67" i="2" s="1"/>
  <c r="J925" i="2"/>
  <c r="H256" i="2"/>
  <c r="BG115" i="2" s="1"/>
  <c r="H828" i="2"/>
  <c r="AQ133" i="2" s="1"/>
  <c r="H831" i="2"/>
  <c r="BC133" i="2" s="1"/>
  <c r="L319" i="2"/>
  <c r="BC187" i="2" s="1"/>
  <c r="N638" i="2"/>
  <c r="H412" i="2"/>
  <c r="AQ120" i="2" s="1"/>
  <c r="H415" i="2"/>
  <c r="L576" i="2"/>
  <c r="BG194" i="2" s="1"/>
  <c r="N318" i="2"/>
  <c r="R925" i="2"/>
  <c r="AU311" i="2" s="1"/>
  <c r="R922" i="2"/>
  <c r="R923" i="2"/>
  <c r="P990" i="2"/>
  <c r="AY278" i="2" s="1"/>
  <c r="J798" i="2"/>
  <c r="AY167" i="2" s="1"/>
  <c r="P702" i="2"/>
  <c r="L93" i="2"/>
  <c r="L91" i="2"/>
  <c r="AM180" i="2" s="1"/>
  <c r="L90" i="2"/>
  <c r="AI180" i="2" s="1"/>
  <c r="L635" i="2"/>
  <c r="AM197" i="2" s="1"/>
  <c r="L634" i="2"/>
  <c r="AI197" i="2" s="1"/>
  <c r="L637" i="2"/>
  <c r="AU197" i="2" s="1"/>
  <c r="R798" i="2"/>
  <c r="AY307" i="2" s="1"/>
  <c r="J640" i="2"/>
  <c r="N1022" i="2"/>
  <c r="H736" i="2"/>
  <c r="BG130" i="2" s="1"/>
  <c r="N960" i="2"/>
  <c r="F960" i="2"/>
  <c r="L347" i="2"/>
  <c r="AM188" i="2" s="1"/>
  <c r="L346" i="2"/>
  <c r="AI188" i="2" s="1"/>
  <c r="L349" i="2"/>
  <c r="AU188" i="2" s="1"/>
  <c r="N92" i="2"/>
  <c r="N95" i="2"/>
  <c r="L190" i="2"/>
  <c r="AY183" i="2" s="1"/>
  <c r="N576" i="2"/>
  <c r="BG229" i="2" s="1"/>
  <c r="F576" i="2"/>
  <c r="BG89" i="2" s="1"/>
  <c r="F959" i="2"/>
  <c r="BC102" i="2" s="1"/>
  <c r="N414" i="2"/>
  <c r="AY225" i="2" s="1"/>
  <c r="H318" i="2"/>
  <c r="H543" i="2"/>
  <c r="BC126" i="2" s="1"/>
  <c r="H540" i="2"/>
  <c r="AQ126" i="2" s="1"/>
  <c r="L478" i="2"/>
  <c r="AY192" i="2" s="1"/>
  <c r="F766" i="2"/>
  <c r="AY96" i="2" s="1"/>
  <c r="F284" i="2"/>
  <c r="AQ81" i="2" s="1"/>
  <c r="F287" i="2"/>
  <c r="BC81" i="2" s="1"/>
  <c r="R574" i="2"/>
  <c r="AY299" i="2" s="1"/>
  <c r="H894" i="2"/>
  <c r="AY135" i="2" s="1"/>
  <c r="H253" i="2"/>
  <c r="AU115" i="2" s="1"/>
  <c r="H251" i="2"/>
  <c r="AM115" i="2" s="1"/>
  <c r="H250" i="2"/>
  <c r="AI115" i="2" s="1"/>
  <c r="R253" i="2"/>
  <c r="AU290" i="2" s="1"/>
  <c r="R251" i="2"/>
  <c r="AM290" i="2" s="1"/>
  <c r="R250" i="2"/>
  <c r="AI290" i="2" s="1"/>
  <c r="P800" i="2"/>
  <c r="BG272" i="2" s="1"/>
  <c r="F733" i="2"/>
  <c r="AU95" i="2" s="1"/>
  <c r="H800" i="2"/>
  <c r="N731" i="2"/>
  <c r="N733" i="2"/>
  <c r="F285" i="2"/>
  <c r="AU81" i="2" s="1"/>
  <c r="F283" i="2"/>
  <c r="AM81" i="2" s="1"/>
  <c r="F282" i="2"/>
  <c r="AI81" i="2" s="1"/>
  <c r="F318" i="2"/>
  <c r="AY82" i="2" s="1"/>
  <c r="P96" i="2"/>
  <c r="BG250" i="2" s="1"/>
  <c r="R992" i="2"/>
  <c r="BG313" i="2" s="1"/>
  <c r="H608" i="2"/>
  <c r="BG125" i="2" s="1"/>
  <c r="R764" i="2"/>
  <c r="AQ306" i="2" s="1"/>
  <c r="R767" i="2"/>
  <c r="BC306" i="2" s="1"/>
  <c r="R478" i="2"/>
  <c r="AY297" i="2" s="1"/>
  <c r="L639" i="2"/>
  <c r="BC197" i="2" s="1"/>
  <c r="L636" i="2"/>
  <c r="AQ197" i="2" s="1"/>
  <c r="J187" i="2"/>
  <c r="AM148" i="2" s="1"/>
  <c r="J189" i="2"/>
  <c r="J186" i="2"/>
  <c r="F863" i="2"/>
  <c r="BC99" i="2" s="1"/>
  <c r="F860" i="2"/>
  <c r="AQ99" i="2" s="1"/>
  <c r="L476" i="2"/>
  <c r="AQ192" i="2" s="1"/>
  <c r="L479" i="2"/>
  <c r="BC192" i="2" s="1"/>
  <c r="H606" i="2"/>
  <c r="AY125" i="2" s="1"/>
  <c r="L924" i="2"/>
  <c r="AQ206" i="2" s="1"/>
  <c r="R92" i="2"/>
  <c r="R95" i="2"/>
  <c r="R192" i="2"/>
  <c r="BG288" i="2" s="1"/>
  <c r="J1022" i="2"/>
  <c r="AY174" i="2" s="1"/>
  <c r="D255" i="2"/>
  <c r="BC45" i="2" s="1"/>
  <c r="D252" i="2"/>
  <c r="AQ45" i="2" s="1"/>
  <c r="D190" i="2"/>
  <c r="AY43" i="2" s="1"/>
  <c r="P894" i="2"/>
  <c r="AY275" i="2" s="1"/>
  <c r="R796" i="2"/>
  <c r="AQ307" i="2" s="1"/>
  <c r="R799" i="2"/>
  <c r="R862" i="2"/>
  <c r="P63" i="2"/>
  <c r="BC249" i="2" s="1"/>
  <c r="F895" i="2"/>
  <c r="P26" i="2"/>
  <c r="AI248" i="2" s="1"/>
  <c r="F256" i="2"/>
  <c r="BG80" i="2" s="1"/>
  <c r="N990" i="2"/>
  <c r="AY243" i="2" s="1"/>
  <c r="R863" i="2"/>
  <c r="R860" i="2"/>
  <c r="D541" i="2"/>
  <c r="AU56" i="2" s="1"/>
  <c r="J510" i="2"/>
  <c r="AY158" i="2" s="1"/>
  <c r="P735" i="2"/>
  <c r="BC270" i="2" s="1"/>
  <c r="P732" i="2"/>
  <c r="AQ270" i="2" s="1"/>
  <c r="J990" i="2"/>
  <c r="J832" i="2"/>
  <c r="BG168" i="2" s="1"/>
  <c r="J382" i="2"/>
  <c r="H959" i="2"/>
  <c r="BC137" i="2" s="1"/>
  <c r="J894" i="2"/>
  <c r="AY170" i="2" s="1"/>
  <c r="J928" i="2"/>
  <c r="BG171" i="2" s="1"/>
  <c r="J768" i="2"/>
  <c r="BG166" i="2" s="1"/>
  <c r="F381" i="2"/>
  <c r="AU84" i="2" s="1"/>
  <c r="F379" i="2"/>
  <c r="AM84" i="2" s="1"/>
  <c r="F378" i="2"/>
  <c r="AI84" i="2" s="1"/>
  <c r="D286" i="2"/>
  <c r="AY46" i="2" s="1"/>
  <c r="J764" i="2"/>
  <c r="AQ166" i="2" s="1"/>
  <c r="J767" i="2"/>
  <c r="BC166" i="2" s="1"/>
  <c r="J991" i="2"/>
  <c r="BC173" i="2" s="1"/>
  <c r="J988" i="2"/>
  <c r="P416" i="2"/>
  <c r="BG260" i="2" s="1"/>
  <c r="F222" i="2"/>
  <c r="AY79" i="2" s="1"/>
  <c r="L765" i="2"/>
  <c r="AU201" i="2" s="1"/>
  <c r="L763" i="2"/>
  <c r="AM201" i="2" s="1"/>
  <c r="L762" i="2"/>
  <c r="AI201" i="2" s="1"/>
  <c r="R31" i="2"/>
  <c r="BC283" i="2" s="1"/>
  <c r="R28" i="2"/>
  <c r="AQ283" i="2" s="1"/>
  <c r="H382" i="2"/>
  <c r="L699" i="2"/>
  <c r="AM199" i="2" s="1"/>
  <c r="L701" i="2"/>
  <c r="AU199" i="2" s="1"/>
  <c r="H63" i="2"/>
  <c r="BC109" i="2" s="1"/>
  <c r="H60" i="2"/>
  <c r="L862" i="2"/>
  <c r="AY204" i="2" s="1"/>
  <c r="D735" i="2"/>
  <c r="D732" i="2"/>
  <c r="AQ60" i="2" s="1"/>
  <c r="F319" i="2"/>
  <c r="BC82" i="2" s="1"/>
  <c r="J699" i="2"/>
  <c r="AM164" i="2" s="1"/>
  <c r="J701" i="2"/>
  <c r="AU164" i="2" s="1"/>
  <c r="R576" i="2"/>
  <c r="BG299" i="2" s="1"/>
  <c r="J254" i="2"/>
  <c r="D608" i="2"/>
  <c r="R990" i="2"/>
  <c r="AY313" i="2" s="1"/>
  <c r="N575" i="2"/>
  <c r="N572" i="2"/>
  <c r="R1024" i="2"/>
  <c r="BG314" i="2" s="1"/>
  <c r="L352" i="2"/>
  <c r="BG188" i="2" s="1"/>
  <c r="F286" i="2"/>
  <c r="AY81" i="2" s="1"/>
  <c r="D606" i="2"/>
  <c r="D416" i="2"/>
  <c r="N858" i="2"/>
  <c r="AI239" i="2" s="1"/>
  <c r="N859" i="2"/>
  <c r="AM239" i="2" s="1"/>
  <c r="N861" i="2"/>
  <c r="AU239" i="2" s="1"/>
  <c r="J1023" i="2"/>
  <c r="BC174" i="2" s="1"/>
  <c r="J190" i="2"/>
  <c r="AY148" i="2" s="1"/>
  <c r="H602" i="2"/>
  <c r="N958" i="2"/>
  <c r="AY242" i="2" s="1"/>
  <c r="N350" i="2"/>
  <c r="AY223" i="2" s="1"/>
  <c r="N538" i="2"/>
  <c r="N510" i="2"/>
  <c r="AY228" i="2" s="1"/>
  <c r="L1021" i="2"/>
  <c r="AU209" i="2" s="1"/>
  <c r="L1019" i="2"/>
  <c r="AM209" i="2" s="1"/>
  <c r="L1018" i="2"/>
  <c r="AI209" i="2" s="1"/>
  <c r="F540" i="2"/>
  <c r="AQ91" i="2" s="1"/>
  <c r="F543" i="2"/>
  <c r="BC91" i="2" s="1"/>
  <c r="L287" i="2"/>
  <c r="L284" i="2"/>
  <c r="AQ186" i="2" s="1"/>
  <c r="L192" i="2"/>
  <c r="BG183" i="2" s="1"/>
  <c r="N955" i="2"/>
  <c r="AM242" i="2" s="1"/>
  <c r="N957" i="2"/>
  <c r="AU242" i="2" s="1"/>
  <c r="J316" i="2"/>
  <c r="J319" i="2"/>
  <c r="BC152" i="2" s="1"/>
  <c r="D798" i="2"/>
  <c r="P574" i="2"/>
  <c r="D352" i="2"/>
  <c r="R414" i="2"/>
  <c r="AY295" i="2" s="1"/>
  <c r="H570" i="2"/>
  <c r="H573" i="2"/>
  <c r="AU124" i="2" s="1"/>
  <c r="H571" i="2"/>
  <c r="AM124" i="2" s="1"/>
  <c r="L351" i="2"/>
  <c r="BC188" i="2" s="1"/>
  <c r="L348" i="2"/>
  <c r="L573" i="2"/>
  <c r="L571" i="2"/>
  <c r="AM194" i="2" s="1"/>
  <c r="H416" i="2"/>
  <c r="BG120" i="2" s="1"/>
  <c r="F861" i="2"/>
  <c r="AU99" i="2" s="1"/>
  <c r="F859" i="2"/>
  <c r="AM99" i="2" s="1"/>
  <c r="F858" i="2"/>
  <c r="AI99" i="2" s="1"/>
  <c r="N987" i="2"/>
  <c r="N986" i="2"/>
  <c r="N989" i="2"/>
  <c r="N832" i="2"/>
  <c r="BG238" i="2" s="1"/>
  <c r="R61" i="2"/>
  <c r="AU284" i="2" s="1"/>
  <c r="R58" i="2"/>
  <c r="R59" i="2"/>
  <c r="AM284" i="2" s="1"/>
  <c r="R608" i="2"/>
  <c r="BG300" i="2" s="1"/>
  <c r="F957" i="2"/>
  <c r="AU102" i="2" s="1"/>
  <c r="F955" i="2"/>
  <c r="J416" i="2"/>
  <c r="BG155" i="2" s="1"/>
  <c r="N928" i="2"/>
  <c r="BG241" i="2" s="1"/>
  <c r="N797" i="2"/>
  <c r="AU237" i="2" s="1"/>
  <c r="N794" i="2"/>
  <c r="AI237" i="2" s="1"/>
  <c r="N795" i="2"/>
  <c r="AM237" i="2" s="1"/>
  <c r="P412" i="2"/>
  <c r="AQ260" i="2" s="1"/>
  <c r="P415" i="2"/>
  <c r="BC260" i="2" s="1"/>
  <c r="F573" i="2"/>
  <c r="F571" i="2"/>
  <c r="AM89" i="2" s="1"/>
  <c r="F570" i="2"/>
  <c r="AI89" i="2" s="1"/>
  <c r="F992" i="2"/>
  <c r="BG103" i="2" s="1"/>
  <c r="J192" i="2"/>
  <c r="BG148" i="2" s="1"/>
  <c r="D893" i="2"/>
  <c r="AU65" i="2" s="1"/>
  <c r="D891" i="2"/>
  <c r="AM65" i="2" s="1"/>
  <c r="D800" i="2"/>
  <c r="BG62" i="2" s="1"/>
  <c r="J733" i="2"/>
  <c r="D480" i="2"/>
  <c r="BG52" i="2" s="1"/>
  <c r="R62" i="2"/>
  <c r="AY284" i="2" s="1"/>
  <c r="R924" i="2"/>
  <c r="AQ311" i="2" s="1"/>
  <c r="N31" i="2"/>
  <c r="BC213" i="2" s="1"/>
  <c r="N28" i="2"/>
  <c r="AQ213" i="2" s="1"/>
  <c r="H189" i="2"/>
  <c r="AU113" i="2" s="1"/>
  <c r="H187" i="2"/>
  <c r="AM113" i="2" s="1"/>
  <c r="H186" i="2"/>
  <c r="AI113" i="2" s="1"/>
  <c r="N768" i="2"/>
  <c r="BG236" i="2" s="1"/>
  <c r="L1024" i="2"/>
  <c r="BG209" i="2" s="1"/>
  <c r="N352" i="2"/>
  <c r="BG223" i="2" s="1"/>
  <c r="H701" i="2"/>
  <c r="AU129" i="2" s="1"/>
  <c r="H699" i="2"/>
  <c r="AM129" i="2" s="1"/>
  <c r="P508" i="2"/>
  <c r="AQ263" i="2" s="1"/>
  <c r="P511" i="2"/>
  <c r="BC263" i="2" s="1"/>
  <c r="R703" i="2"/>
  <c r="BC304" i="2" s="1"/>
  <c r="P480" i="2"/>
  <c r="P763" i="2"/>
  <c r="AM271" i="2" s="1"/>
  <c r="P762" i="2"/>
  <c r="AI271" i="2" s="1"/>
  <c r="P765" i="2"/>
  <c r="AU271" i="2" s="1"/>
  <c r="P189" i="2"/>
  <c r="AU253" i="2" s="1"/>
  <c r="P187" i="2"/>
  <c r="AM253" i="2" s="1"/>
  <c r="P186" i="2"/>
  <c r="AI253" i="2" s="1"/>
  <c r="D832" i="2"/>
  <c r="H190" i="2"/>
  <c r="AY113" i="2" s="1"/>
  <c r="P701" i="2"/>
  <c r="P699" i="2"/>
  <c r="AM269" i="2" s="1"/>
  <c r="H122" i="2"/>
  <c r="AI111" i="2" s="1"/>
  <c r="P192" i="2"/>
  <c r="BG253" i="2" s="1"/>
  <c r="F702" i="2"/>
  <c r="AY94" i="2" s="1"/>
  <c r="J383" i="2"/>
  <c r="BC154" i="2" s="1"/>
  <c r="J380" i="2"/>
  <c r="J864" i="2"/>
  <c r="BG169" i="2" s="1"/>
  <c r="R958" i="2"/>
  <c r="AY312" i="2" s="1"/>
  <c r="P285" i="2"/>
  <c r="AU256" i="2" s="1"/>
  <c r="P283" i="2"/>
  <c r="AM256" i="2" s="1"/>
  <c r="P282" i="2"/>
  <c r="AI256" i="2" s="1"/>
  <c r="F315" i="2"/>
  <c r="AM82" i="2" s="1"/>
  <c r="F317" i="2"/>
  <c r="AU82" i="2" s="1"/>
  <c r="P93" i="2"/>
  <c r="P91" i="2"/>
  <c r="AM250" i="2" s="1"/>
  <c r="P90" i="2"/>
  <c r="AI250" i="2" s="1"/>
  <c r="H1018" i="2"/>
  <c r="AI139" i="2" s="1"/>
  <c r="H1021" i="2"/>
  <c r="AU139" i="2" s="1"/>
  <c r="H1019" i="2"/>
  <c r="AM139" i="2" s="1"/>
  <c r="J478" i="2"/>
  <c r="AY157" i="2" s="1"/>
  <c r="J512" i="2"/>
  <c r="BG158" i="2" s="1"/>
  <c r="H861" i="2"/>
  <c r="AU134" i="2" s="1"/>
  <c r="H858" i="2"/>
  <c r="AI134" i="2" s="1"/>
  <c r="H859" i="2"/>
  <c r="AM134" i="2" s="1"/>
  <c r="N800" i="2"/>
  <c r="BG237" i="2" s="1"/>
  <c r="F864" i="2"/>
  <c r="BG99" i="2" s="1"/>
  <c r="D731" i="2"/>
  <c r="AM60" i="2" s="1"/>
  <c r="D730" i="2"/>
  <c r="D733" i="2"/>
  <c r="AU60" i="2" s="1"/>
  <c r="R349" i="2"/>
  <c r="R346" i="2"/>
  <c r="AI293" i="2" s="1"/>
  <c r="R347" i="2"/>
  <c r="AM293" i="2" s="1"/>
  <c r="H989" i="2"/>
  <c r="AU138" i="2" s="1"/>
  <c r="H987" i="2"/>
  <c r="AM138" i="2" s="1"/>
  <c r="H986" i="2"/>
  <c r="AI138" i="2" s="1"/>
  <c r="L92" i="2"/>
  <c r="AQ180" i="2" s="1"/>
  <c r="L95" i="2"/>
  <c r="BC180" i="2" s="1"/>
  <c r="L798" i="2"/>
  <c r="F1022" i="2"/>
  <c r="AY104" i="2" s="1"/>
  <c r="J191" i="2"/>
  <c r="BC148" i="2" s="1"/>
  <c r="J858" i="2"/>
  <c r="AI169" i="2" s="1"/>
  <c r="J861" i="2"/>
  <c r="AU169" i="2" s="1"/>
  <c r="J859" i="2"/>
  <c r="AM169" i="2" s="1"/>
  <c r="J639" i="2"/>
  <c r="BC162" i="2" s="1"/>
  <c r="J636" i="2"/>
  <c r="AQ162" i="2" s="1"/>
  <c r="L638" i="2"/>
  <c r="AY197" i="2" s="1"/>
  <c r="R191" i="2"/>
  <c r="BC288" i="2" s="1"/>
  <c r="J63" i="2"/>
  <c r="BC144" i="2" s="1"/>
  <c r="N542" i="2"/>
  <c r="AY231" i="2" s="1"/>
  <c r="D764" i="2"/>
  <c r="AQ61" i="2" s="1"/>
  <c r="D767" i="2"/>
  <c r="BC61" i="2" s="1"/>
  <c r="H988" i="2"/>
  <c r="AQ138" i="2" s="1"/>
  <c r="H991" i="2"/>
  <c r="BC138" i="2" s="1"/>
  <c r="R96" i="2"/>
  <c r="R1020" i="2"/>
  <c r="N863" i="2"/>
  <c r="BC239" i="2" s="1"/>
  <c r="N860" i="2"/>
  <c r="AQ239" i="2" s="1"/>
  <c r="H350" i="2"/>
  <c r="AY118" i="2" s="1"/>
  <c r="F191" i="2"/>
  <c r="BC78" i="2" s="1"/>
  <c r="L544" i="2"/>
  <c r="BG196" i="2" s="1"/>
  <c r="L511" i="2"/>
  <c r="BC193" i="2" s="1"/>
  <c r="L508" i="2"/>
  <c r="F544" i="2"/>
  <c r="BG91" i="2" s="1"/>
  <c r="N1021" i="2"/>
  <c r="AU244" i="2" s="1"/>
  <c r="N1019" i="2"/>
  <c r="AM244" i="2" s="1"/>
  <c r="N1018" i="2"/>
  <c r="AI244" i="2" s="1"/>
  <c r="N766" i="2"/>
  <c r="AY236" i="2" s="1"/>
  <c r="R864" i="2"/>
  <c r="BG309" i="2" s="1"/>
  <c r="D30" i="2"/>
  <c r="AY38" i="2" s="1"/>
  <c r="J286" i="2"/>
  <c r="AY151" i="2" s="1"/>
  <c r="F288" i="2"/>
  <c r="BG81" i="2" s="1"/>
  <c r="F767" i="2"/>
  <c r="BC96" i="2" s="1"/>
  <c r="F764" i="2"/>
  <c r="AQ96" i="2" s="1"/>
  <c r="L189" i="2"/>
  <c r="AU183" i="2" s="1"/>
  <c r="L187" i="2"/>
  <c r="AM183" i="2" s="1"/>
  <c r="L186" i="2"/>
  <c r="AI183" i="2" s="1"/>
  <c r="N254" i="2"/>
  <c r="AY220" i="2" s="1"/>
  <c r="N640" i="2"/>
  <c r="BG232" i="2" s="1"/>
  <c r="N476" i="2"/>
  <c r="AQ227" i="2" s="1"/>
  <c r="N479" i="2"/>
  <c r="BC227" i="2" s="1"/>
  <c r="F410" i="2"/>
  <c r="AI85" i="2" s="1"/>
  <c r="F413" i="2"/>
  <c r="AU85" i="2" s="1"/>
  <c r="F411" i="2"/>
  <c r="AM85" i="2" s="1"/>
  <c r="N606" i="2"/>
  <c r="AY230" i="2" s="1"/>
  <c r="D928" i="2"/>
  <c r="BG66" i="2" s="1"/>
  <c r="F603" i="2"/>
  <c r="F602" i="2"/>
  <c r="F862" i="2"/>
  <c r="AY99" i="2" s="1"/>
  <c r="J480" i="2"/>
  <c r="BG157" i="2" s="1"/>
  <c r="D192" i="2"/>
  <c r="BG43" i="2" s="1"/>
  <c r="R1019" i="2"/>
  <c r="AM314" i="2" s="1"/>
  <c r="R1018" i="2"/>
  <c r="AI314" i="2" s="1"/>
  <c r="R1021" i="2"/>
  <c r="AU314" i="2" s="1"/>
  <c r="N829" i="2"/>
  <c r="AU238" i="2" s="1"/>
  <c r="P928" i="2"/>
  <c r="BG276" i="2" s="1"/>
  <c r="P254" i="2"/>
  <c r="AY255" i="2" s="1"/>
  <c r="H479" i="2"/>
  <c r="BC122" i="2" s="1"/>
  <c r="H476" i="2"/>
  <c r="AQ122" i="2" s="1"/>
  <c r="F59" i="2"/>
  <c r="AM74" i="2" s="1"/>
  <c r="F61" i="2"/>
  <c r="AU74" i="2" s="1"/>
  <c r="F538" i="2"/>
  <c r="L510" i="2"/>
  <c r="H957" i="2"/>
  <c r="AU137" i="2" s="1"/>
  <c r="H955" i="2"/>
  <c r="AM137" i="2" s="1"/>
  <c r="H954" i="2"/>
  <c r="J800" i="2"/>
  <c r="BG167" i="2" s="1"/>
  <c r="L62" i="2"/>
  <c r="AY179" i="2" s="1"/>
  <c r="L283" i="2"/>
  <c r="AM186" i="2" s="1"/>
  <c r="L282" i="2"/>
  <c r="AI186" i="2" s="1"/>
  <c r="L285" i="2"/>
  <c r="N1024" i="2"/>
  <c r="BG244" i="2" s="1"/>
  <c r="L413" i="2"/>
  <c r="AU190" i="2" s="1"/>
  <c r="L411" i="2"/>
  <c r="AM190" i="2" s="1"/>
  <c r="L410" i="2"/>
  <c r="AI190" i="2" s="1"/>
  <c r="AE702" i="2"/>
  <c r="DC59" i="2" s="1"/>
  <c r="AE832" i="2"/>
  <c r="DK63" i="2" s="1"/>
  <c r="AE64" i="2"/>
  <c r="DK39" i="2" s="1"/>
  <c r="AE990" i="2"/>
  <c r="DC68" i="2" s="1"/>
  <c r="AE1020" i="2"/>
  <c r="AE640" i="2"/>
  <c r="DK57" i="2" s="1"/>
  <c r="AE320" i="2"/>
  <c r="DK47" i="2" s="1"/>
  <c r="AE382" i="2"/>
  <c r="DC49" i="2" s="1"/>
  <c r="AE383" i="2"/>
  <c r="DG49" i="2" s="1"/>
  <c r="AE380" i="2"/>
  <c r="CU49" i="2" s="1"/>
  <c r="AE797" i="2"/>
  <c r="CY62" i="2" s="1"/>
  <c r="AE795" i="2"/>
  <c r="CQ62" i="2" s="1"/>
  <c r="AE794" i="2"/>
  <c r="CM62" i="2" s="1"/>
  <c r="AE768" i="2"/>
  <c r="AE379" i="2"/>
  <c r="CQ49" i="2" s="1"/>
  <c r="AE378" i="2"/>
  <c r="CM49" i="2" s="1"/>
  <c r="AE381" i="2"/>
  <c r="CY49" i="2" s="1"/>
  <c r="AE512" i="2"/>
  <c r="DK53" i="2" s="1"/>
  <c r="AE796" i="2"/>
  <c r="CU62" i="2" s="1"/>
  <c r="AE799" i="2"/>
  <c r="DG62" i="2" s="1"/>
  <c r="AE731" i="2"/>
  <c r="CQ60" i="2" s="1"/>
  <c r="AE730" i="2"/>
  <c r="CM60" i="2" s="1"/>
  <c r="AE733" i="2"/>
  <c r="CY60" i="2" s="1"/>
  <c r="AE955" i="2"/>
  <c r="CQ67" i="2" s="1"/>
  <c r="AE954" i="2"/>
  <c r="CM67" i="2" s="1"/>
  <c r="AE957" i="2"/>
  <c r="CY67" i="2" s="1"/>
  <c r="AE608" i="2"/>
  <c r="AE319" i="2"/>
  <c r="DG47" i="2" s="1"/>
  <c r="AE316" i="2"/>
  <c r="AE189" i="2"/>
  <c r="CY43" i="2" s="1"/>
  <c r="AE187" i="2"/>
  <c r="CQ43" i="2" s="1"/>
  <c r="AE186" i="2"/>
  <c r="CM43" i="2" s="1"/>
  <c r="AE992" i="2"/>
  <c r="DK68" i="2" s="1"/>
  <c r="AE736" i="2"/>
  <c r="DK60" i="2" s="1"/>
  <c r="AE638" i="2"/>
  <c r="DC57" i="2" s="1"/>
  <c r="AE894" i="2"/>
  <c r="DC65" i="2" s="1"/>
  <c r="AE412" i="2"/>
  <c r="AE415" i="2"/>
  <c r="DG50" i="2" s="1"/>
  <c r="AE63" i="2"/>
  <c r="DG39" i="2" s="1"/>
  <c r="AE60" i="2"/>
  <c r="CU39" i="2" s="1"/>
  <c r="AE31" i="2"/>
  <c r="DG38" i="2" s="1"/>
  <c r="AE28" i="2"/>
  <c r="CU38" i="2" s="1"/>
  <c r="AE1023" i="2"/>
  <c r="DG69" i="2" s="1"/>
  <c r="AE922" i="2"/>
  <c r="CM66" i="2" s="1"/>
  <c r="AE923" i="2"/>
  <c r="AE925" i="2"/>
  <c r="CY66" i="2" s="1"/>
  <c r="AE862" i="2"/>
  <c r="DC64" i="2" s="1"/>
  <c r="AE958" i="2"/>
  <c r="DC67" i="2" s="1"/>
  <c r="AE122" i="2"/>
  <c r="CM41" i="2" s="1"/>
  <c r="AE508" i="2"/>
  <c r="CU53" i="2" s="1"/>
  <c r="AE511" i="2"/>
  <c r="DG53" i="2" s="1"/>
  <c r="AE351" i="2"/>
  <c r="DG48" i="2" s="1"/>
  <c r="AE348" i="2"/>
  <c r="AE893" i="2"/>
  <c r="CY65" i="2" s="1"/>
  <c r="AE890" i="2"/>
  <c r="CM65" i="2" s="1"/>
  <c r="AE891" i="2"/>
  <c r="CQ65" i="2" s="1"/>
  <c r="AE62" i="2"/>
  <c r="DC39" i="2" s="1"/>
  <c r="AE477" i="2"/>
  <c r="CY52" i="2" s="1"/>
  <c r="AE475" i="2"/>
  <c r="CQ52" i="2" s="1"/>
  <c r="AE474" i="2"/>
  <c r="CM52" i="2" s="1"/>
  <c r="AE26" i="2"/>
  <c r="AE318" i="2"/>
  <c r="DC47" i="2" s="1"/>
  <c r="AE764" i="2"/>
  <c r="CU61" i="2" s="1"/>
  <c r="AE767" i="2"/>
  <c r="DG61" i="2" s="1"/>
  <c r="AE861" i="2"/>
  <c r="CY64" i="2" s="1"/>
  <c r="AE859" i="2"/>
  <c r="CQ64" i="2" s="1"/>
  <c r="AE858" i="2"/>
  <c r="CM64" i="2" s="1"/>
  <c r="AE959" i="2"/>
  <c r="DG67" i="2" s="1"/>
  <c r="AE573" i="2"/>
  <c r="AE571" i="2"/>
  <c r="CQ54" i="2" s="1"/>
  <c r="AE570" i="2"/>
  <c r="CM54" i="2" s="1"/>
  <c r="AE863" i="2"/>
  <c r="DG64" i="2" s="1"/>
  <c r="AE860" i="2"/>
  <c r="CU64" i="2" s="1"/>
  <c r="AE191" i="2"/>
  <c r="DG43" i="2" s="1"/>
  <c r="AE639" i="2"/>
  <c r="DG57" i="2" s="1"/>
  <c r="AE636" i="2"/>
  <c r="CU57" i="2" s="1"/>
  <c r="AE896" i="2"/>
  <c r="AE350" i="2"/>
  <c r="AE831" i="2"/>
  <c r="DG63" i="2" s="1"/>
  <c r="AE828" i="2"/>
  <c r="CU63" i="2" s="1"/>
  <c r="AE478" i="2"/>
  <c r="DC52" i="2" s="1"/>
  <c r="AE800" i="2"/>
  <c r="DK62" i="2" s="1"/>
  <c r="AE510" i="2"/>
  <c r="DC53" i="2" s="1"/>
  <c r="AE765" i="2"/>
  <c r="CY61" i="2" s="1"/>
  <c r="AE763" i="2"/>
  <c r="AE762" i="2"/>
  <c r="CM61" i="2" s="1"/>
  <c r="AE480" i="2"/>
  <c r="DK52" i="2" s="1"/>
  <c r="AE61" i="2"/>
  <c r="CY39" i="2" s="1"/>
  <c r="AE59" i="2"/>
  <c r="CQ39" i="2" s="1"/>
  <c r="AE58" i="2"/>
  <c r="CM39" i="2" s="1"/>
  <c r="AE798" i="2"/>
  <c r="DC62" i="2" s="1"/>
  <c r="AE634" i="2"/>
  <c r="CM57" i="2" s="1"/>
  <c r="AE635" i="2"/>
  <c r="CQ57" i="2" s="1"/>
  <c r="AE637" i="2"/>
  <c r="CY57" i="2" s="1"/>
  <c r="AE987" i="2"/>
  <c r="CQ68" i="2" s="1"/>
  <c r="AE989" i="2"/>
  <c r="CY68" i="2" s="1"/>
  <c r="AE986" i="2"/>
  <c r="CM68" i="2" s="1"/>
  <c r="AE541" i="2"/>
  <c r="CY56" i="2" s="1"/>
  <c r="AE539" i="2"/>
  <c r="CQ56" i="2" s="1"/>
  <c r="AE538" i="2"/>
  <c r="CM56" i="2" s="1"/>
  <c r="AE829" i="2"/>
  <c r="AE827" i="2"/>
  <c r="AE826" i="2"/>
  <c r="CM63" i="2" s="1"/>
  <c r="AE864" i="2"/>
  <c r="DK64" i="2" s="1"/>
  <c r="AE188" i="2"/>
  <c r="CU43" i="2" s="1"/>
  <c r="AE190" i="2"/>
  <c r="DC43" i="2" s="1"/>
  <c r="AE94" i="2"/>
  <c r="DC40" i="2" s="1"/>
  <c r="AE544" i="2"/>
  <c r="DK56" i="2" s="1"/>
  <c r="AE830" i="2"/>
  <c r="DC63" i="2" s="1"/>
  <c r="AE575" i="2"/>
  <c r="AE572" i="2"/>
  <c r="CU54" i="2" s="1"/>
  <c r="AE607" i="2"/>
  <c r="DG55" i="2" s="1"/>
  <c r="AE604" i="2"/>
  <c r="CU55" i="2" s="1"/>
  <c r="AE699" i="2"/>
  <c r="CQ59" i="2" s="1"/>
  <c r="AE698" i="2"/>
  <c r="CM59" i="2" s="1"/>
  <c r="AE701" i="2"/>
  <c r="CY59" i="2" s="1"/>
  <c r="AE1021" i="2"/>
  <c r="CY69" i="2" s="1"/>
  <c r="AE1019" i="2"/>
  <c r="CQ69" i="2" s="1"/>
  <c r="AE1018" i="2"/>
  <c r="CM69" i="2" s="1"/>
  <c r="AE287" i="2"/>
  <c r="DG46" i="2" s="1"/>
  <c r="AE284" i="2"/>
  <c r="CU46" i="2" s="1"/>
  <c r="AE384" i="2"/>
  <c r="DK49" i="2" s="1"/>
  <c r="AE253" i="2"/>
  <c r="CY45" i="2" s="1"/>
  <c r="AE251" i="2"/>
  <c r="CQ45" i="2" s="1"/>
  <c r="AE250" i="2"/>
  <c r="CM45" i="2" s="1"/>
  <c r="AE1024" i="2"/>
  <c r="DK69" i="2" s="1"/>
  <c r="AE895" i="2"/>
  <c r="DG65" i="2" s="1"/>
  <c r="AE892" i="2"/>
  <c r="CU65" i="2" s="1"/>
  <c r="AE346" i="2"/>
  <c r="CM48" i="2" s="1"/>
  <c r="AE347" i="2"/>
  <c r="CQ48" i="2" s="1"/>
  <c r="AE349" i="2"/>
  <c r="CY48" i="2" s="1"/>
  <c r="AE988" i="2"/>
  <c r="CU68" i="2" s="1"/>
  <c r="AE991" i="2"/>
  <c r="DG68" i="2" s="1"/>
  <c r="AE286" i="2"/>
  <c r="DC46" i="2" s="1"/>
  <c r="AE576" i="2"/>
  <c r="DK54" i="2" s="1"/>
  <c r="AE285" i="2"/>
  <c r="CY46" i="2" s="1"/>
  <c r="AE283" i="2"/>
  <c r="CQ46" i="2" s="1"/>
  <c r="AE282" i="2"/>
  <c r="CM46" i="2" s="1"/>
  <c r="AE928" i="2"/>
  <c r="DK66" i="2" s="1"/>
  <c r="AE96" i="2"/>
  <c r="DK40" i="2" s="1"/>
  <c r="AE732" i="2"/>
  <c r="AE735" i="2"/>
  <c r="DG60" i="2" s="1"/>
  <c r="AE413" i="2"/>
  <c r="CY50" i="2" s="1"/>
  <c r="AE411" i="2"/>
  <c r="CQ50" i="2" s="1"/>
  <c r="AE410" i="2"/>
  <c r="CM50" i="2" s="1"/>
  <c r="AE314" i="2"/>
  <c r="CM47" i="2" s="1"/>
  <c r="AE317" i="2"/>
  <c r="CY47" i="2" s="1"/>
  <c r="AE315" i="2"/>
  <c r="CQ47" i="2" s="1"/>
  <c r="AE288" i="2"/>
  <c r="AE605" i="2"/>
  <c r="CY55" i="2" s="1"/>
  <c r="AE602" i="2"/>
  <c r="CM55" i="2" s="1"/>
  <c r="AE603" i="2"/>
  <c r="CQ55" i="2" s="1"/>
  <c r="AE416" i="2"/>
  <c r="DK50" i="2" s="1"/>
  <c r="AE476" i="2"/>
  <c r="CU52" i="2" s="1"/>
  <c r="AE479" i="2"/>
  <c r="AE704" i="2"/>
  <c r="DK59" i="2" s="1"/>
  <c r="AE960" i="2"/>
  <c r="DK67" i="2" s="1"/>
  <c r="AE926" i="2"/>
  <c r="AE414" i="2"/>
  <c r="DC50" i="2" s="1"/>
  <c r="AE766" i="2"/>
  <c r="DC61" i="2" s="1"/>
  <c r="AE192" i="2"/>
  <c r="DK43" i="2" s="1"/>
  <c r="AE927" i="2"/>
  <c r="DG66" i="2" s="1"/>
  <c r="AE924" i="2"/>
  <c r="CU66" i="2" s="1"/>
  <c r="AE509" i="2"/>
  <c r="CY53" i="2" s="1"/>
  <c r="AE507" i="2"/>
  <c r="AE506" i="2"/>
  <c r="CM53" i="2" s="1"/>
  <c r="AE543" i="2"/>
  <c r="DG56" i="2" s="1"/>
  <c r="AE540" i="2"/>
  <c r="CU56" i="2" s="1"/>
  <c r="AE700" i="2"/>
  <c r="CU59" i="2" s="1"/>
  <c r="AE703" i="2"/>
  <c r="DG59" i="2" s="1"/>
  <c r="AE256" i="2"/>
  <c r="DK45" i="2" s="1"/>
  <c r="AE1022" i="2"/>
  <c r="DC69" i="2" s="1"/>
  <c r="AE92" i="2"/>
  <c r="CU40" i="2" s="1"/>
  <c r="AE95" i="2"/>
  <c r="DG40" i="2" s="1"/>
  <c r="AE255" i="2"/>
  <c r="DG45" i="2" s="1"/>
  <c r="AE252" i="2"/>
  <c r="CU45" i="2" s="1"/>
  <c r="AE93" i="2"/>
  <c r="CY40" i="2" s="1"/>
  <c r="AE91" i="2"/>
  <c r="CQ40" i="2" s="1"/>
  <c r="AE90" i="2"/>
  <c r="CM40" i="2" s="1"/>
  <c r="DC94" i="2"/>
  <c r="DC55" i="2"/>
  <c r="N128" i="2"/>
  <c r="BG216" i="2" s="1"/>
  <c r="AY90" i="2"/>
  <c r="AY54" i="2"/>
  <c r="CA46" i="2"/>
  <c r="U224" i="2"/>
  <c r="CI44" i="2" s="1"/>
  <c r="AY209" i="2"/>
  <c r="AE126" i="2"/>
  <c r="DC41" i="2" s="1"/>
  <c r="AY122" i="2"/>
  <c r="BG258" i="2"/>
  <c r="AY253" i="2"/>
  <c r="Y446" i="2"/>
  <c r="CA86" i="2" s="1"/>
  <c r="BG215" i="2"/>
  <c r="AY144" i="2"/>
  <c r="CI99" i="2"/>
  <c r="CA127" i="2"/>
  <c r="Y158" i="2"/>
  <c r="CA77" i="2" s="1"/>
  <c r="AY47" i="2"/>
  <c r="N222" i="2"/>
  <c r="AY219" i="2" s="1"/>
  <c r="Y224" i="2"/>
  <c r="CI79" i="2" s="1"/>
  <c r="H158" i="2"/>
  <c r="AY112" i="2" s="1"/>
  <c r="N30" i="2"/>
  <c r="AY213" i="2" s="1"/>
  <c r="AY196" i="2"/>
  <c r="AY199" i="2"/>
  <c r="AY161" i="2"/>
  <c r="BG113" i="2"/>
  <c r="AY67" i="2"/>
  <c r="Y222" i="2"/>
  <c r="CA79" i="2" s="1"/>
  <c r="AY64" i="2"/>
  <c r="BG126" i="2"/>
  <c r="CI48" i="2"/>
  <c r="AY269" i="2"/>
  <c r="DC100" i="2"/>
  <c r="CI83" i="2"/>
  <c r="AY102" i="2"/>
  <c r="J160" i="2"/>
  <c r="BG147" i="2" s="1"/>
  <c r="D126" i="2"/>
  <c r="AY41" i="2" s="1"/>
  <c r="BG278" i="2"/>
  <c r="CA69" i="2"/>
  <c r="AY227" i="2"/>
  <c r="W222" i="2"/>
  <c r="CA114" i="2" s="1"/>
  <c r="AE446" i="2"/>
  <c r="DC51" i="2" s="1"/>
  <c r="J224" i="2"/>
  <c r="BG149" i="2" s="1"/>
  <c r="P446" i="2"/>
  <c r="AY261" i="2" s="1"/>
  <c r="J30" i="2"/>
  <c r="AY143" i="2" s="1"/>
  <c r="CA131" i="2"/>
  <c r="BG262" i="2"/>
  <c r="J222" i="2"/>
  <c r="AY149" i="2" s="1"/>
  <c r="AY310" i="2"/>
  <c r="D32" i="2"/>
  <c r="BG38" i="2" s="1"/>
  <c r="CA109" i="2"/>
  <c r="L126" i="2"/>
  <c r="AY181" i="2" s="1"/>
  <c r="DC60" i="2"/>
  <c r="F126" i="2"/>
  <c r="AY76" i="2" s="1"/>
  <c r="BG264" i="2"/>
  <c r="Y895" i="2"/>
  <c r="CE100" i="2" s="1"/>
  <c r="Y539" i="2"/>
  <c r="BO91" i="2" s="1"/>
  <c r="Y926" i="2"/>
  <c r="Y730" i="2"/>
  <c r="Y155" i="2"/>
  <c r="BO77" i="2" s="1"/>
  <c r="Y666" i="2"/>
  <c r="BK93" i="2" s="1"/>
  <c r="Y605" i="2"/>
  <c r="Y704" i="2"/>
  <c r="CI94" i="2" s="1"/>
  <c r="Y927" i="2"/>
  <c r="CE101" i="2" s="1"/>
  <c r="Y570" i="2"/>
  <c r="Y954" i="2"/>
  <c r="Y896" i="2"/>
  <c r="Y58" i="2"/>
  <c r="BK74" i="2" s="1"/>
  <c r="CU102" i="2"/>
  <c r="CE78" i="2"/>
  <c r="AU180" i="2"/>
  <c r="CU47" i="2"/>
  <c r="U221" i="2"/>
  <c r="BW44" i="2" s="1"/>
  <c r="U218" i="2"/>
  <c r="BK44" i="2" s="1"/>
  <c r="U219" i="2"/>
  <c r="BO44" i="2" s="1"/>
  <c r="AM255" i="2"/>
  <c r="F159" i="2"/>
  <c r="BC77" i="2" s="1"/>
  <c r="F156" i="2"/>
  <c r="AQ77" i="2" s="1"/>
  <c r="Y128" i="2"/>
  <c r="CI76" i="2" s="1"/>
  <c r="D927" i="2"/>
  <c r="BC66" i="2" s="1"/>
  <c r="D155" i="2"/>
  <c r="AM42" i="2" s="1"/>
  <c r="D895" i="2"/>
  <c r="D539" i="2"/>
  <c r="AM56" i="2" s="1"/>
  <c r="D926" i="2"/>
  <c r="AY66" i="2" s="1"/>
  <c r="D667" i="2"/>
  <c r="AM58" i="2" s="1"/>
  <c r="D954" i="2"/>
  <c r="D575" i="2"/>
  <c r="BC54" i="2" s="1"/>
  <c r="AU151" i="2"/>
  <c r="AM151" i="2"/>
  <c r="AY162" i="2"/>
  <c r="CI139" i="2"/>
  <c r="AY153" i="2"/>
  <c r="D444" i="2"/>
  <c r="AQ51" i="2" s="1"/>
  <c r="D447" i="2"/>
  <c r="BC51" i="2" s="1"/>
  <c r="P124" i="2"/>
  <c r="AQ251" i="2" s="1"/>
  <c r="P127" i="2"/>
  <c r="BC251" i="2" s="1"/>
  <c r="DC99" i="2"/>
  <c r="F32" i="2"/>
  <c r="BG73" i="2" s="1"/>
  <c r="BC97" i="2"/>
  <c r="CE133" i="2"/>
  <c r="BC49" i="2"/>
  <c r="AQ49" i="2"/>
  <c r="BG57" i="2"/>
  <c r="D158" i="2"/>
  <c r="AY42" i="2" s="1"/>
  <c r="AM104" i="2"/>
  <c r="N221" i="2"/>
  <c r="AU219" i="2" s="1"/>
  <c r="N218" i="2"/>
  <c r="AI219" i="2" s="1"/>
  <c r="N219" i="2"/>
  <c r="AM219" i="2" s="1"/>
  <c r="CY98" i="2"/>
  <c r="CQ98" i="2"/>
  <c r="BC104" i="2"/>
  <c r="R128" i="2"/>
  <c r="BG286" i="2" s="1"/>
  <c r="N124" i="2"/>
  <c r="AQ216" i="2" s="1"/>
  <c r="N127" i="2"/>
  <c r="BC216" i="2" s="1"/>
  <c r="CM86" i="2"/>
  <c r="L224" i="2"/>
  <c r="BG184" i="2" s="1"/>
  <c r="D156" i="2"/>
  <c r="AQ42" i="2" s="1"/>
  <c r="BG274" i="2"/>
  <c r="H160" i="2"/>
  <c r="BG112" i="2" s="1"/>
  <c r="CU67" i="2"/>
  <c r="J126" i="2"/>
  <c r="AY146" i="2" s="1"/>
  <c r="AE30" i="2"/>
  <c r="DC38" i="2" s="1"/>
  <c r="CA57" i="2"/>
  <c r="BG174" i="2"/>
  <c r="BG69" i="2"/>
  <c r="BG224" i="2"/>
  <c r="BG119" i="2"/>
  <c r="AI279" i="2"/>
  <c r="CQ66" i="2"/>
  <c r="U448" i="2"/>
  <c r="CI51" i="2" s="1"/>
  <c r="D224" i="2"/>
  <c r="BG44" i="2" s="1"/>
  <c r="P159" i="2"/>
  <c r="BC252" i="2" s="1"/>
  <c r="P156" i="2"/>
  <c r="AQ252" i="2" s="1"/>
  <c r="BW113" i="2"/>
  <c r="BO113" i="2"/>
  <c r="P128" i="2"/>
  <c r="BG251" i="2" s="1"/>
  <c r="P447" i="2"/>
  <c r="BC261" i="2" s="1"/>
  <c r="P444" i="2"/>
  <c r="AQ261" i="2" s="1"/>
  <c r="U158" i="2"/>
  <c r="CA42" i="2" s="1"/>
  <c r="AY119" i="2"/>
  <c r="U669" i="2"/>
  <c r="BW58" i="2" s="1"/>
  <c r="BO49" i="2"/>
  <c r="BW120" i="2"/>
  <c r="AY52" i="2"/>
  <c r="F224" i="2"/>
  <c r="BG79" i="2" s="1"/>
  <c r="DK87" i="2"/>
  <c r="Y160" i="2"/>
  <c r="CI77" i="2" s="1"/>
  <c r="BC207" i="2"/>
  <c r="R221" i="2"/>
  <c r="AU289" i="2" s="1"/>
  <c r="R218" i="2"/>
  <c r="AI289" i="2" s="1"/>
  <c r="R219" i="2"/>
  <c r="AM289" i="2" s="1"/>
  <c r="R126" i="2"/>
  <c r="AY286" i="2" s="1"/>
  <c r="BC132" i="2"/>
  <c r="BC220" i="2"/>
  <c r="AQ220" i="2"/>
  <c r="CY54" i="2"/>
  <c r="BC221" i="2"/>
  <c r="BS119" i="2"/>
  <c r="AU67" i="2"/>
  <c r="R224" i="2"/>
  <c r="BG289" i="2" s="1"/>
  <c r="BG311" i="2"/>
  <c r="CI62" i="2"/>
  <c r="BG95" i="2"/>
  <c r="BG61" i="2"/>
  <c r="BG153" i="2"/>
  <c r="AY257" i="2"/>
  <c r="AU260" i="2"/>
  <c r="AM260" i="2"/>
  <c r="AE666" i="2"/>
  <c r="CM58" i="2" s="1"/>
  <c r="AE669" i="2"/>
  <c r="CY58" i="2" s="1"/>
  <c r="AE667" i="2"/>
  <c r="CQ58" i="2" s="1"/>
  <c r="F223" i="2"/>
  <c r="BC79" i="2" s="1"/>
  <c r="F220" i="2"/>
  <c r="AQ79" i="2" s="1"/>
  <c r="CA104" i="2"/>
  <c r="L158" i="2"/>
  <c r="AY182" i="2" s="1"/>
  <c r="BC186" i="2"/>
  <c r="AE32" i="2"/>
  <c r="DK38" i="2" s="1"/>
  <c r="AE444" i="2"/>
  <c r="CU51" i="2" s="1"/>
  <c r="AE447" i="2"/>
  <c r="DG51" i="2" s="1"/>
  <c r="BK46" i="2"/>
  <c r="AI49" i="2"/>
  <c r="AU49" i="2"/>
  <c r="BW102" i="2"/>
  <c r="CQ102" i="2"/>
  <c r="CM102" i="2"/>
  <c r="CA102" i="2"/>
  <c r="CA103" i="2"/>
  <c r="CI46" i="2"/>
  <c r="AY169" i="2"/>
  <c r="CA139" i="2"/>
  <c r="U447" i="2"/>
  <c r="CE51" i="2" s="1"/>
  <c r="U444" i="2"/>
  <c r="BS51" i="2" s="1"/>
  <c r="CA48" i="2"/>
  <c r="W159" i="2"/>
  <c r="CE112" i="2" s="1"/>
  <c r="W156" i="2"/>
  <c r="BS112" i="2" s="1"/>
  <c r="BW60" i="2"/>
  <c r="N954" i="2"/>
  <c r="N667" i="2"/>
  <c r="AM233" i="2" s="1"/>
  <c r="N927" i="2"/>
  <c r="BC241" i="2" s="1"/>
  <c r="N922" i="2"/>
  <c r="N704" i="2"/>
  <c r="BG234" i="2" s="1"/>
  <c r="N895" i="2"/>
  <c r="BC240" i="2" s="1"/>
  <c r="N314" i="2"/>
  <c r="N602" i="2"/>
  <c r="AE221" i="2"/>
  <c r="CY44" i="2" s="1"/>
  <c r="AE218" i="2"/>
  <c r="CM44" i="2" s="1"/>
  <c r="AE219" i="2"/>
  <c r="CQ44" i="2" s="1"/>
  <c r="H29" i="2"/>
  <c r="AU108" i="2" s="1"/>
  <c r="H27" i="2"/>
  <c r="AM108" i="2" s="1"/>
  <c r="AI108" i="2"/>
  <c r="AU291" i="2"/>
  <c r="AM291" i="2"/>
  <c r="Y219" i="2"/>
  <c r="BO79" i="2" s="1"/>
  <c r="Y218" i="2"/>
  <c r="BK79" i="2" s="1"/>
  <c r="Y221" i="2"/>
  <c r="BW79" i="2" s="1"/>
  <c r="P122" i="2"/>
  <c r="AI251" i="2" s="1"/>
  <c r="P125" i="2"/>
  <c r="AU251" i="2" s="1"/>
  <c r="P123" i="2"/>
  <c r="AM251" i="2" s="1"/>
  <c r="BW89" i="2"/>
  <c r="CA135" i="2"/>
  <c r="CM81" i="2"/>
  <c r="CQ81" i="2"/>
  <c r="CU69" i="2"/>
  <c r="BS80" i="2"/>
  <c r="CE92" i="2"/>
  <c r="BS92" i="2"/>
  <c r="AU250" i="2"/>
  <c r="F127" i="2"/>
  <c r="BC76" i="2" s="1"/>
  <c r="F124" i="2"/>
  <c r="AQ76" i="2" s="1"/>
  <c r="BC218" i="2"/>
  <c r="AQ218" i="2"/>
  <c r="R29" i="2"/>
  <c r="AU283" i="2" s="1"/>
  <c r="R27" i="2"/>
  <c r="AM283" i="2" s="1"/>
  <c r="AY304" i="2"/>
  <c r="BG294" i="2"/>
  <c r="CI130" i="2"/>
  <c r="D124" i="2"/>
  <c r="AQ41" i="2" s="1"/>
  <c r="D127" i="2"/>
  <c r="BC41" i="2" s="1"/>
  <c r="N224" i="2"/>
  <c r="BG219" i="2" s="1"/>
  <c r="BK57" i="2"/>
  <c r="F157" i="2"/>
  <c r="AU77" i="2" s="1"/>
  <c r="F890" i="2"/>
  <c r="F539" i="2"/>
  <c r="F927" i="2"/>
  <c r="BC101" i="2" s="1"/>
  <c r="F575" i="2"/>
  <c r="BC89" i="2" s="1"/>
  <c r="F667" i="2"/>
  <c r="AM93" i="2" s="1"/>
  <c r="BG271" i="2"/>
  <c r="AQ167" i="2"/>
  <c r="DC45" i="2"/>
  <c r="DG81" i="2"/>
  <c r="AM102" i="2"/>
  <c r="Y223" i="2"/>
  <c r="CE79" i="2" s="1"/>
  <c r="Y220" i="2"/>
  <c r="BS79" i="2" s="1"/>
  <c r="W447" i="2"/>
  <c r="CE121" i="2" s="1"/>
  <c r="W444" i="2"/>
  <c r="BS121" i="2" s="1"/>
  <c r="CY101" i="2"/>
  <c r="AQ57" i="2"/>
  <c r="BC298" i="2"/>
  <c r="AU192" i="2"/>
  <c r="AY69" i="2"/>
  <c r="N160" i="2"/>
  <c r="BG217" i="2" s="1"/>
  <c r="L221" i="2"/>
  <c r="AU184" i="2" s="1"/>
  <c r="L218" i="2"/>
  <c r="AI184" i="2" s="1"/>
  <c r="L219" i="2"/>
  <c r="AM184" i="2" s="1"/>
  <c r="AY302" i="2"/>
  <c r="BO68" i="2"/>
  <c r="CM84" i="2"/>
  <c r="AI295" i="2"/>
  <c r="AM295" i="2"/>
  <c r="BC118" i="2"/>
  <c r="BW115" i="2"/>
  <c r="W160" i="2"/>
  <c r="CI112" i="2" s="1"/>
  <c r="CE137" i="2"/>
  <c r="P158" i="2"/>
  <c r="AY252" i="2" s="1"/>
  <c r="F219" i="2"/>
  <c r="AM79" i="2" s="1"/>
  <c r="F218" i="2"/>
  <c r="AI79" i="2" s="1"/>
  <c r="F221" i="2"/>
  <c r="AU79" i="2" s="1"/>
  <c r="U128" i="2"/>
  <c r="CI41" i="2" s="1"/>
  <c r="AE124" i="2"/>
  <c r="CU41" i="2" s="1"/>
  <c r="AE127" i="2"/>
  <c r="DG41" i="2" s="1"/>
  <c r="AQ253" i="2"/>
  <c r="H445" i="2"/>
  <c r="AU121" i="2" s="1"/>
  <c r="H442" i="2"/>
  <c r="AI121" i="2" s="1"/>
  <c r="H443" i="2"/>
  <c r="AM121" i="2" s="1"/>
  <c r="AU305" i="2"/>
  <c r="AM131" i="2"/>
  <c r="BC73" i="2"/>
  <c r="P32" i="2"/>
  <c r="BG248" i="2" s="1"/>
  <c r="D123" i="2"/>
  <c r="AM41" i="2" s="1"/>
  <c r="D125" i="2"/>
  <c r="AU41" i="2" s="1"/>
  <c r="AY120" i="2"/>
  <c r="BO85" i="2"/>
  <c r="W669" i="2"/>
  <c r="BW128" i="2" s="1"/>
  <c r="BO135" i="2"/>
  <c r="AU293" i="2"/>
  <c r="AQ314" i="2"/>
  <c r="AY202" i="2"/>
  <c r="U124" i="2"/>
  <c r="BS41" i="2" s="1"/>
  <c r="U127" i="2"/>
  <c r="CE41" i="2" s="1"/>
  <c r="BG302" i="2"/>
  <c r="AY150" i="2"/>
  <c r="AY244" i="2"/>
  <c r="N158" i="2"/>
  <c r="AY217" i="2" s="1"/>
  <c r="AQ80" i="2"/>
  <c r="W672" i="2"/>
  <c r="CI128" i="2" s="1"/>
  <c r="BW133" i="2"/>
  <c r="D448" i="2"/>
  <c r="BG51" i="2" s="1"/>
  <c r="N156" i="2"/>
  <c r="AQ217" i="2" s="1"/>
  <c r="N159" i="2"/>
  <c r="BC217" i="2" s="1"/>
  <c r="H223" i="2"/>
  <c r="BC114" i="2" s="1"/>
  <c r="H220" i="2"/>
  <c r="AQ114" i="2" s="1"/>
  <c r="DK99" i="2"/>
  <c r="AU48" i="2"/>
  <c r="BG161" i="2"/>
  <c r="U672" i="2"/>
  <c r="CI58" i="2" s="1"/>
  <c r="AE670" i="2"/>
  <c r="DC58" i="2" s="1"/>
  <c r="AY100" i="2"/>
  <c r="H671" i="2"/>
  <c r="BC128" i="2" s="1"/>
  <c r="H668" i="2"/>
  <c r="AQ128" i="2" s="1"/>
  <c r="CI87" i="2"/>
  <c r="R122" i="2"/>
  <c r="AI286" i="2" s="1"/>
  <c r="R123" i="2"/>
  <c r="AM286" i="2" s="1"/>
  <c r="R125" i="2"/>
  <c r="AU286" i="2" s="1"/>
  <c r="CE57" i="2"/>
  <c r="BC39" i="2"/>
  <c r="BG200" i="2"/>
  <c r="BC158" i="2"/>
  <c r="AQ158" i="2"/>
  <c r="P126" i="2"/>
  <c r="AY251" i="2" s="1"/>
  <c r="CI104" i="2"/>
  <c r="P224" i="2"/>
  <c r="BG254" i="2" s="1"/>
  <c r="AY91" i="2"/>
  <c r="R671" i="2"/>
  <c r="BC303" i="2" s="1"/>
  <c r="R668" i="2"/>
  <c r="AQ303" i="2" s="1"/>
  <c r="AU227" i="2"/>
  <c r="AM227" i="2"/>
  <c r="AI227" i="2"/>
  <c r="AM159" i="2"/>
  <c r="U123" i="2"/>
  <c r="BO41" i="2" s="1"/>
  <c r="U125" i="2"/>
  <c r="BW41" i="2" s="1"/>
  <c r="U122" i="2"/>
  <c r="BK41" i="2" s="1"/>
  <c r="AI69" i="2"/>
  <c r="AM69" i="2"/>
  <c r="AU69" i="2"/>
  <c r="DC83" i="2"/>
  <c r="J29" i="2"/>
  <c r="AU143" i="2" s="1"/>
  <c r="J27" i="2"/>
  <c r="AM143" i="2" s="1"/>
  <c r="AI143" i="2"/>
  <c r="J223" i="2"/>
  <c r="BC149" i="2" s="1"/>
  <c r="J220" i="2"/>
  <c r="AQ149" i="2" s="1"/>
  <c r="D443" i="2"/>
  <c r="AM51" i="2" s="1"/>
  <c r="D442" i="2"/>
  <c r="AI51" i="2" s="1"/>
  <c r="D445" i="2"/>
  <c r="AU51" i="2" s="1"/>
  <c r="DG74" i="2"/>
  <c r="W219" i="2"/>
  <c r="BO114" i="2" s="1"/>
  <c r="W221" i="2"/>
  <c r="BW114" i="2" s="1"/>
  <c r="W218" i="2"/>
  <c r="BK114" i="2" s="1"/>
  <c r="F123" i="2"/>
  <c r="AM76" i="2" s="1"/>
  <c r="F125" i="2"/>
  <c r="AU76" i="2" s="1"/>
  <c r="BG193" i="2"/>
  <c r="DC84" i="2"/>
  <c r="J124" i="2"/>
  <c r="AQ146" i="2" s="1"/>
  <c r="J127" i="2"/>
  <c r="BC146" i="2" s="1"/>
  <c r="CA81" i="2"/>
  <c r="H892" i="2"/>
  <c r="H539" i="2"/>
  <c r="H927" i="2"/>
  <c r="BC136" i="2" s="1"/>
  <c r="H670" i="2"/>
  <c r="AY128" i="2" s="1"/>
  <c r="H896" i="2"/>
  <c r="H157" i="2"/>
  <c r="AU112" i="2" s="1"/>
  <c r="H64" i="2"/>
  <c r="H219" i="2"/>
  <c r="AM114" i="2" s="1"/>
  <c r="H218" i="2"/>
  <c r="AI114" i="2" s="1"/>
  <c r="H221" i="2"/>
  <c r="AU114" i="2" s="1"/>
  <c r="P30" i="2"/>
  <c r="AY248" i="2" s="1"/>
  <c r="BS85" i="2"/>
  <c r="F128" i="2"/>
  <c r="BG76" i="2" s="1"/>
  <c r="AI162" i="2"/>
  <c r="AU57" i="2"/>
  <c r="AM57" i="2"/>
  <c r="CA116" i="2"/>
  <c r="BS138" i="2"/>
  <c r="BC164" i="2"/>
  <c r="BG85" i="2"/>
  <c r="J448" i="2"/>
  <c r="BG156" i="2" s="1"/>
  <c r="CI45" i="2"/>
  <c r="CI101" i="2"/>
  <c r="D160" i="2"/>
  <c r="BG42" i="2" s="1"/>
  <c r="AU103" i="2"/>
  <c r="AM103" i="2"/>
  <c r="AI103" i="2"/>
  <c r="CU84" i="2"/>
  <c r="Y126" i="2"/>
  <c r="CA76" i="2" s="1"/>
  <c r="AU223" i="2"/>
  <c r="AI83" i="2"/>
  <c r="DG76" i="2"/>
  <c r="AM224" i="2"/>
  <c r="CA125" i="2"/>
  <c r="L223" i="2"/>
  <c r="BC184" i="2" s="1"/>
  <c r="L220" i="2"/>
  <c r="AQ184" i="2" s="1"/>
  <c r="AY173" i="2"/>
  <c r="BC165" i="2"/>
  <c r="AQ165" i="2"/>
  <c r="CY92" i="2"/>
  <c r="AQ255" i="2"/>
  <c r="BC255" i="2"/>
  <c r="BG231" i="2"/>
  <c r="Y669" i="2"/>
  <c r="BW93" i="2" s="1"/>
  <c r="AQ84" i="2"/>
  <c r="AM275" i="2"/>
  <c r="AQ258" i="2"/>
  <c r="AQ145" i="2"/>
  <c r="AY249" i="2"/>
  <c r="AI267" i="2"/>
  <c r="AM267" i="2"/>
  <c r="J446" i="2"/>
  <c r="AY156" i="2" s="1"/>
  <c r="H159" i="2"/>
  <c r="BC112" i="2" s="1"/>
  <c r="H156" i="2"/>
  <c r="AQ112" i="2" s="1"/>
  <c r="N668" i="2"/>
  <c r="AQ233" i="2" s="1"/>
  <c r="N671" i="2"/>
  <c r="BC233" i="2" s="1"/>
  <c r="AY138" i="2"/>
  <c r="AU215" i="2"/>
  <c r="AM215" i="2"/>
  <c r="CA85" i="2"/>
  <c r="CE46" i="2"/>
  <c r="CA91" i="2"/>
  <c r="AQ288" i="2"/>
  <c r="BG55" i="2"/>
  <c r="BG46" i="2"/>
  <c r="AY89" i="2"/>
  <c r="AU236" i="2"/>
  <c r="AM236" i="2"/>
  <c r="AI218" i="2"/>
  <c r="F158" i="2"/>
  <c r="AY77" i="2" s="1"/>
  <c r="BS69" i="2"/>
  <c r="CQ74" i="2"/>
  <c r="AY117" i="2"/>
  <c r="CI53" i="2"/>
  <c r="BC92" i="2"/>
  <c r="R222" i="2"/>
  <c r="AY289" i="2" s="1"/>
  <c r="CQ61" i="2"/>
  <c r="BC172" i="2"/>
  <c r="CU48" i="2"/>
  <c r="AY74" i="2"/>
  <c r="BC60" i="2"/>
  <c r="BG230" i="2"/>
  <c r="N448" i="2"/>
  <c r="BG226" i="2" s="1"/>
  <c r="BW65" i="2"/>
  <c r="BO65" i="2"/>
  <c r="AY62" i="2"/>
  <c r="AY61" i="2"/>
  <c r="Y125" i="2"/>
  <c r="BW76" i="2" s="1"/>
  <c r="Y123" i="2"/>
  <c r="BO76" i="2" s="1"/>
  <c r="Y122" i="2"/>
  <c r="BK76" i="2" s="1"/>
  <c r="N672" i="2"/>
  <c r="BG233" i="2" s="1"/>
  <c r="Y448" i="2"/>
  <c r="CI86" i="2" s="1"/>
  <c r="P223" i="2"/>
  <c r="BC254" i="2" s="1"/>
  <c r="P220" i="2"/>
  <c r="AQ254" i="2" s="1"/>
  <c r="AI148" i="2"/>
  <c r="AU148" i="2"/>
  <c r="U443" i="2"/>
  <c r="BO51" i="2" s="1"/>
  <c r="U445" i="2"/>
  <c r="BW51" i="2" s="1"/>
  <c r="U442" i="2"/>
  <c r="BK51" i="2" s="1"/>
  <c r="BG162" i="2"/>
  <c r="AE157" i="2"/>
  <c r="CY42" i="2" s="1"/>
  <c r="AE155" i="2"/>
  <c r="CQ42" i="2" s="1"/>
  <c r="AE154" i="2"/>
  <c r="CM42" i="2" s="1"/>
  <c r="U156" i="2"/>
  <c r="BS42" i="2" s="1"/>
  <c r="U159" i="2"/>
  <c r="CE42" i="2" s="1"/>
  <c r="AI92" i="2"/>
  <c r="H224" i="2"/>
  <c r="BG114" i="2" s="1"/>
  <c r="W32" i="2"/>
  <c r="CI108" i="2" s="1"/>
  <c r="CE132" i="2"/>
  <c r="J669" i="2"/>
  <c r="AU163" i="2" s="1"/>
  <c r="AQ151" i="2"/>
  <c r="D671" i="2"/>
  <c r="BC58" i="2" s="1"/>
  <c r="D668" i="2"/>
  <c r="AQ58" i="2" s="1"/>
  <c r="BG308" i="2"/>
  <c r="BC120" i="2"/>
  <c r="L448" i="2"/>
  <c r="BG191" i="2" s="1"/>
  <c r="CU73" i="2"/>
  <c r="BC242" i="2"/>
  <c r="W128" i="2"/>
  <c r="CI111" i="2" s="1"/>
  <c r="AY293" i="2"/>
  <c r="BC115" i="2"/>
  <c r="AQ115" i="2"/>
  <c r="U27" i="2"/>
  <c r="BO38" i="2" s="1"/>
  <c r="U29" i="2"/>
  <c r="BW38" i="2" s="1"/>
  <c r="N442" i="2"/>
  <c r="AI226" i="2" s="1"/>
  <c r="N443" i="2"/>
  <c r="AM226" i="2" s="1"/>
  <c r="N445" i="2"/>
  <c r="AU226" i="2" s="1"/>
  <c r="N446" i="2"/>
  <c r="AY226" i="2" s="1"/>
  <c r="W448" i="2"/>
  <c r="CI121" i="2" s="1"/>
  <c r="P222" i="2"/>
  <c r="AY254" i="2" s="1"/>
  <c r="CI92" i="2"/>
  <c r="CU50" i="2"/>
  <c r="AY154" i="2"/>
  <c r="H127" i="2"/>
  <c r="BC111" i="2" s="1"/>
  <c r="H124" i="2"/>
  <c r="AQ111" i="2" s="1"/>
  <c r="AE448" i="2"/>
  <c r="DK51" i="2" s="1"/>
  <c r="CY85" i="2"/>
  <c r="DG94" i="2"/>
  <c r="CU94" i="2"/>
  <c r="P669" i="2"/>
  <c r="AU268" i="2" s="1"/>
  <c r="W671" i="2"/>
  <c r="CE128" i="2" s="1"/>
  <c r="W668" i="2"/>
  <c r="BS128" i="2" s="1"/>
  <c r="U222" i="2"/>
  <c r="CA44" i="2" s="1"/>
  <c r="CA82" i="2"/>
  <c r="BG151" i="2"/>
  <c r="AI97" i="2"/>
  <c r="AU97" i="2"/>
  <c r="AQ193" i="2"/>
  <c r="AY214" i="2"/>
  <c r="AI221" i="2"/>
  <c r="R160" i="2"/>
  <c r="BG287" i="2" s="1"/>
  <c r="AI294" i="2"/>
  <c r="AE125" i="2"/>
  <c r="CY41" i="2" s="1"/>
  <c r="AE123" i="2"/>
  <c r="CQ41" i="2" s="1"/>
  <c r="BG87" i="2"/>
  <c r="CQ83" i="2"/>
  <c r="AQ150" i="2"/>
  <c r="CE129" i="2"/>
  <c r="AQ259" i="2"/>
  <c r="J159" i="2"/>
  <c r="BC147" i="2" s="1"/>
  <c r="J156" i="2"/>
  <c r="AQ147" i="2" s="1"/>
  <c r="AU288" i="2"/>
  <c r="CE102" i="2"/>
  <c r="AM313" i="2"/>
  <c r="AI313" i="2"/>
  <c r="Y127" i="2"/>
  <c r="CE76" i="2" s="1"/>
  <c r="Y124" i="2"/>
  <c r="BS76" i="2" s="1"/>
  <c r="AY97" i="2"/>
  <c r="L123" i="2"/>
  <c r="AM181" i="2" s="1"/>
  <c r="L125" i="2"/>
  <c r="AU181" i="2" s="1"/>
  <c r="L122" i="2"/>
  <c r="AI181" i="2" s="1"/>
  <c r="CI55" i="2"/>
  <c r="CE98" i="2"/>
  <c r="N669" i="2"/>
  <c r="AU233" i="2" s="1"/>
  <c r="R672" i="2"/>
  <c r="BG303" i="2" s="1"/>
  <c r="R223" i="2"/>
  <c r="BC289" i="2" s="1"/>
  <c r="R220" i="2"/>
  <c r="AQ289" i="2" s="1"/>
  <c r="CY87" i="2"/>
  <c r="DG54" i="2"/>
  <c r="U126" i="2"/>
  <c r="CA41" i="2" s="1"/>
  <c r="Y32" i="2"/>
  <c r="CI73" i="2" s="1"/>
  <c r="CE97" i="2"/>
  <c r="AM154" i="2"/>
  <c r="D446" i="2"/>
  <c r="AY51" i="2" s="1"/>
  <c r="BK96" i="2"/>
  <c r="BG40" i="2"/>
  <c r="DC92" i="2"/>
  <c r="N447" i="2"/>
  <c r="BC226" i="2" s="1"/>
  <c r="N444" i="2"/>
  <c r="AQ226" i="2" s="1"/>
  <c r="AY190" i="2"/>
  <c r="BC94" i="2"/>
  <c r="BG225" i="2"/>
  <c r="Y159" i="2"/>
  <c r="CE77" i="2" s="1"/>
  <c r="Y156" i="2"/>
  <c r="BS77" i="2" s="1"/>
  <c r="D666" i="2"/>
  <c r="AI58" i="2" s="1"/>
  <c r="D669" i="2"/>
  <c r="AU58" i="2" s="1"/>
  <c r="AY264" i="2"/>
  <c r="AQ87" i="2"/>
  <c r="AY309" i="2"/>
  <c r="AY123" i="2"/>
  <c r="BO87" i="2"/>
  <c r="BW87" i="2"/>
  <c r="P27" i="2"/>
  <c r="AM248" i="2" s="1"/>
  <c r="P29" i="2"/>
  <c r="AU248" i="2" s="1"/>
  <c r="AE223" i="2"/>
  <c r="DG44" i="2" s="1"/>
  <c r="AE220" i="2"/>
  <c r="CU44" i="2" s="1"/>
  <c r="CI133" i="2"/>
  <c r="BK75" i="2"/>
  <c r="BO75" i="2"/>
  <c r="AQ309" i="2"/>
  <c r="BC309" i="2"/>
  <c r="AQ301" i="2"/>
  <c r="AQ116" i="2"/>
  <c r="BG228" i="2"/>
  <c r="BG295" i="2"/>
  <c r="Y671" i="2"/>
  <c r="CE93" i="2" s="1"/>
  <c r="Y668" i="2"/>
  <c r="BS93" i="2" s="1"/>
  <c r="H222" i="2"/>
  <c r="AY114" i="2" s="1"/>
  <c r="BW119" i="2"/>
  <c r="AM157" i="2"/>
  <c r="DG90" i="2"/>
  <c r="CU90" i="2"/>
  <c r="CE139" i="2"/>
  <c r="BS139" i="2"/>
  <c r="CU97" i="2"/>
  <c r="CI125" i="2"/>
  <c r="AU38" i="2"/>
  <c r="AE442" i="2"/>
  <c r="CM51" i="2" s="1"/>
  <c r="AE443" i="2"/>
  <c r="CQ51" i="2" s="1"/>
  <c r="AE445" i="2"/>
  <c r="CY51" i="2" s="1"/>
  <c r="CE81" i="2"/>
  <c r="BS81" i="2"/>
  <c r="J672" i="2"/>
  <c r="BG163" i="2" s="1"/>
  <c r="CI123" i="2"/>
  <c r="AY159" i="2"/>
  <c r="U223" i="2"/>
  <c r="CE44" i="2" s="1"/>
  <c r="U220" i="2"/>
  <c r="BS44" i="2" s="1"/>
  <c r="F160" i="2"/>
  <c r="BG77" i="2" s="1"/>
  <c r="CI127" i="2"/>
  <c r="J442" i="2"/>
  <c r="AI156" i="2" s="1"/>
  <c r="J443" i="2"/>
  <c r="AM156" i="2" s="1"/>
  <c r="J445" i="2"/>
  <c r="AU156" i="2" s="1"/>
  <c r="AE156" i="2"/>
  <c r="CU42" i="2" s="1"/>
  <c r="AE159" i="2"/>
  <c r="DG42" i="2" s="1"/>
  <c r="AY239" i="2"/>
  <c r="AY115" i="2"/>
  <c r="CI103" i="2"/>
  <c r="D222" i="2"/>
  <c r="AY44" i="2" s="1"/>
  <c r="BG64" i="2"/>
  <c r="AM96" i="2"/>
  <c r="AI96" i="2"/>
  <c r="U160" i="2"/>
  <c r="CI42" i="2" s="1"/>
  <c r="P672" i="2"/>
  <c r="BG268" i="2" s="1"/>
  <c r="L444" i="2"/>
  <c r="AQ191" i="2" s="1"/>
  <c r="L447" i="2"/>
  <c r="BC191" i="2" s="1"/>
  <c r="DG82" i="2"/>
  <c r="CU82" i="2"/>
  <c r="DK98" i="2"/>
  <c r="BG92" i="2"/>
  <c r="BS130" i="2"/>
  <c r="BG285" i="2"/>
  <c r="H32" i="2"/>
  <c r="BG108" i="2" s="1"/>
  <c r="L127" i="2"/>
  <c r="BC181" i="2" s="1"/>
  <c r="L124" i="2"/>
  <c r="AQ181" i="2" s="1"/>
  <c r="BG189" i="2"/>
  <c r="CY104" i="2"/>
  <c r="F669" i="2"/>
  <c r="AU93" i="2" s="1"/>
  <c r="DK80" i="2"/>
  <c r="AU307" i="2"/>
  <c r="BC69" i="2"/>
  <c r="CA59" i="2"/>
  <c r="BG301" i="2"/>
  <c r="AY201" i="2"/>
  <c r="BO99" i="2"/>
  <c r="BW99" i="2"/>
  <c r="BK99" i="2"/>
  <c r="D223" i="2"/>
  <c r="BC44" i="2" s="1"/>
  <c r="D220" i="2"/>
  <c r="AQ44" i="2" s="1"/>
  <c r="AY207" i="2"/>
  <c r="BG173" i="2"/>
  <c r="BG48" i="2"/>
  <c r="AQ236" i="2"/>
  <c r="BC236" i="2"/>
  <c r="R443" i="2"/>
  <c r="AM296" i="2" s="1"/>
  <c r="R442" i="2"/>
  <c r="AI296" i="2" s="1"/>
  <c r="R445" i="2"/>
  <c r="AU296" i="2" s="1"/>
  <c r="AQ188" i="2"/>
  <c r="J158" i="2"/>
  <c r="AY147" i="2" s="1"/>
  <c r="AE128" i="2"/>
  <c r="DK41" i="2" s="1"/>
  <c r="AU194" i="2"/>
  <c r="AU243" i="2"/>
  <c r="AI243" i="2"/>
  <c r="AM243" i="2"/>
  <c r="BS62" i="2"/>
  <c r="AU50" i="2"/>
  <c r="AU130" i="2"/>
  <c r="R927" i="2"/>
  <c r="BC311" i="2" s="1"/>
  <c r="R154" i="2"/>
  <c r="AI287" i="2" s="1"/>
  <c r="R954" i="2"/>
  <c r="R570" i="2"/>
  <c r="R666" i="2"/>
  <c r="AI303" i="2" s="1"/>
  <c r="AQ248" i="2"/>
  <c r="BC248" i="2"/>
  <c r="CI96" i="2"/>
  <c r="BK83" i="2"/>
  <c r="CI126" i="2"/>
  <c r="AE29" i="2"/>
  <c r="CY38" i="2" s="1"/>
  <c r="CM38" i="2"/>
  <c r="AE27" i="2"/>
  <c r="CQ38" i="2" s="1"/>
  <c r="W224" i="2"/>
  <c r="CI114" i="2" s="1"/>
  <c r="P954" i="2"/>
  <c r="P666" i="2"/>
  <c r="AI268" i="2" s="1"/>
  <c r="P927" i="2"/>
  <c r="BC276" i="2" s="1"/>
  <c r="P602" i="2"/>
  <c r="P704" i="2"/>
  <c r="BG269" i="2" s="1"/>
  <c r="P154" i="2"/>
  <c r="AI252" i="2" s="1"/>
  <c r="P316" i="2"/>
  <c r="P734" i="2"/>
  <c r="AM257" i="2"/>
  <c r="AU257" i="2"/>
  <c r="CU60" i="2"/>
  <c r="BS104" i="2"/>
  <c r="CA119" i="2"/>
  <c r="BK138" i="2"/>
  <c r="J32" i="2"/>
  <c r="BG143" i="2" s="1"/>
  <c r="CQ94" i="2"/>
  <c r="CY94" i="2"/>
  <c r="CM94" i="2"/>
  <c r="W27" i="2"/>
  <c r="BO108" i="2" s="1"/>
  <c r="W29" i="2"/>
  <c r="BW108" i="2" s="1"/>
  <c r="AY262" i="2"/>
  <c r="BC131" i="2"/>
  <c r="F448" i="2"/>
  <c r="BG86" i="2" s="1"/>
  <c r="AE224" i="2"/>
  <c r="DK44" i="2" s="1"/>
  <c r="CM100" i="2"/>
  <c r="AI220" i="2"/>
  <c r="AU220" i="2"/>
  <c r="AM220" i="2"/>
  <c r="AQ215" i="2"/>
  <c r="BC215" i="2"/>
  <c r="AE222" i="2"/>
  <c r="DC44" i="2" s="1"/>
  <c r="CQ95" i="2"/>
  <c r="F444" i="2"/>
  <c r="AQ86" i="2" s="1"/>
  <c r="F447" i="2"/>
  <c r="BC86" i="2" s="1"/>
  <c r="AU89" i="2"/>
  <c r="N126" i="2"/>
  <c r="AY216" i="2" s="1"/>
  <c r="BC235" i="2"/>
  <c r="H30" i="2"/>
  <c r="AY108" i="2" s="1"/>
  <c r="CY82" i="2"/>
  <c r="CQ82" i="2"/>
  <c r="BG127" i="2"/>
  <c r="BG96" i="2"/>
  <c r="BC307" i="2"/>
  <c r="BG68" i="2"/>
  <c r="CU98" i="2"/>
  <c r="AQ189" i="2"/>
  <c r="J895" i="2"/>
  <c r="J927" i="2"/>
  <c r="BC171" i="2" s="1"/>
  <c r="J157" i="2"/>
  <c r="AU147" i="2" s="1"/>
  <c r="J666" i="2"/>
  <c r="AI163" i="2" s="1"/>
  <c r="U927" i="2"/>
  <c r="CE66" i="2" s="1"/>
  <c r="U704" i="2"/>
  <c r="CI59" i="2" s="1"/>
  <c r="U154" i="2"/>
  <c r="BK42" i="2" s="1"/>
  <c r="U890" i="2"/>
  <c r="U538" i="2"/>
  <c r="U670" i="2"/>
  <c r="CA58" i="2" s="1"/>
  <c r="U575" i="2"/>
  <c r="U314" i="2"/>
  <c r="U960" i="2"/>
  <c r="U64" i="2"/>
  <c r="BK61" i="2"/>
  <c r="H126" i="2"/>
  <c r="AY111" i="2" s="1"/>
  <c r="CI78" i="2"/>
  <c r="J128" i="2"/>
  <c r="BG146" i="2" s="1"/>
  <c r="J447" i="2"/>
  <c r="BC156" i="2" s="1"/>
  <c r="J444" i="2"/>
  <c r="AQ156" i="2" s="1"/>
  <c r="DG78" i="2"/>
  <c r="BW69" i="2"/>
  <c r="AI155" i="2"/>
  <c r="AM155" i="2"/>
  <c r="AY152" i="2"/>
  <c r="AE672" i="2"/>
  <c r="DK58" i="2" s="1"/>
  <c r="N220" i="2"/>
  <c r="AQ219" i="2" s="1"/>
  <c r="N223" i="2"/>
  <c r="BC219" i="2" s="1"/>
  <c r="BK97" i="2"/>
  <c r="CY88" i="2"/>
  <c r="CM88" i="2"/>
  <c r="D672" i="2"/>
  <c r="BG58" i="2" s="1"/>
  <c r="H128" i="2"/>
  <c r="BG111" i="2" s="1"/>
  <c r="AY185" i="2"/>
  <c r="AU306" i="2"/>
  <c r="AI306" i="2"/>
  <c r="R156" i="2"/>
  <c r="AQ287" i="2" s="1"/>
  <c r="R159" i="2"/>
  <c r="BC287" i="2" s="1"/>
  <c r="BC200" i="2"/>
  <c r="CI49" i="2"/>
  <c r="CU100" i="2"/>
  <c r="L29" i="2"/>
  <c r="AU178" i="2" s="1"/>
  <c r="L27" i="2"/>
  <c r="AM178" i="2" s="1"/>
  <c r="AI178" i="2"/>
  <c r="AY131" i="2"/>
  <c r="AU64" i="2"/>
  <c r="AI64" i="2"/>
  <c r="CA99" i="2"/>
  <c r="L222" i="2"/>
  <c r="AY184" i="2" s="1"/>
  <c r="W127" i="2"/>
  <c r="CE111" i="2" s="1"/>
  <c r="W124" i="2"/>
  <c r="BS111" i="2" s="1"/>
  <c r="AU272" i="2"/>
  <c r="AI272" i="2"/>
  <c r="AE160" i="2"/>
  <c r="DK42" i="2" s="1"/>
  <c r="BG267" i="2"/>
  <c r="BW78" i="2"/>
  <c r="J219" i="2"/>
  <c r="AM149" i="2" s="1"/>
  <c r="J218" i="2"/>
  <c r="AI149" i="2" s="1"/>
  <c r="J221" i="2"/>
  <c r="AU149" i="2" s="1"/>
  <c r="DK61" i="2"/>
  <c r="AM173" i="2"/>
  <c r="AU269" i="2"/>
  <c r="H123" i="2"/>
  <c r="AM111" i="2" s="1"/>
  <c r="H125" i="2"/>
  <c r="AU111" i="2" s="1"/>
  <c r="AQ173" i="2"/>
  <c r="BC52" i="2"/>
  <c r="AQ52" i="2"/>
  <c r="DK46" i="2"/>
  <c r="F672" i="2"/>
  <c r="BG93" i="2" s="1"/>
  <c r="AY250" i="2"/>
  <c r="AM150" i="2"/>
  <c r="AE668" i="2"/>
  <c r="CU58" i="2" s="1"/>
  <c r="AE671" i="2"/>
  <c r="DG58" i="2" s="1"/>
  <c r="AI167" i="2"/>
  <c r="BG305" i="2"/>
  <c r="AQ276" i="2"/>
  <c r="W158" i="2"/>
  <c r="CA112" i="2" s="1"/>
  <c r="AY267" i="2"/>
  <c r="CE115" i="2"/>
  <c r="BS115" i="2"/>
  <c r="CI124" i="2"/>
  <c r="AU171" i="2"/>
  <c r="P448" i="2"/>
  <c r="BG261" i="2" s="1"/>
  <c r="AM179" i="2"/>
  <c r="AQ183" i="2"/>
  <c r="BC183" i="2"/>
  <c r="AQ169" i="2"/>
  <c r="N27" i="2"/>
  <c r="AM213" i="2" s="1"/>
  <c r="N29" i="2"/>
  <c r="AU213" i="2" s="1"/>
  <c r="AI213" i="2"/>
  <c r="H446" i="2"/>
  <c r="AY121" i="2" s="1"/>
  <c r="BG123" i="2"/>
  <c r="AM297" i="2"/>
  <c r="DC104" i="2"/>
  <c r="AQ228" i="2"/>
  <c r="AY109" i="2"/>
  <c r="L160" i="2"/>
  <c r="BG182" i="2" s="1"/>
  <c r="AU78" i="2"/>
  <c r="AI78" i="2"/>
  <c r="U30" i="2"/>
  <c r="CA38" i="2" s="1"/>
  <c r="BW54" i="2"/>
  <c r="BO54" i="2"/>
  <c r="L442" i="2"/>
  <c r="AI191" i="2" s="1"/>
  <c r="L443" i="2"/>
  <c r="AM191" i="2" s="1"/>
  <c r="L445" i="2"/>
  <c r="AU191" i="2" s="1"/>
  <c r="U446" i="2"/>
  <c r="CA51" i="2" s="1"/>
  <c r="AY55" i="2"/>
  <c r="BG50" i="2"/>
  <c r="U671" i="2"/>
  <c r="CE58" i="2" s="1"/>
  <c r="U668" i="2"/>
  <c r="BS58" i="2" s="1"/>
  <c r="CM97" i="2"/>
  <c r="CQ53" i="2"/>
  <c r="AE158" i="2"/>
  <c r="DC42" i="2" s="1"/>
  <c r="CE60" i="2"/>
  <c r="BS60" i="2"/>
  <c r="F445" i="2"/>
  <c r="AU86" i="2" s="1"/>
  <c r="F442" i="2"/>
  <c r="AI86" i="2" s="1"/>
  <c r="F443" i="2"/>
  <c r="AM86" i="2" s="1"/>
  <c r="BW63" i="2"/>
  <c r="BC74" i="2"/>
  <c r="BG132" i="2"/>
  <c r="BG235" i="2"/>
  <c r="AU235" i="2"/>
  <c r="BG197" i="2"/>
  <c r="N32" i="2"/>
  <c r="BG213" i="2" s="1"/>
  <c r="AU232" i="2"/>
  <c r="AI232" i="2"/>
  <c r="CE45" i="2"/>
  <c r="AY65" i="2"/>
  <c r="F671" i="2"/>
  <c r="BC93" i="2" s="1"/>
  <c r="F668" i="2"/>
  <c r="AQ93" i="2" s="1"/>
  <c r="DK65" i="2"/>
  <c r="P221" i="2"/>
  <c r="AU254" i="2" s="1"/>
  <c r="P218" i="2"/>
  <c r="AI254" i="2" s="1"/>
  <c r="P219" i="2"/>
  <c r="AM254" i="2" s="1"/>
  <c r="CA84" i="2"/>
  <c r="DC48" i="2"/>
  <c r="AQ43" i="2"/>
  <c r="CE134" i="2"/>
  <c r="BS134" i="2"/>
  <c r="AY193" i="2"/>
  <c r="BC278" i="2"/>
  <c r="AQ278" i="2"/>
  <c r="AU186" i="2"/>
  <c r="R669" i="2"/>
  <c r="AU303" i="2" s="1"/>
  <c r="BK134" i="2"/>
  <c r="BO134" i="2"/>
  <c r="L730" i="2"/>
  <c r="L670" i="2"/>
  <c r="AY198" i="2" s="1"/>
  <c r="L827" i="2"/>
  <c r="L927" i="2"/>
  <c r="BC206" i="2" s="1"/>
  <c r="L157" i="2"/>
  <c r="AU182" i="2" s="1"/>
  <c r="L60" i="2"/>
  <c r="W704" i="2"/>
  <c r="CI129" i="2" s="1"/>
  <c r="W154" i="2"/>
  <c r="BK112" i="2" s="1"/>
  <c r="W541" i="2"/>
  <c r="W954" i="2"/>
  <c r="W927" i="2"/>
  <c r="CE136" i="2" s="1"/>
  <c r="W316" i="2"/>
  <c r="W570" i="2"/>
  <c r="W734" i="2"/>
  <c r="W667" i="2"/>
  <c r="BO128" i="2" s="1"/>
  <c r="W892" i="2"/>
  <c r="W60" i="2"/>
  <c r="BC277" i="2"/>
  <c r="W123" i="2"/>
  <c r="BO111" i="2" s="1"/>
  <c r="W125" i="2"/>
  <c r="BW111" i="2" s="1"/>
  <c r="W122" i="2"/>
  <c r="BK111" i="2" s="1"/>
  <c r="AU299" i="2"/>
  <c r="AM299" i="2"/>
  <c r="DG52" i="2"/>
  <c r="P443" i="2"/>
  <c r="AM261" i="2" s="1"/>
  <c r="P445" i="2"/>
  <c r="AU261" i="2" s="1"/>
  <c r="P442" i="2"/>
  <c r="AI261" i="2" s="1"/>
  <c r="CY63" i="2"/>
  <c r="CQ63" i="2"/>
  <c r="CU92" i="2"/>
  <c r="W445" i="2"/>
  <c r="BW121" i="2" s="1"/>
  <c r="W442" i="2"/>
  <c r="BK121" i="2" s="1"/>
  <c r="W443" i="2"/>
  <c r="BO121" i="2" s="1"/>
  <c r="AM43" i="2"/>
  <c r="AI43" i="2"/>
  <c r="CA89" i="2"/>
  <c r="AU165" i="2"/>
  <c r="BC139" i="2"/>
  <c r="BS56" i="2"/>
  <c r="AI309" i="2"/>
  <c r="BG63" i="2"/>
  <c r="BC85" i="2"/>
  <c r="AQ85" i="2"/>
  <c r="AI208" i="2"/>
  <c r="AM208" i="2"/>
  <c r="CI69" i="2"/>
  <c r="R32" i="2"/>
  <c r="BG283" i="2" s="1"/>
  <c r="R444" i="2"/>
  <c r="AQ296" i="2" s="1"/>
  <c r="R447" i="2"/>
  <c r="BC296" i="2" s="1"/>
  <c r="H669" i="2"/>
  <c r="AU128" i="2" s="1"/>
  <c r="Y672" i="2"/>
  <c r="CI93" i="2" s="1"/>
  <c r="CE96" i="2"/>
  <c r="L672" i="2"/>
  <c r="BG198" i="2" s="1"/>
  <c r="F446" i="2"/>
  <c r="AY86" i="2" s="1"/>
  <c r="R448" i="2"/>
  <c r="BG296" i="2" s="1"/>
  <c r="W223" i="2"/>
  <c r="CE114" i="2" s="1"/>
  <c r="W220" i="2"/>
  <c r="BS114" i="2" s="1"/>
  <c r="BC257" i="2"/>
  <c r="AQ108" i="2"/>
  <c r="W30" i="2"/>
  <c r="CA108" i="2" s="1"/>
  <c r="N125" i="2"/>
  <c r="AU216" i="2" s="1"/>
  <c r="N123" i="2"/>
  <c r="AM216" i="2" s="1"/>
  <c r="N122" i="2"/>
  <c r="AI216" i="2" s="1"/>
  <c r="AY116" i="2"/>
  <c r="CA123" i="2"/>
  <c r="AQ154" i="2"/>
  <c r="W446" i="2"/>
  <c r="CA121" i="2" s="1"/>
  <c r="CI64" i="2"/>
  <c r="AQ102" i="2"/>
  <c r="DK90" i="2"/>
  <c r="BC312" i="2"/>
  <c r="CI57" i="2"/>
  <c r="BW43" i="2"/>
  <c r="BO43" i="2"/>
  <c r="AY232" i="2"/>
  <c r="R124" i="2"/>
  <c r="AQ286" i="2" s="1"/>
  <c r="R127" i="2"/>
  <c r="BC286" i="2" s="1"/>
  <c r="AY222" i="2"/>
  <c r="R446" i="2"/>
  <c r="AY296" i="2" s="1"/>
  <c r="L159" i="2"/>
  <c r="BC182" i="2" s="1"/>
  <c r="L156" i="2"/>
  <c r="AQ182" i="2" s="1"/>
  <c r="L668" i="2"/>
  <c r="AQ198" i="2" s="1"/>
  <c r="L671" i="2"/>
  <c r="BC198" i="2" s="1"/>
  <c r="CE38" i="2"/>
  <c r="AU144" i="2"/>
  <c r="AM144" i="2"/>
  <c r="Y29" i="2"/>
  <c r="BW73" i="2" s="1"/>
  <c r="Y27" i="2"/>
  <c r="BO73" i="2" s="1"/>
  <c r="BG150" i="2"/>
  <c r="R158" i="2"/>
  <c r="AY287" i="2" s="1"/>
  <c r="L128" i="2"/>
  <c r="BG181" i="2" s="1"/>
  <c r="AU136" i="2"/>
  <c r="DK101" i="2"/>
  <c r="BG227" i="2"/>
  <c r="BO82" i="2"/>
  <c r="BS73" i="2"/>
  <c r="CE73" i="2"/>
  <c r="BC178" i="2"/>
  <c r="W126" i="2"/>
  <c r="CA111" i="2" s="1"/>
  <c r="CI61" i="2"/>
  <c r="D128" i="2"/>
  <c r="BG41" i="2" s="1"/>
  <c r="AU214" i="2"/>
  <c r="H444" i="2"/>
  <c r="AQ121" i="2" s="1"/>
  <c r="H447" i="2"/>
  <c r="BC121" i="2" s="1"/>
  <c r="BK84" i="2"/>
  <c r="BO84" i="2"/>
  <c r="AM189" i="2"/>
  <c r="DK55" i="2"/>
  <c r="AY301" i="2"/>
  <c r="BG243" i="2"/>
  <c r="Y445" i="2"/>
  <c r="BW86" i="2" s="1"/>
  <c r="Y442" i="2"/>
  <c r="BK86" i="2" s="1"/>
  <c r="Y443" i="2"/>
  <c r="BO86" i="2" s="1"/>
  <c r="L446" i="2"/>
  <c r="AY191" i="2" s="1"/>
  <c r="F670" i="2"/>
  <c r="AY93" i="2" s="1"/>
  <c r="BC285" i="2"/>
  <c r="AQ285" i="2"/>
  <c r="P671" i="2"/>
  <c r="BC268" i="2" s="1"/>
  <c r="P668" i="2"/>
  <c r="AQ268" i="2" s="1"/>
  <c r="BK81" i="2"/>
  <c r="DC66" i="2"/>
  <c r="Y444" i="2"/>
  <c r="BS86" i="2" s="1"/>
  <c r="Y447" i="2"/>
  <c r="CE86" i="2" s="1"/>
  <c r="J123" i="2"/>
  <c r="AM146" i="2" s="1"/>
  <c r="J125" i="2"/>
  <c r="AU146" i="2" s="1"/>
  <c r="J122" i="2"/>
  <c r="AI146" i="2" s="1"/>
  <c r="BS61" i="2"/>
  <c r="D221" i="2"/>
  <c r="AU44" i="2" s="1"/>
  <c r="D218" i="2"/>
  <c r="AI44" i="2" s="1"/>
  <c r="D219" i="2"/>
  <c r="AM44" i="2" s="1"/>
  <c r="L669" i="2"/>
  <c r="AU198" i="2" s="1"/>
  <c r="CE48" i="2"/>
  <c r="BS48" i="2"/>
  <c r="AU174" i="2"/>
  <c r="AY103" i="2"/>
  <c r="CA39" i="2"/>
  <c r="F27" i="2"/>
  <c r="AM73" i="2" s="1"/>
  <c r="F29" i="2"/>
  <c r="AU73" i="2" s="1"/>
  <c r="AY234" i="2"/>
  <c r="AY229" i="2"/>
  <c r="BG307" i="2"/>
  <c r="H448" i="2"/>
  <c r="BG121" i="2" s="1"/>
  <c r="J671" i="2"/>
  <c r="BC163" i="2" s="1"/>
  <c r="J668" i="2"/>
  <c r="AQ163" i="2" s="1"/>
  <c r="DK75" i="2"/>
  <c r="CA92" i="2"/>
  <c r="U32" i="2"/>
  <c r="CI38" i="2" s="1"/>
  <c r="BG75" i="2" l="1"/>
  <c r="Y64" i="2"/>
  <c r="CI74" i="2" s="1"/>
  <c r="W890" i="2"/>
  <c r="W539" i="2"/>
  <c r="W320" i="2"/>
  <c r="CI117" i="2" s="1"/>
  <c r="W572" i="2"/>
  <c r="BS124" i="2" s="1"/>
  <c r="Y956" i="2"/>
  <c r="BS102" i="2" s="1"/>
  <c r="U698" i="2"/>
  <c r="BK59" i="2" s="1"/>
  <c r="W602" i="2"/>
  <c r="Y922" i="2"/>
  <c r="U602" i="2"/>
  <c r="W603" i="2"/>
  <c r="BO125" i="2" s="1"/>
  <c r="Y60" i="2"/>
  <c r="BS74" i="2" s="1"/>
  <c r="W605" i="2"/>
  <c r="BW125" i="2" s="1"/>
  <c r="W896" i="2"/>
  <c r="CI135" i="2" s="1"/>
  <c r="W538" i="2"/>
  <c r="BK126" i="2" s="1"/>
  <c r="U572" i="2"/>
  <c r="U509" i="2"/>
  <c r="U507" i="2"/>
  <c r="U506" i="2"/>
  <c r="U830" i="2"/>
  <c r="CA63" i="2" s="1"/>
  <c r="Y830" i="2"/>
  <c r="CA98" i="2" s="1"/>
  <c r="BK82" i="2"/>
  <c r="W730" i="2"/>
  <c r="BK130" i="2" s="1"/>
  <c r="U58" i="2"/>
  <c r="BK39" i="2" s="1"/>
  <c r="U954" i="2"/>
  <c r="Y734" i="2"/>
  <c r="CA95" i="2" s="1"/>
  <c r="CA101" i="2"/>
  <c r="W700" i="2"/>
  <c r="BS129" i="2" s="1"/>
  <c r="U60" i="2"/>
  <c r="BS39" i="2" s="1"/>
  <c r="Y890" i="2"/>
  <c r="BK100" i="2" s="1"/>
  <c r="Y892" i="2"/>
  <c r="BS100" i="2" s="1"/>
  <c r="W895" i="2"/>
  <c r="U892" i="2"/>
  <c r="Y700" i="2"/>
  <c r="BS94" i="2" s="1"/>
  <c r="BW90" i="2"/>
  <c r="BW91" i="2"/>
  <c r="Y320" i="2"/>
  <c r="CI82" i="2" s="1"/>
  <c r="Y572" i="2"/>
  <c r="BS89" i="2" s="1"/>
  <c r="U734" i="2"/>
  <c r="CA60" i="2" s="1"/>
  <c r="U826" i="2"/>
  <c r="U895" i="2"/>
  <c r="CE65" i="2" s="1"/>
  <c r="U730" i="2"/>
  <c r="BK60" i="2" s="1"/>
  <c r="U926" i="2"/>
  <c r="CA66" i="2" s="1"/>
  <c r="W509" i="2"/>
  <c r="BW123" i="2" s="1"/>
  <c r="W507" i="2"/>
  <c r="BO123" i="2" s="1"/>
  <c r="W506" i="2"/>
  <c r="BK123" i="2" s="1"/>
  <c r="Y607" i="2"/>
  <c r="CE90" i="2" s="1"/>
  <c r="Y604" i="2"/>
  <c r="BS90" i="2" s="1"/>
  <c r="W830" i="2"/>
  <c r="CA133" i="2" s="1"/>
  <c r="W607" i="2"/>
  <c r="CE125" i="2" s="1"/>
  <c r="W604" i="2"/>
  <c r="CI47" i="2"/>
  <c r="BO55" i="2"/>
  <c r="Y509" i="2"/>
  <c r="BW88" i="2" s="1"/>
  <c r="Y507" i="2"/>
  <c r="BO88" i="2" s="1"/>
  <c r="Y506" i="2"/>
  <c r="Y575" i="2"/>
  <c r="U827" i="2"/>
  <c r="BO63" i="2" s="1"/>
  <c r="W922" i="2"/>
  <c r="BK136" i="2" s="1"/>
  <c r="W698" i="2"/>
  <c r="BK129" i="2" s="1"/>
  <c r="Y731" i="2"/>
  <c r="BO95" i="2" s="1"/>
  <c r="W826" i="2"/>
  <c r="BK133" i="2" s="1"/>
  <c r="U731" i="2"/>
  <c r="BO60" i="2" s="1"/>
  <c r="U922" i="2"/>
  <c r="Y826" i="2"/>
  <c r="BK98" i="2" s="1"/>
  <c r="U607" i="2"/>
  <c r="CE55" i="2" s="1"/>
  <c r="U604" i="2"/>
  <c r="BK124" i="2"/>
  <c r="CE54" i="2"/>
  <c r="U570" i="2"/>
  <c r="BK54" i="2" s="1"/>
  <c r="Y316" i="2"/>
  <c r="BS82" i="2" s="1"/>
  <c r="W926" i="2"/>
  <c r="Y602" i="2"/>
  <c r="BK90" i="2" s="1"/>
  <c r="W923" i="2"/>
  <c r="BO136" i="2" s="1"/>
  <c r="Y698" i="2"/>
  <c r="BK94" i="2" s="1"/>
  <c r="U956" i="2"/>
  <c r="BS67" i="2" s="1"/>
  <c r="U539" i="2"/>
  <c r="BO56" i="2" s="1"/>
  <c r="W58" i="2"/>
  <c r="BK109" i="2" s="1"/>
  <c r="W827" i="2"/>
  <c r="BO133" i="2" s="1"/>
  <c r="U923" i="2"/>
  <c r="Y827" i="2"/>
  <c r="BO98" i="2" s="1"/>
  <c r="BK89" i="2"/>
  <c r="W960" i="2"/>
  <c r="CI102" i="2"/>
  <c r="Y538" i="2"/>
  <c r="BK91" i="2" s="1"/>
  <c r="U316" i="2"/>
  <c r="BS47" i="2" s="1"/>
  <c r="U896" i="2"/>
  <c r="CI65" i="2" s="1"/>
  <c r="W64" i="2"/>
  <c r="CI109" i="2" s="1"/>
  <c r="W956" i="2"/>
  <c r="BS137" i="2" s="1"/>
  <c r="W314" i="2"/>
  <c r="BK117" i="2" s="1"/>
  <c r="Y923" i="2"/>
  <c r="BO101" i="2" s="1"/>
  <c r="Y603" i="2"/>
  <c r="BO90" i="2" s="1"/>
  <c r="U700" i="2"/>
  <c r="BS59" i="2" s="1"/>
  <c r="U541" i="2"/>
  <c r="BW56" i="2" s="1"/>
  <c r="L509" i="2"/>
  <c r="AU193" i="2" s="1"/>
  <c r="L506" i="2"/>
  <c r="AI193" i="2" s="1"/>
  <c r="L507" i="2"/>
  <c r="J570" i="2"/>
  <c r="AI159" i="2" s="1"/>
  <c r="P58" i="2"/>
  <c r="P64" i="2"/>
  <c r="BG249" i="2" s="1"/>
  <c r="P60" i="2"/>
  <c r="AQ249" i="2" s="1"/>
  <c r="H316" i="2"/>
  <c r="AQ117" i="2" s="1"/>
  <c r="P895" i="2"/>
  <c r="BC275" i="2" s="1"/>
  <c r="P892" i="2"/>
  <c r="AQ275" i="2" s="1"/>
  <c r="N892" i="2"/>
  <c r="AQ240" i="2" s="1"/>
  <c r="P896" i="2"/>
  <c r="BG275" i="2" s="1"/>
  <c r="L895" i="2"/>
  <c r="L890" i="2"/>
  <c r="AI205" i="2" s="1"/>
  <c r="L892" i="2"/>
  <c r="AQ205" i="2" s="1"/>
  <c r="L960" i="2"/>
  <c r="BG207" i="2" s="1"/>
  <c r="L954" i="2"/>
  <c r="AI207" i="2" s="1"/>
  <c r="J954" i="2"/>
  <c r="AI172" i="2" s="1"/>
  <c r="J956" i="2"/>
  <c r="J314" i="2"/>
  <c r="AI152" i="2" s="1"/>
  <c r="J320" i="2"/>
  <c r="R314" i="2"/>
  <c r="R320" i="2"/>
  <c r="BG292" i="2" s="1"/>
  <c r="R704" i="2"/>
  <c r="BG304" i="2" s="1"/>
  <c r="R698" i="2"/>
  <c r="AI304" i="2" s="1"/>
  <c r="R700" i="2"/>
  <c r="AQ304" i="2" s="1"/>
  <c r="F60" i="2"/>
  <c r="F64" i="2"/>
  <c r="BG74" i="2" s="1"/>
  <c r="F734" i="2"/>
  <c r="F730" i="2"/>
  <c r="AI95" i="2" s="1"/>
  <c r="F704" i="2"/>
  <c r="BG94" i="2" s="1"/>
  <c r="F700" i="2"/>
  <c r="AQ94" i="2" s="1"/>
  <c r="F698" i="2"/>
  <c r="AI94" i="2" s="1"/>
  <c r="N607" i="2"/>
  <c r="N604" i="2"/>
  <c r="AQ230" i="2" s="1"/>
  <c r="D154" i="2"/>
  <c r="P698" i="2"/>
  <c r="AI269" i="2" s="1"/>
  <c r="F731" i="2"/>
  <c r="AM95" i="2" s="1"/>
  <c r="J572" i="2"/>
  <c r="AQ159" i="2" s="1"/>
  <c r="L607" i="2"/>
  <c r="BC195" i="2" s="1"/>
  <c r="L604" i="2"/>
  <c r="AQ195" i="2" s="1"/>
  <c r="H704" i="2"/>
  <c r="BG129" i="2" s="1"/>
  <c r="H700" i="2"/>
  <c r="AQ129" i="2" s="1"/>
  <c r="H698" i="2"/>
  <c r="AI129" i="2" s="1"/>
  <c r="L575" i="2"/>
  <c r="L572" i="2"/>
  <c r="AQ194" i="2" s="1"/>
  <c r="L570" i="2"/>
  <c r="AI194" i="2" s="1"/>
  <c r="J830" i="2"/>
  <c r="AY168" i="2" s="1"/>
  <c r="J827" i="2"/>
  <c r="AM168" i="2" s="1"/>
  <c r="J826" i="2"/>
  <c r="AI168" i="2" s="1"/>
  <c r="J731" i="2"/>
  <c r="AM165" i="2" s="1"/>
  <c r="J734" i="2"/>
  <c r="AY165" i="2" s="1"/>
  <c r="J730" i="2"/>
  <c r="P541" i="2"/>
  <c r="AU266" i="2" s="1"/>
  <c r="P605" i="2"/>
  <c r="AU265" i="2" s="1"/>
  <c r="R895" i="2"/>
  <c r="BC310" i="2" s="1"/>
  <c r="R892" i="2"/>
  <c r="AQ310" i="2" s="1"/>
  <c r="R890" i="2"/>
  <c r="R605" i="2"/>
  <c r="AU300" i="2" s="1"/>
  <c r="H605" i="2"/>
  <c r="AU125" i="2" s="1"/>
  <c r="H603" i="2"/>
  <c r="AM125" i="2" s="1"/>
  <c r="H926" i="2"/>
  <c r="AY136" i="2" s="1"/>
  <c r="H923" i="2"/>
  <c r="AM136" i="2" s="1"/>
  <c r="H922" i="2"/>
  <c r="AI136" i="2" s="1"/>
  <c r="F320" i="2"/>
  <c r="BG82" i="2" s="1"/>
  <c r="F896" i="2"/>
  <c r="BG100" i="2" s="1"/>
  <c r="N157" i="2"/>
  <c r="AU217" i="2" s="1"/>
  <c r="N154" i="2"/>
  <c r="AI217" i="2" s="1"/>
  <c r="N155" i="2"/>
  <c r="AM217" i="2" s="1"/>
  <c r="AI242" i="2"/>
  <c r="N956" i="2"/>
  <c r="AQ242" i="2" s="1"/>
  <c r="F58" i="2"/>
  <c r="AI74" i="2" s="1"/>
  <c r="F314" i="2"/>
  <c r="AI82" i="2" s="1"/>
  <c r="F316" i="2"/>
  <c r="AQ82" i="2" s="1"/>
  <c r="P320" i="2"/>
  <c r="BG257" i="2" s="1"/>
  <c r="P603" i="2"/>
  <c r="AM265" i="2" s="1"/>
  <c r="P922" i="2"/>
  <c r="AI276" i="2" s="1"/>
  <c r="R602" i="2"/>
  <c r="AI300" i="2" s="1"/>
  <c r="J575" i="2"/>
  <c r="BC159" i="2" s="1"/>
  <c r="P960" i="2"/>
  <c r="BG277" i="2" s="1"/>
  <c r="P956" i="2"/>
  <c r="AQ277" i="2" s="1"/>
  <c r="L926" i="2"/>
  <c r="AY206" i="2" s="1"/>
  <c r="L923" i="2"/>
  <c r="L922" i="2"/>
  <c r="AI206" i="2" s="1"/>
  <c r="J896" i="2"/>
  <c r="BG170" i="2" s="1"/>
  <c r="N830" i="2"/>
  <c r="AY238" i="2" s="1"/>
  <c r="N827" i="2"/>
  <c r="AM238" i="2" s="1"/>
  <c r="N826" i="2"/>
  <c r="AI238" i="2" s="1"/>
  <c r="L896" i="2"/>
  <c r="BG205" i="2" s="1"/>
  <c r="J539" i="2"/>
  <c r="AM161" i="2" s="1"/>
  <c r="J538" i="2"/>
  <c r="AI161" i="2" s="1"/>
  <c r="J541" i="2"/>
  <c r="AU161" i="2" s="1"/>
  <c r="J604" i="2"/>
  <c r="AQ160" i="2" s="1"/>
  <c r="J607" i="2"/>
  <c r="BC160" i="2" s="1"/>
  <c r="P314" i="2"/>
  <c r="AI257" i="2" s="1"/>
  <c r="AU301" i="2"/>
  <c r="D830" i="2"/>
  <c r="AY63" i="2" s="1"/>
  <c r="D826" i="2"/>
  <c r="P700" i="2"/>
  <c r="AQ269" i="2" s="1"/>
  <c r="R603" i="2"/>
  <c r="AM300" i="2" s="1"/>
  <c r="L541" i="2"/>
  <c r="AU196" i="2" s="1"/>
  <c r="L539" i="2"/>
  <c r="AM196" i="2" s="1"/>
  <c r="L538" i="2"/>
  <c r="AI196" i="2" s="1"/>
  <c r="J58" i="2"/>
  <c r="AI144" i="2" s="1"/>
  <c r="J64" i="2"/>
  <c r="BG144" i="2" s="1"/>
  <c r="D509" i="2"/>
  <c r="D506" i="2"/>
  <c r="AI53" i="2" s="1"/>
  <c r="D507" i="2"/>
  <c r="AM53" i="2" s="1"/>
  <c r="J605" i="2"/>
  <c r="AU160" i="2" s="1"/>
  <c r="J603" i="2"/>
  <c r="AM160" i="2" s="1"/>
  <c r="J602" i="2"/>
  <c r="AI160" i="2" s="1"/>
  <c r="J923" i="2"/>
  <c r="AM171" i="2" s="1"/>
  <c r="J922" i="2"/>
  <c r="AI171" i="2" s="1"/>
  <c r="J926" i="2"/>
  <c r="P509" i="2"/>
  <c r="P507" i="2"/>
  <c r="AM263" i="2" s="1"/>
  <c r="P506" i="2"/>
  <c r="AI263" i="2" s="1"/>
  <c r="D704" i="2"/>
  <c r="BG59" i="2" s="1"/>
  <c r="D700" i="2"/>
  <c r="AQ59" i="2" s="1"/>
  <c r="AI179" i="2"/>
  <c r="L64" i="2"/>
  <c r="BG179" i="2" s="1"/>
  <c r="L704" i="2"/>
  <c r="BG199" i="2" s="1"/>
  <c r="L700" i="2"/>
  <c r="AQ199" i="2" s="1"/>
  <c r="L698" i="2"/>
  <c r="AI199" i="2" s="1"/>
  <c r="AM200" i="2"/>
  <c r="J507" i="2"/>
  <c r="AM158" i="2" s="1"/>
  <c r="J509" i="2"/>
  <c r="AU158" i="2" s="1"/>
  <c r="J506" i="2"/>
  <c r="AI158" i="2" s="1"/>
  <c r="J704" i="2"/>
  <c r="BG164" i="2" s="1"/>
  <c r="J698" i="2"/>
  <c r="AI164" i="2" s="1"/>
  <c r="J700" i="2"/>
  <c r="AQ164" i="2" s="1"/>
  <c r="H506" i="2"/>
  <c r="AI123" i="2" s="1"/>
  <c r="H509" i="2"/>
  <c r="AU123" i="2" s="1"/>
  <c r="H507" i="2"/>
  <c r="AM123" i="2" s="1"/>
  <c r="H830" i="2"/>
  <c r="AY133" i="2" s="1"/>
  <c r="H826" i="2"/>
  <c r="AI133" i="2" s="1"/>
  <c r="D896" i="2"/>
  <c r="BG65" i="2" s="1"/>
  <c r="D605" i="2"/>
  <c r="AU55" i="2" s="1"/>
  <c r="D602" i="2"/>
  <c r="AI55" i="2" s="1"/>
  <c r="R538" i="2"/>
  <c r="AI301" i="2" s="1"/>
  <c r="P539" i="2"/>
  <c r="AM266" i="2" s="1"/>
  <c r="L734" i="2"/>
  <c r="AY200" i="2" s="1"/>
  <c r="L602" i="2"/>
  <c r="AI195" i="2" s="1"/>
  <c r="L605" i="2"/>
  <c r="AU195" i="2" s="1"/>
  <c r="L603" i="2"/>
  <c r="AM195" i="2" s="1"/>
  <c r="L830" i="2"/>
  <c r="AY203" i="2" s="1"/>
  <c r="BC170" i="2"/>
  <c r="J890" i="2"/>
  <c r="J892" i="2"/>
  <c r="AQ170" i="2" s="1"/>
  <c r="J60" i="2"/>
  <c r="AQ144" i="2" s="1"/>
  <c r="D603" i="2"/>
  <c r="AM55" i="2" s="1"/>
  <c r="L316" i="2"/>
  <c r="AQ187" i="2" s="1"/>
  <c r="L314" i="2"/>
  <c r="AI187" i="2" s="1"/>
  <c r="H320" i="2"/>
  <c r="R896" i="2"/>
  <c r="BG310" i="2" s="1"/>
  <c r="R539" i="2"/>
  <c r="AM301" i="2" s="1"/>
  <c r="H314" i="2"/>
  <c r="AI117" i="2" s="1"/>
  <c r="R316" i="2"/>
  <c r="AQ292" i="2" s="1"/>
  <c r="J960" i="2"/>
  <c r="BG172" i="2" s="1"/>
  <c r="L320" i="2"/>
  <c r="BG187" i="2" s="1"/>
  <c r="P830" i="2"/>
  <c r="AY273" i="2" s="1"/>
  <c r="R607" i="2"/>
  <c r="BC300" i="2" s="1"/>
  <c r="R604" i="2"/>
  <c r="AQ300" i="2" s="1"/>
  <c r="R509" i="2"/>
  <c r="AU298" i="2" s="1"/>
  <c r="R507" i="2"/>
  <c r="AM298" i="2" s="1"/>
  <c r="R506" i="2"/>
  <c r="AI298" i="2" s="1"/>
  <c r="AQ137" i="2"/>
  <c r="BG102" i="2"/>
  <c r="AI229" i="2"/>
  <c r="R960" i="2"/>
  <c r="BG312" i="2" s="1"/>
  <c r="F954" i="2"/>
  <c r="AI102" i="2" s="1"/>
  <c r="D538" i="2"/>
  <c r="AI56" i="2" s="1"/>
  <c r="D892" i="2"/>
  <c r="AQ65" i="2" s="1"/>
  <c r="D956" i="2"/>
  <c r="AQ67" i="2" s="1"/>
  <c r="P575" i="2"/>
  <c r="BC264" i="2" s="1"/>
  <c r="H538" i="2"/>
  <c r="AI126" i="2" s="1"/>
  <c r="H731" i="2"/>
  <c r="AM130" i="2" s="1"/>
  <c r="D60" i="2"/>
  <c r="AQ39" i="2" s="1"/>
  <c r="P826" i="2"/>
  <c r="P607" i="2"/>
  <c r="BC265" i="2" s="1"/>
  <c r="P604" i="2"/>
  <c r="AQ265" i="2" s="1"/>
  <c r="R830" i="2"/>
  <c r="AY308" i="2" s="1"/>
  <c r="H607" i="2"/>
  <c r="BC125" i="2" s="1"/>
  <c r="H604" i="2"/>
  <c r="AQ125" i="2" s="1"/>
  <c r="F607" i="2"/>
  <c r="BC90" i="2" s="1"/>
  <c r="F604" i="2"/>
  <c r="AQ90" i="2" s="1"/>
  <c r="BG214" i="2"/>
  <c r="AQ47" i="2"/>
  <c r="AI60" i="2"/>
  <c r="D890" i="2"/>
  <c r="AI65" i="2" s="1"/>
  <c r="F892" i="2"/>
  <c r="AQ100" i="2" s="1"/>
  <c r="H734" i="2"/>
  <c r="AY130" i="2" s="1"/>
  <c r="H541" i="2"/>
  <c r="AU126" i="2" s="1"/>
  <c r="D572" i="2"/>
  <c r="AQ54" i="2" s="1"/>
  <c r="N320" i="2"/>
  <c r="BG222" i="2" s="1"/>
  <c r="N896" i="2"/>
  <c r="BG240" i="2" s="1"/>
  <c r="P827" i="2"/>
  <c r="AM273" i="2" s="1"/>
  <c r="R734" i="2"/>
  <c r="AY305" i="2" s="1"/>
  <c r="F830" i="2"/>
  <c r="AY98" i="2" s="1"/>
  <c r="AY235" i="2"/>
  <c r="R64" i="2"/>
  <c r="BG284" i="2" s="1"/>
  <c r="F926" i="2"/>
  <c r="AY101" i="2" s="1"/>
  <c r="F827" i="2"/>
  <c r="AM98" i="2" s="1"/>
  <c r="N926" i="2"/>
  <c r="AY241" i="2" s="1"/>
  <c r="F922" i="2"/>
  <c r="AI101" i="2" s="1"/>
  <c r="H890" i="2"/>
  <c r="AI135" i="2" s="1"/>
  <c r="D960" i="2"/>
  <c r="BG67" i="2" s="1"/>
  <c r="F572" i="2"/>
  <c r="AQ89" i="2" s="1"/>
  <c r="R826" i="2"/>
  <c r="AI308" i="2" s="1"/>
  <c r="N698" i="2"/>
  <c r="AI234" i="2" s="1"/>
  <c r="AI312" i="2"/>
  <c r="AI124" i="2"/>
  <c r="AI90" i="2"/>
  <c r="D607" i="2"/>
  <c r="BC55" i="2" s="1"/>
  <c r="D604" i="2"/>
  <c r="AQ55" i="2" s="1"/>
  <c r="F541" i="2"/>
  <c r="AU91" i="2" s="1"/>
  <c r="R956" i="2"/>
  <c r="AQ312" i="2" s="1"/>
  <c r="N539" i="2"/>
  <c r="AM231" i="2" s="1"/>
  <c r="F826" i="2"/>
  <c r="AI98" i="2" s="1"/>
  <c r="H960" i="2"/>
  <c r="BG137" i="2" s="1"/>
  <c r="F923" i="2"/>
  <c r="AM101" i="2" s="1"/>
  <c r="N603" i="2"/>
  <c r="AM230" i="2" s="1"/>
  <c r="R827" i="2"/>
  <c r="AM308" i="2" s="1"/>
  <c r="R730" i="2"/>
  <c r="AI305" i="2" s="1"/>
  <c r="AM270" i="2"/>
  <c r="BC299" i="2"/>
  <c r="AI109" i="2"/>
  <c r="F507" i="2"/>
  <c r="AM88" i="2" s="1"/>
  <c r="F509" i="2"/>
  <c r="F506" i="2"/>
  <c r="AI88" i="2" s="1"/>
  <c r="AI222" i="2"/>
  <c r="N509" i="2"/>
  <c r="AU228" i="2" s="1"/>
  <c r="N507" i="2"/>
  <c r="AM228" i="2" s="1"/>
  <c r="N506" i="2"/>
  <c r="AI67" i="2"/>
  <c r="BC65" i="2"/>
  <c r="F605" i="2"/>
  <c r="AU90" i="2" s="1"/>
  <c r="N541" i="2"/>
  <c r="AU231" i="2" s="1"/>
  <c r="H895" i="2"/>
  <c r="BC135" i="2" s="1"/>
  <c r="N730" i="2"/>
  <c r="AI235" i="2" s="1"/>
  <c r="H575" i="2"/>
  <c r="BC124" i="2" s="1"/>
  <c r="R60" i="2"/>
  <c r="AQ284" i="2" s="1"/>
  <c r="N60" i="2"/>
  <c r="AQ214" i="2" s="1"/>
  <c r="D922" i="2"/>
  <c r="AI66" i="2" s="1"/>
  <c r="P730" i="2"/>
  <c r="AI270" i="2" s="1"/>
  <c r="D58" i="2"/>
  <c r="AI39" i="2" s="1"/>
  <c r="D314" i="2"/>
  <c r="AI47" i="2" s="1"/>
  <c r="N605" i="2"/>
  <c r="AU230" i="2" s="1"/>
  <c r="P926" i="2"/>
  <c r="AY276" i="2" s="1"/>
  <c r="N58" i="2"/>
  <c r="AI214" i="2" s="1"/>
  <c r="R926" i="2"/>
  <c r="AY311" i="2" s="1"/>
  <c r="P570" i="2"/>
  <c r="AI264" i="2" s="1"/>
  <c r="R731" i="2"/>
  <c r="AM305" i="2" s="1"/>
  <c r="N734" i="2"/>
  <c r="R667" i="2"/>
  <c r="AM303" i="2" s="1"/>
  <c r="AQ222" i="2"/>
  <c r="AY95" i="2"/>
  <c r="BK135" i="2"/>
  <c r="R670" i="2"/>
  <c r="AY303" i="2" s="1"/>
  <c r="BG47" i="2"/>
  <c r="BK101" i="2"/>
  <c r="AI299" i="2"/>
  <c r="BG135" i="2"/>
  <c r="BK125" i="2"/>
  <c r="AI91" i="2"/>
  <c r="AI240" i="2"/>
  <c r="Y154" i="2"/>
  <c r="BK77" i="2" s="1"/>
  <c r="AI266" i="2"/>
  <c r="AQ299" i="2"/>
  <c r="AM126" i="2"/>
  <c r="CI67" i="2"/>
  <c r="Y157" i="2"/>
  <c r="BW77" i="2" s="1"/>
  <c r="AM235" i="2"/>
  <c r="BO66" i="2"/>
  <c r="AM311" i="2"/>
  <c r="AM133" i="2"/>
  <c r="BK66" i="2"/>
  <c r="J670" i="2"/>
  <c r="AY163" i="2" s="1"/>
  <c r="AI311" i="2"/>
  <c r="AQ74" i="2"/>
  <c r="D670" i="2"/>
  <c r="AY58" i="2" s="1"/>
  <c r="AY270" i="2"/>
  <c r="N670" i="2"/>
  <c r="AY233" i="2" s="1"/>
  <c r="BG39" i="2"/>
  <c r="AI310" i="2"/>
  <c r="AM90" i="2"/>
  <c r="BK95" i="2"/>
  <c r="BC230" i="2"/>
  <c r="BG242" i="2"/>
  <c r="AI200" i="2"/>
  <c r="AI230" i="2"/>
  <c r="H666" i="2"/>
  <c r="AI128" i="2" s="1"/>
  <c r="BK63" i="2"/>
  <c r="AQ109" i="2"/>
  <c r="BC100" i="2"/>
  <c r="AQ229" i="2"/>
  <c r="AI100" i="2"/>
  <c r="AQ124" i="2"/>
  <c r="CI39" i="2"/>
  <c r="BW55" i="2"/>
  <c r="AM91" i="2"/>
  <c r="CE89" i="2"/>
  <c r="N666" i="2"/>
  <c r="AI233" i="2" s="1"/>
  <c r="H667" i="2"/>
  <c r="AM128" i="2" s="1"/>
  <c r="BK55" i="2"/>
  <c r="AQ257" i="2"/>
  <c r="AI165" i="2"/>
  <c r="CA130" i="2"/>
  <c r="AQ264" i="2"/>
  <c r="AI42" i="2"/>
  <c r="BK102" i="2"/>
  <c r="AI130" i="2"/>
  <c r="AI137" i="2"/>
  <c r="AQ179" i="2"/>
  <c r="BK65" i="2"/>
  <c r="BO130" i="2"/>
  <c r="L667" i="2"/>
  <c r="AM198" i="2" s="1"/>
  <c r="F666" i="2"/>
  <c r="AI93" i="2" s="1"/>
  <c r="AM241" i="2"/>
  <c r="CA136" i="2"/>
  <c r="BC194" i="2"/>
  <c r="AI241" i="2"/>
  <c r="BS109" i="2"/>
  <c r="L666" i="2"/>
  <c r="AI198" i="2" s="1"/>
  <c r="J155" i="2"/>
  <c r="AM147" i="2" s="1"/>
  <c r="W157" i="2"/>
  <c r="BW112" i="2" s="1"/>
  <c r="BO126" i="2"/>
  <c r="W670" i="2"/>
  <c r="CA128" i="2" s="1"/>
  <c r="BW53" i="2"/>
  <c r="BO53" i="2"/>
  <c r="BK53" i="2"/>
  <c r="BC229" i="2"/>
  <c r="AI170" i="2"/>
  <c r="P157" i="2"/>
  <c r="AU252" i="2" s="1"/>
  <c r="AI265" i="2"/>
  <c r="J154" i="2"/>
  <c r="AI147" i="2" s="1"/>
  <c r="L155" i="2"/>
  <c r="AM182" i="2" s="1"/>
  <c r="BS55" i="2"/>
  <c r="BS125" i="2"/>
  <c r="BK56" i="2"/>
  <c r="AQ207" i="2"/>
  <c r="AQ135" i="2"/>
  <c r="Y670" i="2"/>
  <c r="CA93" i="2" s="1"/>
  <c r="AU53" i="2"/>
  <c r="U667" i="2"/>
  <c r="BO58" i="2" s="1"/>
  <c r="BW126" i="2"/>
  <c r="BC205" i="2"/>
  <c r="AI284" i="2"/>
  <c r="AI292" i="2"/>
  <c r="P155" i="2"/>
  <c r="AM252" i="2" s="1"/>
  <c r="BK47" i="2"/>
  <c r="Y667" i="2"/>
  <c r="BO93" i="2" s="1"/>
  <c r="BK137" i="2"/>
  <c r="BG109" i="2"/>
  <c r="L154" i="2"/>
  <c r="AI182" i="2" s="1"/>
  <c r="AQ152" i="2"/>
  <c r="U157" i="2"/>
  <c r="BW42" i="2" s="1"/>
  <c r="BK67" i="2"/>
  <c r="AM206" i="2"/>
  <c r="P670" i="2"/>
  <c r="AY268" i="2" s="1"/>
  <c r="AI125" i="2"/>
  <c r="AU263" i="2"/>
  <c r="CI137" i="2"/>
  <c r="J667" i="2"/>
  <c r="AM163" i="2" s="1"/>
  <c r="AQ172" i="2"/>
  <c r="CI100" i="2"/>
  <c r="AI277" i="2"/>
  <c r="U155" i="2"/>
  <c r="BO42" i="2" s="1"/>
  <c r="AM203" i="2"/>
  <c r="AM276" i="2"/>
  <c r="AM193" i="2"/>
  <c r="P667" i="2"/>
  <c r="AM268" i="2" s="1"/>
  <c r="BS65" i="2"/>
  <c r="AI203" i="2"/>
  <c r="AI228" i="2"/>
  <c r="AI231" i="2"/>
  <c r="R157" i="2"/>
  <c r="AU287" i="2" s="1"/>
  <c r="H155" i="2"/>
  <c r="AM112" i="2" s="1"/>
  <c r="F155" i="2"/>
  <c r="AM77" i="2" s="1"/>
  <c r="CE135" i="2"/>
  <c r="BS54" i="2"/>
  <c r="BG152" i="2"/>
  <c r="AY171" i="2"/>
  <c r="W666" i="2"/>
  <c r="BK128" i="2" s="1"/>
  <c r="R155" i="2"/>
  <c r="AM287" i="2" s="1"/>
  <c r="AI249" i="2"/>
  <c r="H154" i="2"/>
  <c r="AI112" i="2" s="1"/>
  <c r="AM63" i="2"/>
  <c r="F154" i="2"/>
  <c r="AI77" i="2" s="1"/>
  <c r="CE124" i="2"/>
  <c r="BG117" i="2"/>
  <c r="BS117" i="2"/>
  <c r="BS135" i="2"/>
  <c r="AI275" i="2"/>
  <c r="W155" i="2"/>
  <c r="BO112" i="2" s="1"/>
  <c r="D157" i="2"/>
  <c r="AU42" i="2" s="1"/>
  <c r="U666" i="2"/>
  <c r="BK58" i="2" s="1"/>
  <c r="AI63" i="2"/>
  <c r="AI273" i="2"/>
  <c r="BK88" i="2"/>
</calcChain>
</file>

<file path=xl/sharedStrings.xml><?xml version="1.0" encoding="utf-8"?>
<sst xmlns="http://schemas.openxmlformats.org/spreadsheetml/2006/main" count="9517" uniqueCount="246">
  <si>
    <t>EOS</t>
  </si>
  <si>
    <t>WEEK</t>
  </si>
  <si>
    <t>TOTAL DEF</t>
  </si>
  <si>
    <t>RUSH DEF</t>
  </si>
  <si>
    <t>VS RB</t>
  </si>
  <si>
    <t>DVP PTS</t>
  </si>
  <si>
    <t>PASS DEF</t>
  </si>
  <si>
    <t>VS WR1</t>
  </si>
  <si>
    <t>VS WR2</t>
  </si>
  <si>
    <t>VS WR+</t>
  </si>
  <si>
    <t>VS TE</t>
  </si>
  <si>
    <t>DEF DVP</t>
  </si>
  <si>
    <t>Arizona Cardinals</t>
  </si>
  <si>
    <t>DEFENSE VS POSITION</t>
  </si>
  <si>
    <t>COLOR RANKING CHART</t>
  </si>
  <si>
    <t>TOP 4</t>
  </si>
  <si>
    <t>13 THRU 16</t>
  </si>
  <si>
    <t>25 THRU 28</t>
  </si>
  <si>
    <t>9 THRU 12</t>
  </si>
  <si>
    <t>21 THRU 24</t>
  </si>
  <si>
    <t>5 THRU 8</t>
  </si>
  <si>
    <t>17 THRU 20</t>
  </si>
  <si>
    <t>BOTTOM 4</t>
  </si>
  <si>
    <t>DVP:  QB</t>
  </si>
  <si>
    <t>PTS</t>
  </si>
  <si>
    <t>FD</t>
  </si>
  <si>
    <t>DK</t>
  </si>
  <si>
    <t>ALLOW</t>
  </si>
  <si>
    <t>PPG</t>
  </si>
  <si>
    <t>DVP:  RB</t>
  </si>
  <si>
    <t>DVP:  WR</t>
  </si>
  <si>
    <t>DVP:  TE</t>
  </si>
  <si>
    <t>DVP:  DEF</t>
  </si>
  <si>
    <t>TOT OFF</t>
  </si>
  <si>
    <t>PASS OFF</t>
  </si>
  <si>
    <t>RUSH OFF</t>
  </si>
  <si>
    <t>OL RUSH</t>
  </si>
  <si>
    <t>OL PASS</t>
  </si>
  <si>
    <t>TOTAL</t>
  </si>
  <si>
    <t>OFFENSIVE</t>
  </si>
  <si>
    <t>29 THRU 32</t>
  </si>
  <si>
    <t>Arizona</t>
  </si>
  <si>
    <t>Atlanta</t>
  </si>
  <si>
    <t>Baltimore</t>
  </si>
  <si>
    <t>Buffalo</t>
  </si>
  <si>
    <t>Carolina</t>
  </si>
  <si>
    <t>Chicago</t>
  </si>
  <si>
    <t>Cincinnati</t>
  </si>
  <si>
    <t>Cleveland</t>
  </si>
  <si>
    <t>Dallas</t>
  </si>
  <si>
    <t>Denver</t>
  </si>
  <si>
    <t>Detroit</t>
  </si>
  <si>
    <t>Green Bay</t>
  </si>
  <si>
    <t>Houston</t>
  </si>
  <si>
    <t>Indianapolis</t>
  </si>
  <si>
    <t>Jacksonville</t>
  </si>
  <si>
    <t>Kansas City</t>
  </si>
  <si>
    <t>LA Chargers</t>
  </si>
  <si>
    <t>LA Rams</t>
  </si>
  <si>
    <t>Las Vegas</t>
  </si>
  <si>
    <t>Miami</t>
  </si>
  <si>
    <t>Minnesota</t>
  </si>
  <si>
    <t>New England</t>
  </si>
  <si>
    <t>New Orleans</t>
  </si>
  <si>
    <t>NY Giants</t>
  </si>
  <si>
    <t>NY Jets</t>
  </si>
  <si>
    <t>Philadelphia</t>
  </si>
  <si>
    <t>Pittsburgh</t>
  </si>
  <si>
    <t>San Francisco</t>
  </si>
  <si>
    <t>Seattle</t>
  </si>
  <si>
    <t>Tampa Bay</t>
  </si>
  <si>
    <t>Tennessee</t>
  </si>
  <si>
    <t>Washington</t>
  </si>
  <si>
    <t>Atlanta Falcons</t>
  </si>
  <si>
    <t>Baltimore Ravens</t>
  </si>
  <si>
    <t>Buffalo Bills</t>
  </si>
  <si>
    <t>Carolina Panthers</t>
  </si>
  <si>
    <t>Chicago Bears</t>
  </si>
  <si>
    <t>Cincinnati Bengals</t>
  </si>
  <si>
    <t>Cleveland Browns</t>
  </si>
  <si>
    <t>Dallas Cowboys</t>
  </si>
  <si>
    <t>Denver Broncos</t>
  </si>
  <si>
    <t>Detroit Lions</t>
  </si>
  <si>
    <t>Green Bay Packers</t>
  </si>
  <si>
    <t>Houston Texans</t>
  </si>
  <si>
    <t>Indianapolis Colts</t>
  </si>
  <si>
    <t>Jacksonville Jaguars</t>
  </si>
  <si>
    <t>Kansas City Chiefs</t>
  </si>
  <si>
    <t>Las Vegas Raiders</t>
  </si>
  <si>
    <t>Los Angeles Chargers</t>
  </si>
  <si>
    <t>Los Angeles Rams</t>
  </si>
  <si>
    <t>Miami Dolphins</t>
  </si>
  <si>
    <t>Minnesota Vikings</t>
  </si>
  <si>
    <t>New England Patriots</t>
  </si>
  <si>
    <t>New Orleans Saints</t>
  </si>
  <si>
    <t>New York Giants</t>
  </si>
  <si>
    <t>New York Jets</t>
  </si>
  <si>
    <t>Philadelphia Eagles</t>
  </si>
  <si>
    <t>Pittsburgh Steelers</t>
  </si>
  <si>
    <t>San Francisco 49ers</t>
  </si>
  <si>
    <t>Seattle Seahawks</t>
  </si>
  <si>
    <t>Tampa Bay Buccaneers</t>
  </si>
  <si>
    <t>Tennessee Titans</t>
  </si>
  <si>
    <t>OFF DVOA</t>
  </si>
  <si>
    <t>PASS</t>
  </si>
  <si>
    <t>RUSH</t>
  </si>
  <si>
    <t>DEF DVOA</t>
  </si>
  <si>
    <t>SPECIAL TEAM DVOA</t>
  </si>
  <si>
    <t>OFFENSIVE LINE</t>
  </si>
  <si>
    <t>DEF VS REC</t>
  </si>
  <si>
    <t>vs WR1</t>
  </si>
  <si>
    <t>vs WR2</t>
  </si>
  <si>
    <t>vs WR+</t>
  </si>
  <si>
    <t>vs TE</t>
  </si>
  <si>
    <t>vs RB</t>
  </si>
  <si>
    <t>SP TEAM</t>
  </si>
  <si>
    <t>DVOA</t>
  </si>
  <si>
    <t>K DVP</t>
  </si>
  <si>
    <t>QB DVP</t>
  </si>
  <si>
    <t>DK PTS</t>
  </si>
  <si>
    <t>FD PTS</t>
  </si>
  <si>
    <t>RB DVP</t>
  </si>
  <si>
    <t>WR DVP</t>
  </si>
  <si>
    <t>TE DVP</t>
  </si>
  <si>
    <t>RANK</t>
  </si>
  <si>
    <t>Los Chargers</t>
  </si>
  <si>
    <t>Los Rams</t>
  </si>
  <si>
    <t>DVP:  K</t>
  </si>
  <si>
    <t>VS WR5</t>
  </si>
  <si>
    <t>VS WR6</t>
  </si>
  <si>
    <t>VS WR7</t>
  </si>
  <si>
    <t>VS WR8</t>
  </si>
  <si>
    <t>Full Season</t>
  </si>
  <si>
    <t>1st 1/2</t>
  </si>
  <si>
    <t>2nd 1/2</t>
  </si>
  <si>
    <t>QTR 1</t>
  </si>
  <si>
    <t>QTR 2</t>
  </si>
  <si>
    <t>QTR 3</t>
  </si>
  <si>
    <t>QTR 4</t>
  </si>
  <si>
    <t>Week</t>
  </si>
  <si>
    <t>Date</t>
  </si>
  <si>
    <t>Opponent</t>
  </si>
  <si>
    <t>TV</t>
  </si>
  <si>
    <t>Opp Rec</t>
  </si>
  <si>
    <t>TOT DEF</t>
  </si>
  <si>
    <t>vs RUSH</t>
  </si>
  <si>
    <t>vs PASS</t>
  </si>
  <si>
    <t>BYE</t>
  </si>
  <si>
    <t>SOS</t>
  </si>
  <si>
    <t>SP TEAMS</t>
  </si>
  <si>
    <t>O+D+SP</t>
  </si>
  <si>
    <t>at Titans</t>
  </si>
  <si>
    <t>vs Vikings</t>
  </si>
  <si>
    <t>at Jaguars</t>
  </si>
  <si>
    <t>at Rams</t>
  </si>
  <si>
    <t>vs 49ers</t>
  </si>
  <si>
    <t>at Browns</t>
  </si>
  <si>
    <t>vs Texans</t>
  </si>
  <si>
    <t>vs Packers</t>
  </si>
  <si>
    <t>at 49ers</t>
  </si>
  <si>
    <t>vs Panthers</t>
  </si>
  <si>
    <t>at Seahawks</t>
  </si>
  <si>
    <t>-</t>
  </si>
  <si>
    <t>at Bears</t>
  </si>
  <si>
    <t>vs Rams</t>
  </si>
  <si>
    <t>at Lions</t>
  </si>
  <si>
    <t>vs Colts</t>
  </si>
  <si>
    <t>at Cowboys</t>
  </si>
  <si>
    <t>vs Seahawks</t>
  </si>
  <si>
    <t>CBS</t>
  </si>
  <si>
    <t>FOX</t>
  </si>
  <si>
    <t>ESPN</t>
  </si>
  <si>
    <t>NFL</t>
  </si>
  <si>
    <t>vs Eagles</t>
  </si>
  <si>
    <t>at Buccaneers</t>
  </si>
  <si>
    <t>at Giants</t>
  </si>
  <si>
    <t>vs Jets</t>
  </si>
  <si>
    <t>at Dolphins</t>
  </si>
  <si>
    <t>at Saints</t>
  </si>
  <si>
    <t>vs Patriots</t>
  </si>
  <si>
    <t>vs Buccaneers</t>
  </si>
  <si>
    <t>at Panthers</t>
  </si>
  <si>
    <t>vs Lions</t>
  </si>
  <si>
    <t>at Bills</t>
  </si>
  <si>
    <t>vs Saints</t>
  </si>
  <si>
    <t>at Raiders</t>
  </si>
  <si>
    <t>vs Chiefs</t>
  </si>
  <si>
    <t>at Broncos</t>
  </si>
  <si>
    <t>vs Chargers</t>
  </si>
  <si>
    <t>vs Bengals</t>
  </si>
  <si>
    <t>vs Browns</t>
  </si>
  <si>
    <t>at Steelers</t>
  </si>
  <si>
    <t>at Bengals</t>
  </si>
  <si>
    <t>vs Steelers</t>
  </si>
  <si>
    <t>NBC</t>
  </si>
  <si>
    <t>at Chiefs</t>
  </si>
  <si>
    <t>vs Dolphins</t>
  </si>
  <si>
    <t>at Jets</t>
  </si>
  <si>
    <t>at Patriots</t>
  </si>
  <si>
    <t>vs Falcons</t>
  </si>
  <si>
    <t>TBD</t>
  </si>
  <si>
    <t>at Falcons</t>
  </si>
  <si>
    <t>at Cardinals</t>
  </si>
  <si>
    <t>vs Ravens</t>
  </si>
  <si>
    <t>vs Cardinals</t>
  </si>
  <si>
    <t>at Packers</t>
  </si>
  <si>
    <t>vs Giants</t>
  </si>
  <si>
    <t>at Vikings</t>
  </si>
  <si>
    <t>vs Jaguars</t>
  </si>
  <si>
    <t>at Ravens</t>
  </si>
  <si>
    <t>vs Bears</t>
  </si>
  <si>
    <t>at Chargers</t>
  </si>
  <si>
    <t>vs Broncos</t>
  </si>
  <si>
    <t>vs Raiders</t>
  </si>
  <si>
    <t>at Eagles</t>
  </si>
  <si>
    <t>at Colts</t>
  </si>
  <si>
    <t>vs Titans</t>
  </si>
  <si>
    <t>at Texans</t>
  </si>
  <si>
    <t>vs Bills</t>
  </si>
  <si>
    <t>vs Cowboys</t>
  </si>
  <si>
    <t>*</t>
  </si>
  <si>
    <t>PRIME</t>
  </si>
  <si>
    <t>at Commanders</t>
  </si>
  <si>
    <t>vs Commanders</t>
  </si>
  <si>
    <t>ABC</t>
  </si>
  <si>
    <t xml:space="preserve">FOX </t>
  </si>
  <si>
    <t>2022 Dawghouse DVOA Spreadsheet</t>
  </si>
  <si>
    <t>Washington Commanders</t>
  </si>
  <si>
    <t>Time EST</t>
  </si>
  <si>
    <t>WEEK 4 TOTAL O+D+SP CHART</t>
  </si>
  <si>
    <t>Team Seasonal DVOA Strength of Schedule Breakdown and Opponent Record Strength of Schedule vs DVOA Strength of Schedule After Week 3</t>
  </si>
  <si>
    <t>Traditional Strength of Schedule Based on Opponent Records After Week 3</t>
  </si>
  <si>
    <t>DVOA End of Season Rankings After Week 3 per FootballOutsiders.com</t>
  </si>
  <si>
    <t>Strength of Schedule Based Total Defense DVOA After Week 3</t>
  </si>
  <si>
    <t>Strength of Schedule Based on Total Offense DVOA After Week 3</t>
  </si>
  <si>
    <t>Strength of Schedule Based on Total Defense + Offense + Special Teams DVOA After Week 3</t>
  </si>
  <si>
    <t>Strength of Schedule Based on Rushing Defense DVOA After Week 3</t>
  </si>
  <si>
    <t>Strength of Schedule Based on Rushing Offense DVOA After Week 3</t>
  </si>
  <si>
    <t>Strength of Schedule Based on Special Teams DVOA After Week 3</t>
  </si>
  <si>
    <t>Strength of Schedule Based on Passing Defense DVOA After Week 3</t>
  </si>
  <si>
    <t>Strength of Schedule Based on Passing Offense DVOA After Week 3</t>
  </si>
  <si>
    <t>Strength of Schedule Based on Defense vs WR1 DVOA After Week 3</t>
  </si>
  <si>
    <t>Strength of Schedule Based on Defense vs WR2 DVOA After Week 3</t>
  </si>
  <si>
    <t>Strength of Schedule Based on Defense vs WR+ DVOA After Week 3</t>
  </si>
  <si>
    <t>Strength of Schedule Based Defense vs TE DVOA After Week 3</t>
  </si>
  <si>
    <t>Strength of Schedule Based on Defense vs RB (Receiving) DVOA After Week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</si>
</sst>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409]h:mm\ AM/PM;@"/>
    <numFmt numFmtId="166" formatCode="0.0000"/>
    <numFmt numFmtId="167" formatCode="0.00000"/>
  </numFmts>
  <fonts count="22" x14ac:knownFonts="1">
    <font>
      <sz val="11"/>
      <color theme="1"/>
      <name val="Calibri"/>
      <family val="2"/>
      <scheme val="minor"/>
    </font>
    <font>
      <b/>
      <sz val="11"/>
      <color theme="1"/>
      <name val="Calibri"/>
      <family val="2"/>
      <scheme val="minor"/>
    </font>
    <font>
      <b/>
      <sz val="20"/>
      <color theme="1"/>
      <name val="Calibri"/>
      <family val="2"/>
      <scheme val="minor"/>
    </font>
    <font>
      <b/>
      <sz val="28"/>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7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theme="8" tint="-0.249977111117893"/>
        <bgColor indexed="64"/>
      </patternFill>
    </fill>
    <fill>
      <patternFill patternType="solid">
        <fgColor rgb="FFFF9900"/>
        <bgColor indexed="64"/>
      </patternFill>
    </fill>
    <fill>
      <patternFill patternType="solid">
        <fgColor theme="4"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rgb="FF00CC99"/>
        <bgColor indexed="64"/>
      </patternFill>
    </fill>
    <fill>
      <patternFill patternType="solid">
        <fgColor theme="0" tint="-0.499984740745262"/>
        <bgColor indexed="64"/>
      </patternFill>
    </fill>
    <fill>
      <patternFill patternType="solid">
        <fgColor rgb="FF99CCFF"/>
        <bgColor indexed="64"/>
      </patternFill>
    </fill>
    <fill>
      <patternFill patternType="solid">
        <fgColor rgb="FF66FFFF"/>
        <bgColor indexed="64"/>
      </patternFill>
    </fill>
    <fill>
      <patternFill patternType="solid">
        <fgColor rgb="FFCC9900"/>
        <bgColor indexed="64"/>
      </patternFill>
    </fill>
    <fill>
      <patternFill patternType="solid">
        <fgColor theme="9" tint="-0.249977111117893"/>
        <bgColor indexed="64"/>
      </patternFill>
    </fill>
    <fill>
      <patternFill patternType="solid">
        <fgColor rgb="FFFFCC00"/>
        <bgColor indexed="64"/>
      </patternFill>
    </fill>
    <fill>
      <patternFill patternType="solid">
        <fgColor rgb="FF80000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34998626667073579"/>
        <bgColor indexed="64"/>
      </patternFill>
    </fill>
    <fill>
      <patternFill patternType="solid">
        <fgColor rgb="FF0070C0"/>
        <bgColor indexed="64"/>
      </patternFill>
    </fill>
    <fill>
      <patternFill patternType="solid">
        <fgColor rgb="FF008000"/>
        <bgColor indexed="64"/>
      </patternFill>
    </fill>
    <fill>
      <patternFill patternType="solid">
        <fgColor rgb="FF339933"/>
        <bgColor indexed="64"/>
      </patternFill>
    </fill>
    <fill>
      <patternFill patternType="solid">
        <fgColor theme="4" tint="0.39997558519241921"/>
        <bgColor indexed="64"/>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0" fontId="5" fillId="0" borderId="0" applyNumberFormat="0" applyFill="0" applyBorder="0" applyAlignment="0" applyProtection="0"/>
    <xf numFmtId="0" fontId="6" fillId="0" borderId="49" applyNumberFormat="0" applyFill="0" applyAlignment="0" applyProtection="0"/>
    <xf numFmtId="0" fontId="7" fillId="0" borderId="50" applyNumberFormat="0" applyFill="0" applyAlignment="0" applyProtection="0"/>
    <xf numFmtId="0" fontId="8" fillId="0" borderId="51" applyNumberFormat="0" applyFill="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31" borderId="0" applyNumberFormat="0" applyBorder="0" applyAlignment="0" applyProtection="0"/>
    <xf numFmtId="0" fontId="11" fillId="32" borderId="0" applyNumberFormat="0" applyBorder="0" applyAlignment="0" applyProtection="0"/>
    <xf numFmtId="0" fontId="12" fillId="33" borderId="52" applyNumberFormat="0" applyAlignment="0" applyProtection="0"/>
    <xf numFmtId="0" fontId="13" fillId="34" borderId="53" applyNumberFormat="0" applyAlignment="0" applyProtection="0"/>
    <xf numFmtId="0" fontId="14" fillId="34" borderId="52" applyNumberFormat="0" applyAlignment="0" applyProtection="0"/>
    <xf numFmtId="0" fontId="15" fillId="0" borderId="54" applyNumberFormat="0" applyFill="0" applyAlignment="0" applyProtection="0"/>
    <xf numFmtId="0" fontId="16" fillId="35" borderId="55" applyNumberFormat="0" applyAlignment="0" applyProtection="0"/>
    <xf numFmtId="0" fontId="17" fillId="0" borderId="0" applyNumberFormat="0" applyFill="0" applyBorder="0" applyAlignment="0" applyProtection="0"/>
    <xf numFmtId="0" fontId="4" fillId="36" borderId="56" applyNumberFormat="0" applyFont="0" applyAlignment="0" applyProtection="0"/>
    <xf numFmtId="0" fontId="18" fillId="0" borderId="0" applyNumberFormat="0" applyFill="0" applyBorder="0" applyAlignment="0" applyProtection="0"/>
    <xf numFmtId="0" fontId="1" fillId="0" borderId="57" applyNumberFormat="0" applyFill="0" applyAlignment="0" applyProtection="0"/>
    <xf numFmtId="0" fontId="19"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19"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19"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9"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19"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9"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cellStyleXfs>
  <cellXfs count="467">
    <xf numFmtId="0" fontId="0" fillId="0" borderId="0" xfId="0"/>
    <xf numFmtId="0" fontId="1" fillId="0" borderId="0" xfId="0" applyFont="1"/>
    <xf numFmtId="0" fontId="1" fillId="0" borderId="0" xfId="0" applyFont="1" applyAlignment="1">
      <alignment horizontal="center"/>
    </xf>
    <xf numFmtId="0" fontId="1" fillId="0" borderId="14" xfId="0" applyFont="1" applyBorder="1" applyAlignment="1">
      <alignment horizontal="center"/>
    </xf>
    <xf numFmtId="0" fontId="1" fillId="0" borderId="18" xfId="0" applyFont="1" applyBorder="1" applyAlignment="1">
      <alignment horizontal="center"/>
    </xf>
    <xf numFmtId="0" fontId="1" fillId="2" borderId="0" xfId="0" applyFont="1" applyFill="1" applyBorder="1" applyAlignment="1">
      <alignment horizontal="center"/>
    </xf>
    <xf numFmtId="0" fontId="1" fillId="5" borderId="20" xfId="0" applyFont="1" applyFill="1" applyBorder="1" applyAlignment="1">
      <alignment horizontal="center"/>
    </xf>
    <xf numFmtId="0" fontId="1" fillId="5" borderId="0" xfId="0" applyFont="1" applyFill="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3" borderId="23" xfId="0" applyFont="1" applyFill="1" applyBorder="1" applyAlignment="1">
      <alignment horizontal="center"/>
    </xf>
    <xf numFmtId="0" fontId="1" fillId="2" borderId="29" xfId="0" applyFont="1" applyFill="1" applyBorder="1" applyAlignment="1">
      <alignment horizontal="center"/>
    </xf>
    <xf numFmtId="0" fontId="1" fillId="3" borderId="20" xfId="0" applyFont="1" applyFill="1" applyBorder="1" applyAlignment="1">
      <alignment horizontal="center"/>
    </xf>
    <xf numFmtId="0" fontId="1" fillId="3" borderId="37" xfId="0" applyFont="1" applyFill="1" applyBorder="1" applyAlignment="1">
      <alignment horizontal="center"/>
    </xf>
    <xf numFmtId="0" fontId="1" fillId="3" borderId="0" xfId="0" applyFont="1" applyFill="1" applyBorder="1" applyAlignment="1">
      <alignment horizontal="center"/>
    </xf>
    <xf numFmtId="0" fontId="1" fillId="3" borderId="31"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2" borderId="26" xfId="0" applyFont="1" applyFill="1" applyBorder="1" applyAlignment="1">
      <alignment horizontal="center"/>
    </xf>
    <xf numFmtId="0" fontId="1" fillId="3" borderId="5" xfId="0" applyFont="1" applyFill="1" applyBorder="1" applyAlignment="1">
      <alignment horizontal="center"/>
    </xf>
    <xf numFmtId="0" fontId="1" fillId="3" borderId="14" xfId="0" applyFont="1" applyFill="1" applyBorder="1" applyAlignment="1">
      <alignment horizontal="center"/>
    </xf>
    <xf numFmtId="0" fontId="1" fillId="3" borderId="7" xfId="0" applyFont="1" applyFill="1" applyBorder="1" applyAlignment="1">
      <alignment horizontal="center"/>
    </xf>
    <xf numFmtId="0" fontId="1" fillId="3" borderId="26" xfId="0" applyFont="1" applyFill="1" applyBorder="1" applyAlignment="1">
      <alignment horizontal="center"/>
    </xf>
    <xf numFmtId="0" fontId="1" fillId="5" borderId="0" xfId="0" applyFont="1" applyFill="1" applyBorder="1" applyAlignment="1">
      <alignment horizontal="center"/>
    </xf>
    <xf numFmtId="0" fontId="1" fillId="2" borderId="13" xfId="0" applyFont="1"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1" fillId="3" borderId="33" xfId="0" applyFont="1" applyFill="1" applyBorder="1" applyAlignment="1">
      <alignment horizontal="center"/>
    </xf>
    <xf numFmtId="0" fontId="1" fillId="0" borderId="0" xfId="0" applyFont="1" applyBorder="1" applyAlignment="1">
      <alignment horizontal="center"/>
    </xf>
    <xf numFmtId="0" fontId="1" fillId="28" borderId="42" xfId="0" applyFont="1" applyFill="1" applyBorder="1" applyAlignment="1">
      <alignment horizontal="center"/>
    </xf>
    <xf numFmtId="0" fontId="1" fillId="2" borderId="43" xfId="0" applyFont="1" applyFill="1" applyBorder="1" applyAlignment="1">
      <alignment horizontal="center"/>
    </xf>
    <xf numFmtId="0" fontId="1" fillId="2" borderId="44" xfId="0" applyFont="1" applyFill="1" applyBorder="1" applyAlignment="1">
      <alignment horizontal="center"/>
    </xf>
    <xf numFmtId="0" fontId="1" fillId="7" borderId="42" xfId="0" applyFont="1" applyFill="1" applyBorder="1" applyAlignment="1">
      <alignment horizontal="center"/>
    </xf>
    <xf numFmtId="0" fontId="1" fillId="2" borderId="4" xfId="0" applyFont="1" applyFill="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3" borderId="45" xfId="0" applyFont="1" applyFill="1" applyBorder="1" applyAlignment="1">
      <alignment horizontal="center"/>
    </xf>
    <xf numFmtId="0" fontId="1" fillId="3" borderId="4" xfId="0" applyFont="1" applyFill="1" applyBorder="1" applyAlignment="1">
      <alignment horizontal="center"/>
    </xf>
    <xf numFmtId="0" fontId="1" fillId="2" borderId="36" xfId="0" applyFont="1" applyFill="1" applyBorder="1" applyAlignment="1">
      <alignment horizontal="center"/>
    </xf>
    <xf numFmtId="0" fontId="1" fillId="0" borderId="13" xfId="0" applyFont="1" applyBorder="1" applyAlignment="1">
      <alignment horizontal="center"/>
    </xf>
    <xf numFmtId="0" fontId="1" fillId="0" borderId="0" xfId="0" applyFont="1" applyFill="1" applyBorder="1" applyAlignment="1">
      <alignment horizontal="center"/>
    </xf>
    <xf numFmtId="0" fontId="1" fillId="23" borderId="42" xfId="0" applyFont="1" applyFill="1" applyBorder="1" applyAlignment="1">
      <alignment horizontal="center"/>
    </xf>
    <xf numFmtId="0" fontId="1" fillId="3" borderId="11" xfId="0" applyFont="1" applyFill="1" applyBorder="1" applyAlignment="1">
      <alignment horizontal="center"/>
    </xf>
    <xf numFmtId="0" fontId="1" fillId="3" borderId="6" xfId="0" applyFont="1" applyFill="1" applyBorder="1" applyAlignment="1">
      <alignment horizontal="center"/>
    </xf>
    <xf numFmtId="0" fontId="1" fillId="3" borderId="40" xfId="0" applyFont="1" applyFill="1" applyBorder="1" applyAlignment="1">
      <alignment horizontal="center"/>
    </xf>
    <xf numFmtId="0" fontId="1" fillId="2" borderId="8" xfId="0" applyFont="1" applyFill="1" applyBorder="1" applyAlignment="1">
      <alignment horizontal="center"/>
    </xf>
    <xf numFmtId="0" fontId="1" fillId="0" borderId="9" xfId="0" applyFont="1" applyBorder="1" applyAlignment="1">
      <alignment horizontal="center"/>
    </xf>
    <xf numFmtId="0" fontId="1" fillId="2" borderId="22" xfId="0" applyFont="1" applyFill="1" applyBorder="1" applyAlignment="1">
      <alignment horizontal="center"/>
    </xf>
    <xf numFmtId="0" fontId="1" fillId="0" borderId="58" xfId="0" applyFont="1" applyFill="1" applyBorder="1" applyAlignment="1">
      <alignment horizontal="center"/>
    </xf>
    <xf numFmtId="0" fontId="1" fillId="0" borderId="41" xfId="0" applyFont="1" applyBorder="1" applyAlignment="1">
      <alignment horizontal="center"/>
    </xf>
    <xf numFmtId="0" fontId="1" fillId="6" borderId="42" xfId="0" applyFont="1" applyFill="1" applyBorder="1" applyAlignment="1">
      <alignment horizontal="center"/>
    </xf>
    <xf numFmtId="0" fontId="1" fillId="61" borderId="42" xfId="0" applyFont="1" applyFill="1" applyBorder="1" applyAlignment="1">
      <alignment horizontal="center"/>
    </xf>
    <xf numFmtId="0" fontId="1" fillId="62" borderId="42" xfId="0" applyFont="1" applyFill="1" applyBorder="1" applyAlignment="1">
      <alignment horizontal="center"/>
    </xf>
    <xf numFmtId="0" fontId="1" fillId="4" borderId="42" xfId="0" applyFont="1" applyFill="1" applyBorder="1" applyAlignment="1">
      <alignment horizontal="center"/>
    </xf>
    <xf numFmtId="0" fontId="1" fillId="2" borderId="59" xfId="0" applyFont="1" applyFill="1" applyBorder="1" applyAlignment="1">
      <alignment horizontal="center"/>
    </xf>
    <xf numFmtId="0" fontId="1" fillId="0" borderId="60" xfId="0" applyFont="1" applyBorder="1" applyAlignment="1">
      <alignment horizontal="center"/>
    </xf>
    <xf numFmtId="0" fontId="1" fillId="11" borderId="42" xfId="0" applyFont="1" applyFill="1" applyBorder="1" applyAlignment="1">
      <alignment horizontal="center"/>
    </xf>
    <xf numFmtId="0" fontId="1" fillId="5" borderId="17" xfId="0" applyFont="1" applyFill="1" applyBorder="1" applyAlignment="1">
      <alignment horizontal="center"/>
    </xf>
    <xf numFmtId="0" fontId="1" fillId="12" borderId="42" xfId="0" applyFont="1" applyFill="1" applyBorder="1" applyAlignment="1">
      <alignment horizontal="center"/>
    </xf>
    <xf numFmtId="0" fontId="1" fillId="0" borderId="18" xfId="0" applyFont="1" applyFill="1" applyBorder="1" applyAlignment="1">
      <alignment horizontal="center"/>
    </xf>
    <xf numFmtId="0" fontId="1" fillId="5" borderId="10" xfId="0" applyFont="1" applyFill="1" applyBorder="1" applyAlignment="1"/>
    <xf numFmtId="0" fontId="1" fillId="5" borderId="6" xfId="0" applyFont="1" applyFill="1" applyBorder="1" applyAlignment="1">
      <alignment horizontal="center"/>
    </xf>
    <xf numFmtId="0" fontId="1" fillId="5" borderId="7" xfId="0" applyFont="1" applyFill="1" applyBorder="1" applyAlignment="1">
      <alignment horizontal="center"/>
    </xf>
    <xf numFmtId="0" fontId="20" fillId="0" borderId="0" xfId="0" applyFont="1" applyAlignment="1">
      <alignment horizontal="center"/>
    </xf>
    <xf numFmtId="0" fontId="20" fillId="5" borderId="0" xfId="0" applyFont="1" applyFill="1" applyAlignment="1">
      <alignment horizontal="center"/>
    </xf>
    <xf numFmtId="0" fontId="21" fillId="65" borderId="46" xfId="0" applyFont="1" applyFill="1" applyBorder="1" applyAlignment="1">
      <alignment horizontal="center"/>
    </xf>
    <xf numFmtId="0" fontId="21" fillId="65" borderId="20" xfId="0" applyFont="1" applyFill="1" applyBorder="1" applyAlignment="1">
      <alignment horizontal="center"/>
    </xf>
    <xf numFmtId="0" fontId="20" fillId="0" borderId="5" xfId="0" applyFont="1" applyBorder="1" applyAlignment="1">
      <alignment horizontal="center"/>
    </xf>
    <xf numFmtId="0" fontId="20" fillId="65" borderId="6" xfId="0" applyFont="1" applyFill="1" applyBorder="1" applyAlignment="1">
      <alignment horizontal="center"/>
    </xf>
    <xf numFmtId="0" fontId="20" fillId="0" borderId="61" xfId="0" applyFont="1" applyBorder="1" applyAlignment="1">
      <alignment horizontal="center"/>
    </xf>
    <xf numFmtId="0" fontId="21" fillId="2" borderId="46" xfId="0" applyFont="1" applyFill="1" applyBorder="1" applyAlignment="1">
      <alignment horizontal="center"/>
    </xf>
    <xf numFmtId="0" fontId="21" fillId="0" borderId="0" xfId="0" applyFont="1" applyAlignment="1">
      <alignment horizontal="center"/>
    </xf>
    <xf numFmtId="0" fontId="21" fillId="0" borderId="5" xfId="0" applyFont="1" applyBorder="1" applyAlignment="1">
      <alignment horizontal="center"/>
    </xf>
    <xf numFmtId="0" fontId="21" fillId="0" borderId="7" xfId="0" applyFont="1" applyBorder="1" applyAlignment="1">
      <alignment horizontal="center"/>
    </xf>
    <xf numFmtId="0" fontId="21" fillId="2" borderId="6" xfId="0" applyFont="1" applyFill="1" applyBorder="1" applyAlignment="1">
      <alignment horizontal="center"/>
    </xf>
    <xf numFmtId="0" fontId="21" fillId="0" borderId="24" xfId="0" applyFont="1" applyBorder="1" applyAlignment="1">
      <alignment horizontal="center"/>
    </xf>
    <xf numFmtId="0" fontId="21" fillId="0" borderId="5" xfId="0" quotePrefix="1" applyFont="1" applyBorder="1" applyAlignment="1">
      <alignment horizontal="center"/>
    </xf>
    <xf numFmtId="0" fontId="20" fillId="7" borderId="5" xfId="0" applyFont="1" applyFill="1" applyBorder="1" applyAlignment="1">
      <alignment horizontal="center"/>
    </xf>
    <xf numFmtId="0" fontId="20" fillId="2" borderId="7" xfId="0" applyFont="1" applyFill="1" applyBorder="1" applyAlignment="1">
      <alignment horizontal="center"/>
    </xf>
    <xf numFmtId="0" fontId="21" fillId="2" borderId="7" xfId="0" applyFont="1" applyFill="1" applyBorder="1" applyAlignment="1">
      <alignment horizontal="center"/>
    </xf>
    <xf numFmtId="0" fontId="21" fillId="0" borderId="9" xfId="0" applyFont="1" applyBorder="1" applyAlignment="1">
      <alignment horizontal="center"/>
    </xf>
    <xf numFmtId="0" fontId="21" fillId="0" borderId="61" xfId="0" applyFont="1" applyBorder="1" applyAlignment="1">
      <alignment horizontal="center"/>
    </xf>
    <xf numFmtId="0" fontId="20" fillId="65" borderId="7" xfId="0" applyFont="1" applyFill="1" applyBorder="1" applyAlignment="1">
      <alignment horizontal="center"/>
    </xf>
    <xf numFmtId="0" fontId="21" fillId="0" borderId="5" xfId="0" quotePrefix="1" applyFont="1" applyFill="1" applyBorder="1" applyAlignment="1">
      <alignment horizontal="center"/>
    </xf>
    <xf numFmtId="0" fontId="21" fillId="0" borderId="5" xfId="0" applyFont="1" applyFill="1" applyBorder="1" applyAlignment="1">
      <alignment horizontal="center"/>
    </xf>
    <xf numFmtId="0" fontId="21" fillId="0" borderId="46" xfId="0" applyFont="1" applyBorder="1" applyAlignment="1">
      <alignment horizontal="center"/>
    </xf>
    <xf numFmtId="0" fontId="21" fillId="0" borderId="10" xfId="0" applyFont="1" applyBorder="1" applyAlignment="1">
      <alignment horizontal="center"/>
    </xf>
    <xf numFmtId="0" fontId="20" fillId="2" borderId="6" xfId="0" applyFont="1" applyFill="1" applyBorder="1" applyAlignment="1">
      <alignment horizontal="center"/>
    </xf>
    <xf numFmtId="0" fontId="21" fillId="0" borderId="22" xfId="0" applyFont="1" applyBorder="1" applyAlignment="1">
      <alignment horizontal="center"/>
    </xf>
    <xf numFmtId="0" fontId="21" fillId="0" borderId="9" xfId="0" applyFont="1" applyFill="1" applyBorder="1" applyAlignment="1">
      <alignment horizontal="center"/>
    </xf>
    <xf numFmtId="0" fontId="21" fillId="0" borderId="61" xfId="0" applyFont="1" applyFill="1" applyBorder="1" applyAlignment="1">
      <alignment horizontal="center"/>
    </xf>
    <xf numFmtId="0" fontId="20" fillId="2" borderId="46" xfId="0" applyFont="1" applyFill="1" applyBorder="1" applyAlignment="1">
      <alignment horizontal="center"/>
    </xf>
    <xf numFmtId="0" fontId="21" fillId="0" borderId="23" xfId="0" applyFont="1" applyBorder="1" applyAlignment="1">
      <alignment horizontal="center"/>
    </xf>
    <xf numFmtId="0" fontId="21" fillId="0" borderId="10" xfId="0" applyFont="1" applyFill="1" applyBorder="1" applyAlignment="1">
      <alignment horizontal="center"/>
    </xf>
    <xf numFmtId="164" fontId="20" fillId="0" borderId="0" xfId="0" applyNumberFormat="1" applyFont="1" applyAlignment="1">
      <alignment horizontal="center"/>
    </xf>
    <xf numFmtId="164" fontId="21" fillId="0" borderId="5" xfId="0" applyNumberFormat="1" applyFont="1" applyBorder="1" applyAlignment="1">
      <alignment horizontal="center"/>
    </xf>
    <xf numFmtId="165" fontId="21" fillId="0" borderId="0" xfId="0" applyNumberFormat="1" applyFont="1" applyAlignment="1">
      <alignment horizontal="left"/>
    </xf>
    <xf numFmtId="165" fontId="21" fillId="0" borderId="5" xfId="0" applyNumberFormat="1" applyFont="1" applyBorder="1" applyAlignment="1">
      <alignment horizontal="center"/>
    </xf>
    <xf numFmtId="165" fontId="21" fillId="0" borderId="5" xfId="0" applyNumberFormat="1" applyFont="1" applyFill="1" applyBorder="1" applyAlignment="1">
      <alignment horizontal="center"/>
    </xf>
    <xf numFmtId="165" fontId="20" fillId="0" borderId="0" xfId="0" applyNumberFormat="1" applyFont="1" applyAlignment="1">
      <alignment horizontal="center"/>
    </xf>
    <xf numFmtId="0" fontId="21" fillId="65" borderId="5" xfId="0" quotePrefix="1" applyFont="1" applyFill="1" applyBorder="1" applyAlignment="1">
      <alignment horizontal="center"/>
    </xf>
    <xf numFmtId="165" fontId="21" fillId="65" borderId="5" xfId="0" applyNumberFormat="1" applyFont="1" applyFill="1" applyBorder="1" applyAlignment="1">
      <alignment horizontal="center"/>
    </xf>
    <xf numFmtId="0" fontId="21" fillId="0" borderId="9" xfId="0" applyFont="1" applyBorder="1" applyAlignment="1">
      <alignment horizontal="center"/>
    </xf>
    <xf numFmtId="166" fontId="21" fillId="0" borderId="5" xfId="0" applyNumberFormat="1" applyFont="1" applyBorder="1" applyAlignment="1">
      <alignment horizontal="center"/>
    </xf>
    <xf numFmtId="166" fontId="21" fillId="0" borderId="61" xfId="0" applyNumberFormat="1" applyFont="1" applyBorder="1" applyAlignment="1">
      <alignment horizontal="center"/>
    </xf>
    <xf numFmtId="0" fontId="1" fillId="0" borderId="39" xfId="0" applyFont="1" applyBorder="1" applyAlignment="1">
      <alignment horizontal="center"/>
    </xf>
    <xf numFmtId="0" fontId="1" fillId="0" borderId="17" xfId="0" applyFont="1" applyBorder="1" applyAlignment="1">
      <alignment horizontal="center"/>
    </xf>
    <xf numFmtId="0" fontId="1" fillId="0" borderId="35" xfId="0" applyFont="1" applyBorder="1" applyAlignment="1">
      <alignment horizontal="center"/>
    </xf>
    <xf numFmtId="0" fontId="1" fillId="0" borderId="5"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61" xfId="0" applyFont="1" applyBorder="1" applyAlignment="1">
      <alignment horizontal="center"/>
    </xf>
    <xf numFmtId="0" fontId="20" fillId="0" borderId="0" xfId="0" applyFont="1" applyFill="1" applyAlignment="1">
      <alignment horizontal="center"/>
    </xf>
    <xf numFmtId="0" fontId="1" fillId="0" borderId="35" xfId="0" applyFont="1" applyBorder="1" applyAlignment="1">
      <alignment horizontal="center"/>
    </xf>
    <xf numFmtId="0" fontId="1" fillId="0" borderId="5" xfId="0" applyFont="1" applyBorder="1" applyAlignment="1">
      <alignment horizontal="center"/>
    </xf>
    <xf numFmtId="0" fontId="1" fillId="0" borderId="39" xfId="0" applyFont="1" applyBorder="1" applyAlignment="1">
      <alignment horizontal="center"/>
    </xf>
    <xf numFmtId="0" fontId="1" fillId="0" borderId="17" xfId="0" applyFont="1" applyBorder="1" applyAlignment="1">
      <alignment horizontal="center"/>
    </xf>
    <xf numFmtId="0" fontId="1" fillId="2" borderId="12" xfId="0" applyFont="1" applyFill="1" applyBorder="1" applyAlignment="1"/>
    <xf numFmtId="0" fontId="1" fillId="2" borderId="27" xfId="0" applyFont="1" applyFill="1" applyBorder="1" applyAlignment="1"/>
    <xf numFmtId="0" fontId="1" fillId="3" borderId="9" xfId="0" applyFont="1" applyFill="1" applyBorder="1" applyAlignment="1"/>
    <xf numFmtId="0" fontId="1" fillId="3" borderId="10" xfId="0" applyFont="1" applyFill="1" applyBorder="1" applyAlignment="1"/>
    <xf numFmtId="0" fontId="1" fillId="3" borderId="15" xfId="0" applyFont="1" applyFill="1" applyBorder="1" applyAlignment="1"/>
    <xf numFmtId="0" fontId="1" fillId="3" borderId="36" xfId="0" applyFont="1" applyFill="1" applyBorder="1" applyAlignment="1"/>
    <xf numFmtId="0" fontId="1" fillId="2" borderId="10" xfId="0" applyFont="1" applyFill="1" applyBorder="1" applyAlignment="1"/>
    <xf numFmtId="0" fontId="1" fillId="2" borderId="15" xfId="0" applyFont="1" applyFill="1" applyBorder="1" applyAlignment="1"/>
    <xf numFmtId="0" fontId="1" fillId="2" borderId="23" xfId="0" applyFont="1" applyFill="1" applyBorder="1" applyAlignment="1"/>
    <xf numFmtId="0" fontId="1" fillId="2" borderId="48" xfId="0" applyFont="1" applyFill="1" applyBorder="1" applyAlignment="1"/>
    <xf numFmtId="0" fontId="1" fillId="0" borderId="61" xfId="0" applyFont="1" applyBorder="1" applyAlignment="1">
      <alignment horizontal="center"/>
    </xf>
    <xf numFmtId="0" fontId="1" fillId="0" borderId="62" xfId="0" applyFont="1" applyBorder="1" applyAlignment="1">
      <alignment horizontal="center"/>
    </xf>
    <xf numFmtId="0" fontId="1" fillId="0" borderId="26" xfId="0" applyFont="1" applyBorder="1" applyAlignment="1">
      <alignment horizontal="center"/>
    </xf>
    <xf numFmtId="0" fontId="1" fillId="0" borderId="5" xfId="0" applyFont="1" applyBorder="1" applyAlignment="1">
      <alignment horizontal="center" wrapText="1"/>
    </xf>
    <xf numFmtId="0" fontId="1" fillId="0" borderId="17" xfId="0" applyFont="1" applyBorder="1" applyAlignment="1">
      <alignment horizontal="center" wrapText="1"/>
    </xf>
    <xf numFmtId="0" fontId="1" fillId="0" borderId="0" xfId="0" applyFont="1" applyBorder="1" applyAlignment="1">
      <alignment horizontal="center" wrapText="1"/>
    </xf>
    <xf numFmtId="167" fontId="20" fillId="0" borderId="5" xfId="0" applyNumberFormat="1" applyFont="1" applyBorder="1" applyAlignment="1">
      <alignment horizontal="center"/>
    </xf>
    <xf numFmtId="167" fontId="20" fillId="0" borderId="0" xfId="0" applyNumberFormat="1" applyFont="1" applyAlignment="1">
      <alignment horizontal="center"/>
    </xf>
    <xf numFmtId="0" fontId="1" fillId="3" borderId="10" xfId="0" applyFont="1" applyFill="1" applyBorder="1" applyAlignment="1">
      <alignment horizontal="center"/>
    </xf>
    <xf numFmtId="0" fontId="1" fillId="3" borderId="15" xfId="0" applyFont="1" applyFill="1" applyBorder="1" applyAlignment="1">
      <alignment horizontal="center"/>
    </xf>
    <xf numFmtId="0" fontId="1" fillId="3" borderId="36" xfId="0" applyFont="1" applyFill="1" applyBorder="1" applyAlignment="1">
      <alignment horizontal="center"/>
    </xf>
    <xf numFmtId="0" fontId="1" fillId="0" borderId="35" xfId="0" applyFont="1" applyBorder="1" applyAlignment="1">
      <alignment horizontal="center"/>
    </xf>
    <xf numFmtId="0" fontId="1" fillId="0" borderId="5" xfId="0" applyFont="1" applyBorder="1" applyAlignment="1">
      <alignment horizontal="center"/>
    </xf>
    <xf numFmtId="0" fontId="1" fillId="0" borderId="39" xfId="0" applyFont="1" applyBorder="1" applyAlignment="1">
      <alignment horizontal="center"/>
    </xf>
    <xf numFmtId="0" fontId="1" fillId="0" borderId="17" xfId="0" applyFont="1" applyBorder="1" applyAlignment="1">
      <alignment horizontal="center"/>
    </xf>
    <xf numFmtId="0" fontId="1" fillId="2" borderId="38" xfId="0" applyFont="1" applyFill="1" applyBorder="1" applyAlignment="1">
      <alignment horizontal="center"/>
    </xf>
    <xf numFmtId="0" fontId="1" fillId="2" borderId="12" xfId="0" applyFont="1" applyFill="1" applyBorder="1" applyAlignment="1">
      <alignment horizontal="center"/>
    </xf>
    <xf numFmtId="0" fontId="1" fillId="2" borderId="27" xfId="0" applyFont="1" applyFill="1" applyBorder="1" applyAlignment="1">
      <alignment horizontal="center"/>
    </xf>
    <xf numFmtId="0" fontId="1" fillId="8" borderId="63" xfId="0" applyFont="1" applyFill="1" applyBorder="1" applyAlignment="1">
      <alignment horizontal="center"/>
    </xf>
    <xf numFmtId="0" fontId="1" fillId="8" borderId="64" xfId="0" applyFont="1" applyFill="1" applyBorder="1" applyAlignment="1">
      <alignment horizontal="center"/>
    </xf>
    <xf numFmtId="0" fontId="1" fillId="8" borderId="65" xfId="0" applyFont="1" applyFill="1" applyBorder="1" applyAlignment="1">
      <alignment horizontal="center"/>
    </xf>
    <xf numFmtId="0" fontId="1" fillId="0" borderId="36"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1" fillId="0" borderId="39" xfId="0" applyFont="1" applyBorder="1" applyAlignment="1">
      <alignment horizontal="center"/>
    </xf>
    <xf numFmtId="0" fontId="1" fillId="0" borderId="17" xfId="0" applyFont="1" applyBorder="1" applyAlignment="1">
      <alignment horizontal="center"/>
    </xf>
    <xf numFmtId="0" fontId="1" fillId="0" borderId="35" xfId="0" applyFont="1" applyBorder="1" applyAlignment="1">
      <alignment horizontal="center"/>
    </xf>
    <xf numFmtId="0" fontId="1" fillId="0" borderId="5" xfId="0" applyFont="1" applyBorder="1" applyAlignment="1">
      <alignment horizontal="center"/>
    </xf>
    <xf numFmtId="0" fontId="1" fillId="8" borderId="42" xfId="0" applyFont="1" applyFill="1" applyBorder="1" applyAlignment="1">
      <alignment horizontal="center"/>
    </xf>
    <xf numFmtId="0" fontId="1" fillId="8" borderId="44" xfId="0" applyFont="1" applyFill="1" applyBorder="1" applyAlignment="1">
      <alignment horizontal="center"/>
    </xf>
    <xf numFmtId="0" fontId="1" fillId="29" borderId="42" xfId="0" applyFont="1" applyFill="1" applyBorder="1" applyAlignment="1">
      <alignment horizontal="center"/>
    </xf>
    <xf numFmtId="0" fontId="1" fillId="29" borderId="43" xfId="0" applyFont="1" applyFill="1" applyBorder="1" applyAlignment="1">
      <alignment horizontal="center"/>
    </xf>
    <xf numFmtId="0" fontId="3" fillId="0" borderId="0" xfId="0" applyFont="1" applyAlignment="1">
      <alignment horizontal="center" vertical="center"/>
    </xf>
    <xf numFmtId="0" fontId="3" fillId="0" borderId="25" xfId="0" applyFont="1" applyBorder="1" applyAlignment="1">
      <alignment horizontal="center" vertical="center"/>
    </xf>
    <xf numFmtId="0" fontId="2" fillId="15" borderId="28" xfId="0" applyFont="1" applyFill="1" applyBorder="1" applyAlignment="1">
      <alignment horizontal="center" vertical="center" textRotation="90"/>
    </xf>
    <xf numFmtId="0" fontId="2" fillId="15" borderId="13" xfId="0" applyFont="1" applyFill="1" applyBorder="1" applyAlignment="1">
      <alignment horizontal="center" vertical="center" textRotation="90"/>
    </xf>
    <xf numFmtId="0" fontId="2" fillId="15" borderId="16" xfId="0" applyFont="1" applyFill="1" applyBorder="1" applyAlignment="1">
      <alignment horizontal="center" vertical="center" textRotation="90"/>
    </xf>
    <xf numFmtId="0" fontId="1" fillId="0" borderId="38" xfId="0" applyFont="1" applyBorder="1" applyAlignment="1">
      <alignment horizontal="center"/>
    </xf>
    <xf numFmtId="0" fontId="1" fillId="0" borderId="12" xfId="0" applyFont="1" applyBorder="1" applyAlignment="1">
      <alignment horizontal="center"/>
    </xf>
    <xf numFmtId="0" fontId="2" fillId="14" borderId="28" xfId="0" applyFont="1" applyFill="1" applyBorder="1" applyAlignment="1">
      <alignment horizontal="center" vertical="center" textRotation="90"/>
    </xf>
    <xf numFmtId="0" fontId="2" fillId="14" borderId="13" xfId="0" applyFont="1" applyFill="1" applyBorder="1" applyAlignment="1">
      <alignment horizontal="center" vertical="center" textRotation="90"/>
    </xf>
    <xf numFmtId="0" fontId="2" fillId="14" borderId="16" xfId="0" applyFont="1" applyFill="1" applyBorder="1" applyAlignment="1">
      <alignment horizontal="center" vertical="center" textRotation="90"/>
    </xf>
    <xf numFmtId="0" fontId="2" fillId="27" borderId="28" xfId="0" applyFont="1" applyFill="1" applyBorder="1" applyAlignment="1">
      <alignment horizontal="center" vertical="center" textRotation="90"/>
    </xf>
    <xf numFmtId="0" fontId="2" fillId="27" borderId="13" xfId="0" applyFont="1" applyFill="1" applyBorder="1" applyAlignment="1">
      <alignment horizontal="center" vertical="center" textRotation="90"/>
    </xf>
    <xf numFmtId="0" fontId="2" fillId="27" borderId="16" xfId="0" applyFont="1" applyFill="1" applyBorder="1" applyAlignment="1">
      <alignment horizontal="center" vertical="center" textRotation="90"/>
    </xf>
    <xf numFmtId="0" fontId="2" fillId="19" borderId="28" xfId="0" applyFont="1" applyFill="1" applyBorder="1" applyAlignment="1">
      <alignment horizontal="center" vertical="center" textRotation="90"/>
    </xf>
    <xf numFmtId="0" fontId="2" fillId="19" borderId="13" xfId="0" applyFont="1" applyFill="1" applyBorder="1" applyAlignment="1">
      <alignment horizontal="center" vertical="center" textRotation="90"/>
    </xf>
    <xf numFmtId="0" fontId="2" fillId="19" borderId="16" xfId="0" applyFont="1" applyFill="1" applyBorder="1" applyAlignment="1">
      <alignment horizontal="center" vertical="center" textRotation="90"/>
    </xf>
    <xf numFmtId="0" fontId="2" fillId="13" borderId="28" xfId="0" applyFont="1" applyFill="1" applyBorder="1" applyAlignment="1">
      <alignment horizontal="center" vertical="center" textRotation="90"/>
    </xf>
    <xf numFmtId="0" fontId="2" fillId="13" borderId="13" xfId="0" applyFont="1" applyFill="1" applyBorder="1" applyAlignment="1">
      <alignment horizontal="center" vertical="center" textRotation="90"/>
    </xf>
    <xf numFmtId="0" fontId="2" fillId="13" borderId="16" xfId="0" applyFont="1" applyFill="1" applyBorder="1" applyAlignment="1">
      <alignment horizontal="center" vertical="center" textRotation="90"/>
    </xf>
    <xf numFmtId="0" fontId="2" fillId="18" borderId="28" xfId="0" applyFont="1" applyFill="1" applyBorder="1" applyAlignment="1">
      <alignment horizontal="center" vertical="center" textRotation="90"/>
    </xf>
    <xf numFmtId="0" fontId="2" fillId="18" borderId="13" xfId="0" applyFont="1" applyFill="1" applyBorder="1" applyAlignment="1">
      <alignment horizontal="center" vertical="center" textRotation="90"/>
    </xf>
    <xf numFmtId="0" fontId="2" fillId="18" borderId="16" xfId="0" applyFont="1" applyFill="1" applyBorder="1" applyAlignment="1">
      <alignment horizontal="center" vertical="center" textRotation="90"/>
    </xf>
    <xf numFmtId="0" fontId="2" fillId="12" borderId="28" xfId="0" applyFont="1" applyFill="1" applyBorder="1" applyAlignment="1">
      <alignment horizontal="center" vertical="center" textRotation="90"/>
    </xf>
    <xf numFmtId="0" fontId="2" fillId="12" borderId="13" xfId="0" applyFont="1" applyFill="1" applyBorder="1" applyAlignment="1">
      <alignment horizontal="center" vertical="center" textRotation="90"/>
    </xf>
    <xf numFmtId="0" fontId="2" fillId="12" borderId="16" xfId="0" applyFont="1" applyFill="1" applyBorder="1" applyAlignment="1">
      <alignment horizontal="center" vertical="center" textRotation="90"/>
    </xf>
    <xf numFmtId="0" fontId="2" fillId="26" borderId="28" xfId="0" applyFont="1" applyFill="1" applyBorder="1" applyAlignment="1">
      <alignment horizontal="center" vertical="center" textRotation="90"/>
    </xf>
    <xf numFmtId="0" fontId="2" fillId="26" borderId="13" xfId="0" applyFont="1" applyFill="1" applyBorder="1" applyAlignment="1">
      <alignment horizontal="center" vertical="center" textRotation="90"/>
    </xf>
    <xf numFmtId="0" fontId="2" fillId="26" borderId="16" xfId="0" applyFont="1" applyFill="1" applyBorder="1" applyAlignment="1">
      <alignment horizontal="center" vertical="center" textRotation="90"/>
    </xf>
    <xf numFmtId="0" fontId="2" fillId="25" borderId="28" xfId="0" applyFont="1" applyFill="1" applyBorder="1" applyAlignment="1">
      <alignment horizontal="center" vertical="center" textRotation="90"/>
    </xf>
    <xf numFmtId="0" fontId="2" fillId="25" borderId="13" xfId="0" applyFont="1" applyFill="1" applyBorder="1" applyAlignment="1">
      <alignment horizontal="center" vertical="center" textRotation="90"/>
    </xf>
    <xf numFmtId="0" fontId="2" fillId="25" borderId="16" xfId="0" applyFont="1" applyFill="1" applyBorder="1" applyAlignment="1">
      <alignment horizontal="center" vertical="center" textRotation="90"/>
    </xf>
    <xf numFmtId="0" fontId="2" fillId="4" borderId="28" xfId="0" applyFont="1" applyFill="1" applyBorder="1" applyAlignment="1">
      <alignment horizontal="center" vertical="center" textRotation="90"/>
    </xf>
    <xf numFmtId="0" fontId="2" fillId="4" borderId="13" xfId="0" applyFont="1" applyFill="1" applyBorder="1" applyAlignment="1">
      <alignment horizontal="center" vertical="center" textRotation="90"/>
    </xf>
    <xf numFmtId="0" fontId="2" fillId="4" borderId="16" xfId="0" applyFont="1" applyFill="1" applyBorder="1" applyAlignment="1">
      <alignment horizontal="center" vertical="center" textRotation="90"/>
    </xf>
    <xf numFmtId="0" fontId="2" fillId="17" borderId="28" xfId="0" applyFont="1" applyFill="1" applyBorder="1" applyAlignment="1">
      <alignment horizontal="center" vertical="center" textRotation="90"/>
    </xf>
    <xf numFmtId="0" fontId="2" fillId="17" borderId="13" xfId="0" applyFont="1" applyFill="1" applyBorder="1" applyAlignment="1">
      <alignment horizontal="center" vertical="center" textRotation="90"/>
    </xf>
    <xf numFmtId="0" fontId="2" fillId="17" borderId="16" xfId="0" applyFont="1" applyFill="1" applyBorder="1" applyAlignment="1">
      <alignment horizontal="center" vertical="center" textRotation="90"/>
    </xf>
    <xf numFmtId="0" fontId="2" fillId="24" borderId="28" xfId="0" applyFont="1" applyFill="1" applyBorder="1" applyAlignment="1">
      <alignment horizontal="center" vertical="center" textRotation="90"/>
    </xf>
    <xf numFmtId="0" fontId="2" fillId="24" borderId="13" xfId="0" applyFont="1" applyFill="1" applyBorder="1" applyAlignment="1">
      <alignment horizontal="center" vertical="center" textRotation="90"/>
    </xf>
    <xf numFmtId="0" fontId="2" fillId="24" borderId="16" xfId="0" applyFont="1" applyFill="1" applyBorder="1" applyAlignment="1">
      <alignment horizontal="center" vertical="center" textRotation="90"/>
    </xf>
    <xf numFmtId="0" fontId="2" fillId="23" borderId="28" xfId="0" applyFont="1" applyFill="1" applyBorder="1" applyAlignment="1">
      <alignment horizontal="center" vertical="center" textRotation="90"/>
    </xf>
    <xf numFmtId="0" fontId="2" fillId="23" borderId="13" xfId="0" applyFont="1" applyFill="1" applyBorder="1" applyAlignment="1">
      <alignment horizontal="center" vertical="center" textRotation="90"/>
    </xf>
    <xf numFmtId="0" fontId="2" fillId="23" borderId="16" xfId="0" applyFont="1" applyFill="1" applyBorder="1" applyAlignment="1">
      <alignment horizontal="center" vertical="center" textRotation="90"/>
    </xf>
    <xf numFmtId="0" fontId="2" fillId="22" borderId="28" xfId="0" applyFont="1" applyFill="1" applyBorder="1" applyAlignment="1">
      <alignment horizontal="center" vertical="center" textRotation="90"/>
    </xf>
    <xf numFmtId="0" fontId="2" fillId="22" borderId="13" xfId="0" applyFont="1" applyFill="1" applyBorder="1" applyAlignment="1">
      <alignment horizontal="center" vertical="center" textRotation="90"/>
    </xf>
    <xf numFmtId="0" fontId="2" fillId="22" borderId="16" xfId="0" applyFont="1" applyFill="1" applyBorder="1" applyAlignment="1">
      <alignment horizontal="center" vertical="center" textRotation="90"/>
    </xf>
    <xf numFmtId="0" fontId="2" fillId="21" borderId="28" xfId="0" applyFont="1" applyFill="1" applyBorder="1" applyAlignment="1">
      <alignment horizontal="center" vertical="center" textRotation="90"/>
    </xf>
    <xf numFmtId="0" fontId="2" fillId="21" borderId="13" xfId="0" applyFont="1" applyFill="1" applyBorder="1" applyAlignment="1">
      <alignment horizontal="center" vertical="center" textRotation="90"/>
    </xf>
    <xf numFmtId="0" fontId="2" fillId="21" borderId="16" xfId="0" applyFont="1" applyFill="1" applyBorder="1" applyAlignment="1">
      <alignment horizontal="center" vertical="center" textRotation="90"/>
    </xf>
    <xf numFmtId="0" fontId="2" fillId="20" borderId="28" xfId="0" applyFont="1" applyFill="1" applyBorder="1" applyAlignment="1">
      <alignment horizontal="center" vertical="center" textRotation="90"/>
    </xf>
    <xf numFmtId="0" fontId="2" fillId="20" borderId="13" xfId="0" applyFont="1" applyFill="1" applyBorder="1" applyAlignment="1">
      <alignment horizontal="center" vertical="center" textRotation="90"/>
    </xf>
    <xf numFmtId="0" fontId="2" fillId="20" borderId="16" xfId="0" applyFont="1" applyFill="1" applyBorder="1" applyAlignment="1">
      <alignment horizontal="center" vertical="center" textRotation="90"/>
    </xf>
    <xf numFmtId="0" fontId="2" fillId="16" borderId="28" xfId="0" applyFont="1" applyFill="1" applyBorder="1" applyAlignment="1">
      <alignment horizontal="center" vertical="center" textRotation="90"/>
    </xf>
    <xf numFmtId="0" fontId="2" fillId="16" borderId="13" xfId="0" applyFont="1" applyFill="1" applyBorder="1" applyAlignment="1">
      <alignment horizontal="center" vertical="center" textRotation="90"/>
    </xf>
    <xf numFmtId="0" fontId="2" fillId="16" borderId="16" xfId="0" applyFont="1" applyFill="1" applyBorder="1" applyAlignment="1">
      <alignment horizontal="center" vertical="center" textRotation="90"/>
    </xf>
    <xf numFmtId="0" fontId="2" fillId="8" borderId="28" xfId="0" applyFont="1" applyFill="1" applyBorder="1" applyAlignment="1">
      <alignment horizontal="center" vertical="center" textRotation="90"/>
    </xf>
    <xf numFmtId="0" fontId="2" fillId="8" borderId="13" xfId="0" applyFont="1" applyFill="1" applyBorder="1" applyAlignment="1">
      <alignment horizontal="center" vertical="center" textRotation="90"/>
    </xf>
    <xf numFmtId="0" fontId="2" fillId="8" borderId="16" xfId="0" applyFont="1" applyFill="1" applyBorder="1" applyAlignment="1">
      <alignment horizontal="center" vertical="center" textRotation="90"/>
    </xf>
    <xf numFmtId="0" fontId="1" fillId="9" borderId="8" xfId="0" applyFont="1" applyFill="1" applyBorder="1" applyAlignment="1">
      <alignment horizontal="center"/>
    </xf>
    <xf numFmtId="0" fontId="1" fillId="9" borderId="25" xfId="0" applyFont="1" applyFill="1" applyBorder="1" applyAlignment="1">
      <alignment horizontal="center"/>
    </xf>
    <xf numFmtId="0" fontId="1" fillId="10" borderId="0" xfId="0" applyFont="1" applyFill="1" applyAlignment="1">
      <alignment horizontal="center"/>
    </xf>
    <xf numFmtId="0" fontId="1" fillId="10" borderId="25" xfId="0" applyFont="1" applyFill="1" applyBorder="1" applyAlignment="1">
      <alignment horizontal="center"/>
    </xf>
    <xf numFmtId="0" fontId="1" fillId="11" borderId="8" xfId="0" applyFont="1" applyFill="1" applyBorder="1" applyAlignment="1">
      <alignment horizontal="center"/>
    </xf>
    <xf numFmtId="0" fontId="1" fillId="11" borderId="25" xfId="0" applyFont="1" applyFill="1" applyBorder="1" applyAlignment="1">
      <alignment horizontal="center"/>
    </xf>
    <xf numFmtId="0" fontId="2" fillId="9" borderId="28" xfId="0" applyFont="1" applyFill="1" applyBorder="1" applyAlignment="1">
      <alignment horizontal="center" vertical="center" textRotation="90"/>
    </xf>
    <xf numFmtId="0" fontId="2" fillId="9" borderId="13" xfId="0" applyFont="1" applyFill="1" applyBorder="1" applyAlignment="1">
      <alignment horizontal="center" vertical="center" textRotation="90"/>
    </xf>
    <xf numFmtId="0" fontId="2" fillId="9" borderId="16" xfId="0" applyFont="1" applyFill="1" applyBorder="1" applyAlignment="1">
      <alignment horizontal="center" vertical="center" textRotation="90"/>
    </xf>
    <xf numFmtId="0" fontId="1" fillId="12" borderId="0" xfId="0" applyFont="1" applyFill="1" applyBorder="1" applyAlignment="1">
      <alignment horizontal="center"/>
    </xf>
    <xf numFmtId="0" fontId="1" fillId="12" borderId="25" xfId="0" applyFont="1" applyFill="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4" borderId="19" xfId="0" applyFont="1" applyFill="1" applyBorder="1" applyAlignment="1">
      <alignment horizontal="center"/>
    </xf>
    <xf numFmtId="0" fontId="1" fillId="4" borderId="21" xfId="0" applyFont="1" applyFill="1" applyBorder="1" applyAlignment="1">
      <alignment horizontal="center"/>
    </xf>
    <xf numFmtId="0" fontId="1" fillId="6" borderId="20" xfId="0" applyFont="1" applyFill="1" applyBorder="1" applyAlignment="1">
      <alignment horizontal="center"/>
    </xf>
    <xf numFmtId="0" fontId="1" fillId="6" borderId="21" xfId="0" applyFont="1" applyFill="1" applyBorder="1" applyAlignment="1">
      <alignment horizontal="center"/>
    </xf>
    <xf numFmtId="0" fontId="1" fillId="7" borderId="8" xfId="0" applyFont="1" applyFill="1" applyBorder="1" applyAlignment="1">
      <alignment horizontal="center"/>
    </xf>
    <xf numFmtId="0" fontId="1" fillId="7" borderId="25" xfId="0" applyFont="1" applyFill="1" applyBorder="1" applyAlignment="1">
      <alignment horizontal="center"/>
    </xf>
    <xf numFmtId="0" fontId="1" fillId="8" borderId="0" xfId="0" applyFont="1" applyFill="1" applyAlignment="1">
      <alignment horizontal="center"/>
    </xf>
    <xf numFmtId="0" fontId="1" fillId="8" borderId="25" xfId="0" applyFont="1" applyFill="1" applyBorder="1" applyAlignment="1">
      <alignment horizontal="center"/>
    </xf>
    <xf numFmtId="0" fontId="1" fillId="12" borderId="33" xfId="0" applyFont="1" applyFill="1" applyBorder="1" applyAlignment="1">
      <alignment horizontal="center"/>
    </xf>
    <xf numFmtId="0" fontId="1" fillId="12" borderId="34" xfId="0" applyFont="1" applyFill="1" applyBorder="1" applyAlignment="1">
      <alignment horizontal="center"/>
    </xf>
    <xf numFmtId="0" fontId="1" fillId="10" borderId="31" xfId="0" applyFont="1" applyFill="1" applyBorder="1" applyAlignment="1">
      <alignment horizontal="center"/>
    </xf>
    <xf numFmtId="0" fontId="1" fillId="8" borderId="31" xfId="0" applyFont="1" applyFill="1" applyBorder="1" applyAlignment="1">
      <alignment horizontal="center"/>
    </xf>
    <xf numFmtId="0" fontId="1" fillId="6" borderId="11" xfId="0" applyFont="1" applyFill="1" applyBorder="1" applyAlignment="1">
      <alignment horizontal="center"/>
    </xf>
    <xf numFmtId="0" fontId="1" fillId="6" borderId="30" xfId="0" applyFont="1" applyFill="1" applyBorder="1" applyAlignment="1">
      <alignment horizontal="center"/>
    </xf>
    <xf numFmtId="0" fontId="1" fillId="0" borderId="28" xfId="0" applyFont="1" applyBorder="1" applyAlignment="1">
      <alignment horizontal="center"/>
    </xf>
    <xf numFmtId="0" fontId="1" fillId="0" borderId="11"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9" borderId="4" xfId="0" applyFont="1" applyFill="1" applyBorder="1" applyAlignment="1">
      <alignment horizontal="center"/>
    </xf>
    <xf numFmtId="0" fontId="1" fillId="7" borderId="4" xfId="0" applyFont="1" applyFill="1" applyBorder="1" applyAlignment="1">
      <alignment horizontal="center"/>
    </xf>
    <xf numFmtId="0" fontId="1" fillId="4" borderId="28" xfId="0" applyFont="1" applyFill="1" applyBorder="1" applyAlignment="1">
      <alignment horizontal="center"/>
    </xf>
    <xf numFmtId="0" fontId="1" fillId="4" borderId="11" xfId="0" applyFont="1" applyFill="1" applyBorder="1" applyAlignment="1">
      <alignment horizontal="center"/>
    </xf>
    <xf numFmtId="0" fontId="1" fillId="11" borderId="32" xfId="0" applyFont="1" applyFill="1" applyBorder="1" applyAlignment="1">
      <alignment horizontal="center"/>
    </xf>
    <xf numFmtId="0" fontId="1" fillId="11" borderId="33" xfId="0" applyFont="1" applyFill="1" applyBorder="1" applyAlignment="1">
      <alignment horizontal="center"/>
    </xf>
    <xf numFmtId="0" fontId="2" fillId="28" borderId="19"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21" xfId="0" applyFont="1" applyFill="1" applyBorder="1" applyAlignment="1">
      <alignment horizontal="center" vertical="center"/>
    </xf>
    <xf numFmtId="0" fontId="2" fillId="28" borderId="8" xfId="0" applyFont="1" applyFill="1" applyBorder="1" applyAlignment="1">
      <alignment horizontal="center" vertical="center"/>
    </xf>
    <xf numFmtId="0" fontId="2" fillId="28" borderId="0" xfId="0" applyFont="1" applyFill="1" applyBorder="1" applyAlignment="1">
      <alignment horizontal="center" vertical="center"/>
    </xf>
    <xf numFmtId="0" fontId="2" fillId="28" borderId="25" xfId="0" applyFont="1" applyFill="1" applyBorder="1" applyAlignment="1">
      <alignment horizontal="center" vertical="center"/>
    </xf>
    <xf numFmtId="0" fontId="2" fillId="28" borderId="22" xfId="0" applyFont="1" applyFill="1" applyBorder="1" applyAlignment="1">
      <alignment horizontal="center" vertical="center"/>
    </xf>
    <xf numFmtId="0" fontId="2" fillId="28" borderId="23" xfId="0" applyFont="1" applyFill="1" applyBorder="1" applyAlignment="1">
      <alignment horizontal="center" vertical="center"/>
    </xf>
    <xf numFmtId="0" fontId="2" fillId="28" borderId="24" xfId="0" applyFont="1" applyFill="1" applyBorder="1" applyAlignment="1">
      <alignment horizontal="center" vertical="center"/>
    </xf>
    <xf numFmtId="0" fontId="2" fillId="13" borderId="19"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1" xfId="0" applyFont="1" applyFill="1" applyBorder="1" applyAlignment="1">
      <alignment horizontal="center" vertical="center"/>
    </xf>
    <xf numFmtId="0" fontId="2" fillId="13" borderId="8"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24" xfId="0" applyFont="1" applyFill="1" applyBorder="1" applyAlignment="1">
      <alignment horizontal="center" vertical="center"/>
    </xf>
    <xf numFmtId="0" fontId="2" fillId="17" borderId="19" xfId="0" applyFont="1" applyFill="1" applyBorder="1" applyAlignment="1">
      <alignment horizontal="center" vertical="center"/>
    </xf>
    <xf numFmtId="0" fontId="2" fillId="17" borderId="20" xfId="0" applyFont="1" applyFill="1" applyBorder="1" applyAlignment="1">
      <alignment horizontal="center" vertical="center"/>
    </xf>
    <xf numFmtId="0" fontId="2" fillId="17" borderId="21" xfId="0" applyFont="1" applyFill="1" applyBorder="1" applyAlignment="1">
      <alignment horizontal="center" vertical="center"/>
    </xf>
    <xf numFmtId="0" fontId="2" fillId="17" borderId="8"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25" xfId="0" applyFont="1" applyFill="1" applyBorder="1" applyAlignment="1">
      <alignment horizontal="center" vertical="center"/>
    </xf>
    <xf numFmtId="0" fontId="2" fillId="17" borderId="22" xfId="0" applyFont="1" applyFill="1" applyBorder="1" applyAlignment="1">
      <alignment horizontal="center" vertical="center"/>
    </xf>
    <xf numFmtId="0" fontId="2" fillId="17" borderId="23" xfId="0" applyFont="1" applyFill="1" applyBorder="1" applyAlignment="1">
      <alignment horizontal="center" vertical="center"/>
    </xf>
    <xf numFmtId="0" fontId="2" fillId="17" borderId="24"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20" xfId="0" applyFont="1" applyFill="1" applyBorder="1" applyAlignment="1">
      <alignment horizontal="center" vertical="center"/>
    </xf>
    <xf numFmtId="0" fontId="2" fillId="12" borderId="21" xfId="0" applyFont="1" applyFill="1" applyBorder="1" applyAlignment="1">
      <alignment horizontal="center" vertical="center"/>
    </xf>
    <xf numFmtId="0" fontId="2" fillId="12" borderId="8"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25" xfId="0" applyFont="1" applyFill="1" applyBorder="1" applyAlignment="1">
      <alignment horizontal="center" vertical="center"/>
    </xf>
    <xf numFmtId="0" fontId="2" fillId="12" borderId="22" xfId="0" applyFont="1" applyFill="1" applyBorder="1" applyAlignment="1">
      <alignment horizontal="center" vertical="center"/>
    </xf>
    <xf numFmtId="0" fontId="2" fillId="12" borderId="23" xfId="0" applyFont="1" applyFill="1" applyBorder="1" applyAlignment="1">
      <alignment horizontal="center" vertical="center"/>
    </xf>
    <xf numFmtId="0" fontId="2" fillId="12" borderId="24" xfId="0" applyFont="1" applyFill="1" applyBorder="1" applyAlignment="1">
      <alignment horizontal="center" vertical="center"/>
    </xf>
    <xf numFmtId="0" fontId="2" fillId="69" borderId="19" xfId="0" applyFont="1" applyFill="1" applyBorder="1" applyAlignment="1">
      <alignment horizontal="center" vertical="center"/>
    </xf>
    <xf numFmtId="0" fontId="2" fillId="69" borderId="20" xfId="0" applyFont="1" applyFill="1" applyBorder="1" applyAlignment="1">
      <alignment horizontal="center" vertical="center"/>
    </xf>
    <xf numFmtId="0" fontId="2" fillId="69" borderId="21" xfId="0" applyFont="1" applyFill="1" applyBorder="1" applyAlignment="1">
      <alignment horizontal="center" vertical="center"/>
    </xf>
    <xf numFmtId="0" fontId="2" fillId="69" borderId="8" xfId="0" applyFont="1" applyFill="1" applyBorder="1" applyAlignment="1">
      <alignment horizontal="center" vertical="center"/>
    </xf>
    <xf numFmtId="0" fontId="2" fillId="69" borderId="0" xfId="0" applyFont="1" applyFill="1" applyBorder="1" applyAlignment="1">
      <alignment horizontal="center" vertical="center"/>
    </xf>
    <xf numFmtId="0" fontId="2" fillId="69" borderId="25" xfId="0" applyFont="1" applyFill="1" applyBorder="1" applyAlignment="1">
      <alignment horizontal="center" vertical="center"/>
    </xf>
    <xf numFmtId="0" fontId="2" fillId="69" borderId="22" xfId="0" applyFont="1" applyFill="1" applyBorder="1" applyAlignment="1">
      <alignment horizontal="center" vertical="center"/>
    </xf>
    <xf numFmtId="0" fontId="2" fillId="69" borderId="23" xfId="0" applyFont="1" applyFill="1" applyBorder="1" applyAlignment="1">
      <alignment horizontal="center" vertical="center"/>
    </xf>
    <xf numFmtId="0" fontId="2" fillId="69" borderId="24" xfId="0" applyFont="1" applyFill="1" applyBorder="1" applyAlignment="1">
      <alignment horizontal="center" vertic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61" xfId="0" applyFont="1" applyBorder="1" applyAlignment="1">
      <alignment horizont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2" fillId="14" borderId="8" xfId="0" applyFont="1" applyFill="1" applyBorder="1" applyAlignment="1">
      <alignment horizontal="center" vertical="center"/>
    </xf>
    <xf numFmtId="0" fontId="2" fillId="14" borderId="0" xfId="0" applyFont="1" applyFill="1" applyBorder="1" applyAlignment="1">
      <alignment horizontal="center" vertical="center"/>
    </xf>
    <xf numFmtId="0" fontId="2" fillId="14" borderId="25" xfId="0" applyFont="1" applyFill="1" applyBorder="1" applyAlignment="1">
      <alignment horizontal="center" vertical="center"/>
    </xf>
    <xf numFmtId="0" fontId="2" fillId="14" borderId="22" xfId="0" applyFont="1" applyFill="1" applyBorder="1" applyAlignment="1">
      <alignment horizontal="center" vertical="center"/>
    </xf>
    <xf numFmtId="0" fontId="2" fillId="14" borderId="23" xfId="0" applyFont="1" applyFill="1" applyBorder="1" applyAlignment="1">
      <alignment horizontal="center" vertical="center"/>
    </xf>
    <xf numFmtId="0" fontId="2" fillId="14" borderId="24" xfId="0" applyFont="1" applyFill="1" applyBorder="1" applyAlignment="1">
      <alignment horizontal="center" vertical="center"/>
    </xf>
    <xf numFmtId="0" fontId="2" fillId="66" borderId="0" xfId="0" applyFont="1" applyFill="1" applyAlignment="1">
      <alignment horizontal="center" vertical="center"/>
    </xf>
    <xf numFmtId="0" fontId="2" fillId="66" borderId="23"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21" xfId="0" applyFont="1" applyFill="1" applyBorder="1" applyAlignment="1">
      <alignment horizontal="center" vertical="center"/>
    </xf>
    <xf numFmtId="0" fontId="2" fillId="9" borderId="8"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25"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0" fontId="2" fillId="15" borderId="19" xfId="0" applyFont="1" applyFill="1" applyBorder="1" applyAlignment="1">
      <alignment horizontal="center" vertical="center"/>
    </xf>
    <xf numFmtId="0" fontId="2" fillId="15" borderId="20" xfId="0" applyFont="1" applyFill="1" applyBorder="1" applyAlignment="1">
      <alignment horizontal="center" vertical="center"/>
    </xf>
    <xf numFmtId="0" fontId="2" fillId="15" borderId="21" xfId="0" applyFont="1" applyFill="1" applyBorder="1" applyAlignment="1">
      <alignment horizontal="center" vertical="center"/>
    </xf>
    <xf numFmtId="0" fontId="2" fillId="15" borderId="8" xfId="0" applyFont="1" applyFill="1" applyBorder="1" applyAlignment="1">
      <alignment horizontal="center" vertical="center"/>
    </xf>
    <xf numFmtId="0" fontId="2" fillId="15" borderId="0" xfId="0" applyFont="1" applyFill="1" applyBorder="1" applyAlignment="1">
      <alignment horizontal="center" vertical="center"/>
    </xf>
    <xf numFmtId="0" fontId="2" fillId="15" borderId="25" xfId="0" applyFont="1" applyFill="1" applyBorder="1" applyAlignment="1">
      <alignment horizontal="center" vertical="center"/>
    </xf>
    <xf numFmtId="0" fontId="2" fillId="15" borderId="22" xfId="0" applyFont="1" applyFill="1" applyBorder="1" applyAlignment="1">
      <alignment horizontal="center" vertical="center"/>
    </xf>
    <xf numFmtId="0" fontId="2" fillId="15" borderId="23" xfId="0" applyFont="1" applyFill="1" applyBorder="1" applyAlignment="1">
      <alignment horizontal="center" vertical="center"/>
    </xf>
    <xf numFmtId="0" fontId="2" fillId="15" borderId="24" xfId="0" applyFont="1" applyFill="1" applyBorder="1" applyAlignment="1">
      <alignment horizontal="center" vertical="center"/>
    </xf>
    <xf numFmtId="0" fontId="2" fillId="16" borderId="19" xfId="0" applyFont="1" applyFill="1" applyBorder="1" applyAlignment="1">
      <alignment horizontal="center" vertical="center"/>
    </xf>
    <xf numFmtId="0" fontId="2" fillId="16" borderId="20" xfId="0" applyFont="1" applyFill="1" applyBorder="1" applyAlignment="1">
      <alignment horizontal="center" vertical="center"/>
    </xf>
    <xf numFmtId="0" fontId="2" fillId="16" borderId="21" xfId="0" applyFont="1" applyFill="1" applyBorder="1" applyAlignment="1">
      <alignment horizontal="center" vertical="center"/>
    </xf>
    <xf numFmtId="0" fontId="2" fillId="16" borderId="8" xfId="0" applyFont="1" applyFill="1" applyBorder="1" applyAlignment="1">
      <alignment horizontal="center" vertical="center"/>
    </xf>
    <xf numFmtId="0" fontId="2" fillId="16" borderId="0" xfId="0" applyFont="1" applyFill="1" applyBorder="1" applyAlignment="1">
      <alignment horizontal="center" vertical="center"/>
    </xf>
    <xf numFmtId="0" fontId="2" fillId="16" borderId="25" xfId="0" applyFont="1" applyFill="1" applyBorder="1" applyAlignment="1">
      <alignment horizontal="center" vertical="center"/>
    </xf>
    <xf numFmtId="0" fontId="2" fillId="16" borderId="22" xfId="0" applyFont="1" applyFill="1" applyBorder="1" applyAlignment="1">
      <alignment horizontal="center" vertical="center"/>
    </xf>
    <xf numFmtId="0" fontId="2" fillId="16" borderId="23" xfId="0" applyFont="1" applyFill="1" applyBorder="1" applyAlignment="1">
      <alignment horizontal="center" vertical="center"/>
    </xf>
    <xf numFmtId="0" fontId="2" fillId="16" borderId="24" xfId="0" applyFont="1" applyFill="1" applyBorder="1" applyAlignment="1">
      <alignment horizontal="center" vertical="center"/>
    </xf>
    <xf numFmtId="0" fontId="2" fillId="26" borderId="19" xfId="0" applyFont="1" applyFill="1" applyBorder="1" applyAlignment="1">
      <alignment horizontal="center" vertical="center"/>
    </xf>
    <xf numFmtId="0" fontId="2" fillId="26" borderId="20" xfId="0" applyFont="1" applyFill="1" applyBorder="1" applyAlignment="1">
      <alignment horizontal="center" vertical="center"/>
    </xf>
    <xf numFmtId="0" fontId="2" fillId="26" borderId="21" xfId="0" applyFont="1" applyFill="1" applyBorder="1" applyAlignment="1">
      <alignment horizontal="center" vertical="center"/>
    </xf>
    <xf numFmtId="0" fontId="2" fillId="26" borderId="8" xfId="0" applyFont="1" applyFill="1" applyBorder="1" applyAlignment="1">
      <alignment horizontal="center" vertical="center"/>
    </xf>
    <xf numFmtId="0" fontId="2" fillId="26" borderId="0" xfId="0" applyFont="1" applyFill="1" applyBorder="1" applyAlignment="1">
      <alignment horizontal="center" vertical="center"/>
    </xf>
    <xf numFmtId="0" fontId="2" fillId="26" borderId="25" xfId="0" applyFont="1" applyFill="1" applyBorder="1" applyAlignment="1">
      <alignment horizontal="center" vertical="center"/>
    </xf>
    <xf numFmtId="0" fontId="2" fillId="26" borderId="22" xfId="0" applyFont="1" applyFill="1" applyBorder="1" applyAlignment="1">
      <alignment horizontal="center" vertical="center"/>
    </xf>
    <xf numFmtId="0" fontId="2" fillId="26" borderId="23" xfId="0" applyFont="1" applyFill="1" applyBorder="1" applyAlignment="1">
      <alignment horizontal="center" vertical="center"/>
    </xf>
    <xf numFmtId="0" fontId="2" fillId="26" borderId="24"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25"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24" xfId="0" applyFont="1" applyFill="1" applyBorder="1" applyAlignment="1">
      <alignment horizontal="center" vertical="center"/>
    </xf>
    <xf numFmtId="0" fontId="2" fillId="19" borderId="19" xfId="0" applyFont="1" applyFill="1" applyBorder="1" applyAlignment="1">
      <alignment horizontal="center" vertical="center"/>
    </xf>
    <xf numFmtId="0" fontId="2" fillId="19" borderId="20"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8" xfId="0" applyFont="1" applyFill="1" applyBorder="1" applyAlignment="1">
      <alignment horizontal="center" vertical="center"/>
    </xf>
    <xf numFmtId="0" fontId="2" fillId="19" borderId="0" xfId="0" applyFont="1" applyFill="1" applyBorder="1" applyAlignment="1">
      <alignment horizontal="center" vertical="center"/>
    </xf>
    <xf numFmtId="0" fontId="2" fillId="19" borderId="25" xfId="0" applyFont="1" applyFill="1" applyBorder="1" applyAlignment="1">
      <alignment horizontal="center" vertical="center"/>
    </xf>
    <xf numFmtId="0" fontId="2" fillId="19" borderId="22"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4" xfId="0" applyFont="1" applyFill="1" applyBorder="1" applyAlignment="1">
      <alignment horizontal="center" vertical="center"/>
    </xf>
    <xf numFmtId="0" fontId="2" fillId="67" borderId="19" xfId="0" applyFont="1" applyFill="1" applyBorder="1" applyAlignment="1">
      <alignment horizontal="center" vertical="center"/>
    </xf>
    <xf numFmtId="0" fontId="2" fillId="67" borderId="20" xfId="0" applyFont="1" applyFill="1" applyBorder="1" applyAlignment="1">
      <alignment horizontal="center" vertical="center"/>
    </xf>
    <xf numFmtId="0" fontId="2" fillId="67" borderId="21" xfId="0" applyFont="1" applyFill="1" applyBorder="1" applyAlignment="1">
      <alignment horizontal="center" vertical="center"/>
    </xf>
    <xf numFmtId="0" fontId="2" fillId="67" borderId="8" xfId="0" applyFont="1" applyFill="1" applyBorder="1" applyAlignment="1">
      <alignment horizontal="center" vertical="center"/>
    </xf>
    <xf numFmtId="0" fontId="2" fillId="67" borderId="0" xfId="0" applyFont="1" applyFill="1" applyBorder="1" applyAlignment="1">
      <alignment horizontal="center" vertical="center"/>
    </xf>
    <xf numFmtId="0" fontId="2" fillId="67" borderId="25" xfId="0" applyFont="1" applyFill="1" applyBorder="1" applyAlignment="1">
      <alignment horizontal="center" vertical="center"/>
    </xf>
    <xf numFmtId="0" fontId="2" fillId="67" borderId="22" xfId="0" applyFont="1" applyFill="1" applyBorder="1" applyAlignment="1">
      <alignment horizontal="center" vertical="center"/>
    </xf>
    <xf numFmtId="0" fontId="2" fillId="67" borderId="23" xfId="0" applyFont="1" applyFill="1" applyBorder="1" applyAlignment="1">
      <alignment horizontal="center" vertical="center"/>
    </xf>
    <xf numFmtId="0" fontId="2" fillId="67" borderId="24" xfId="0" applyFont="1" applyFill="1" applyBorder="1" applyAlignment="1">
      <alignment horizontal="center" vertical="center"/>
    </xf>
    <xf numFmtId="0" fontId="2" fillId="20" borderId="19"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21" xfId="0" applyFont="1" applyFill="1" applyBorder="1" applyAlignment="1">
      <alignment horizontal="center" vertical="center"/>
    </xf>
    <xf numFmtId="0" fontId="2" fillId="20" borderId="8" xfId="0" applyFont="1" applyFill="1" applyBorder="1" applyAlignment="1">
      <alignment horizontal="center" vertical="center"/>
    </xf>
    <xf numFmtId="0" fontId="2" fillId="20" borderId="0" xfId="0" applyFont="1" applyFill="1" applyBorder="1" applyAlignment="1">
      <alignment horizontal="center" vertical="center"/>
    </xf>
    <xf numFmtId="0" fontId="2" fillId="20" borderId="25" xfId="0" applyFont="1" applyFill="1" applyBorder="1" applyAlignment="1">
      <alignment horizontal="center" vertical="center"/>
    </xf>
    <xf numFmtId="0" fontId="2" fillId="20" borderId="22" xfId="0" applyFont="1" applyFill="1" applyBorder="1" applyAlignment="1">
      <alignment horizontal="center" vertical="center"/>
    </xf>
    <xf numFmtId="0" fontId="2" fillId="20" borderId="23" xfId="0" applyFont="1" applyFill="1" applyBorder="1" applyAlignment="1">
      <alignment horizontal="center" vertical="center"/>
    </xf>
    <xf numFmtId="0" fontId="2" fillId="20" borderId="2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2" borderId="19" xfId="0" applyFont="1" applyFill="1" applyBorder="1" applyAlignment="1">
      <alignment horizontal="center" vertical="center"/>
    </xf>
    <xf numFmtId="0" fontId="2" fillId="22" borderId="20" xfId="0" applyFont="1" applyFill="1" applyBorder="1" applyAlignment="1">
      <alignment horizontal="center" vertical="center"/>
    </xf>
    <xf numFmtId="0" fontId="2" fillId="22" borderId="21" xfId="0" applyFont="1" applyFill="1" applyBorder="1" applyAlignment="1">
      <alignment horizontal="center" vertical="center"/>
    </xf>
    <xf numFmtId="0" fontId="2" fillId="22" borderId="8" xfId="0" applyFont="1" applyFill="1" applyBorder="1" applyAlignment="1">
      <alignment horizontal="center" vertical="center"/>
    </xf>
    <xf numFmtId="0" fontId="2" fillId="22" borderId="0" xfId="0" applyFont="1" applyFill="1" applyBorder="1" applyAlignment="1">
      <alignment horizontal="center" vertical="center"/>
    </xf>
    <xf numFmtId="0" fontId="2" fillId="22" borderId="25" xfId="0" applyFont="1" applyFill="1" applyBorder="1" applyAlignment="1">
      <alignment horizontal="center" vertical="center"/>
    </xf>
    <xf numFmtId="0" fontId="2" fillId="22" borderId="22" xfId="0" applyFont="1" applyFill="1" applyBorder="1" applyAlignment="1">
      <alignment horizontal="center" vertical="center"/>
    </xf>
    <xf numFmtId="0" fontId="2" fillId="22" borderId="23" xfId="0" applyFont="1" applyFill="1" applyBorder="1" applyAlignment="1">
      <alignment horizontal="center" vertical="center"/>
    </xf>
    <xf numFmtId="0" fontId="2" fillId="22" borderId="24" xfId="0" applyFont="1" applyFill="1" applyBorder="1" applyAlignment="1">
      <alignment horizontal="center" vertical="center"/>
    </xf>
    <xf numFmtId="0" fontId="2" fillId="66" borderId="19" xfId="0" applyFont="1" applyFill="1" applyBorder="1" applyAlignment="1">
      <alignment horizontal="center" vertical="center"/>
    </xf>
    <xf numFmtId="0" fontId="2" fillId="66" borderId="20" xfId="0" applyFont="1" applyFill="1" applyBorder="1" applyAlignment="1">
      <alignment horizontal="center" vertical="center"/>
    </xf>
    <xf numFmtId="0" fontId="2" fillId="66" borderId="21" xfId="0" applyFont="1" applyFill="1" applyBorder="1" applyAlignment="1">
      <alignment horizontal="center" vertical="center"/>
    </xf>
    <xf numFmtId="0" fontId="2" fillId="66" borderId="8" xfId="0" applyFont="1" applyFill="1" applyBorder="1" applyAlignment="1">
      <alignment horizontal="center" vertical="center"/>
    </xf>
    <xf numFmtId="0" fontId="2" fillId="66" borderId="0" xfId="0" applyFont="1" applyFill="1" applyBorder="1" applyAlignment="1">
      <alignment horizontal="center" vertical="center"/>
    </xf>
    <xf numFmtId="0" fontId="2" fillId="66" borderId="25" xfId="0" applyFont="1" applyFill="1" applyBorder="1" applyAlignment="1">
      <alignment horizontal="center" vertical="center"/>
    </xf>
    <xf numFmtId="0" fontId="2" fillId="66" borderId="22" xfId="0" applyFont="1" applyFill="1" applyBorder="1" applyAlignment="1">
      <alignment horizontal="center" vertical="center"/>
    </xf>
    <xf numFmtId="0" fontId="2" fillId="66" borderId="24" xfId="0" applyFont="1" applyFill="1" applyBorder="1" applyAlignment="1">
      <alignment horizontal="center" vertical="center"/>
    </xf>
    <xf numFmtId="0" fontId="2" fillId="23" borderId="19" xfId="0" applyFont="1" applyFill="1" applyBorder="1" applyAlignment="1">
      <alignment horizontal="center" vertical="center"/>
    </xf>
    <xf numFmtId="0" fontId="2" fillId="23" borderId="20" xfId="0" applyFont="1" applyFill="1" applyBorder="1" applyAlignment="1">
      <alignment horizontal="center" vertical="center"/>
    </xf>
    <xf numFmtId="0" fontId="2" fillId="23" borderId="21" xfId="0" applyFont="1" applyFill="1" applyBorder="1" applyAlignment="1">
      <alignment horizontal="center" vertical="center"/>
    </xf>
    <xf numFmtId="0" fontId="2" fillId="23" borderId="8" xfId="0" applyFont="1" applyFill="1" applyBorder="1" applyAlignment="1">
      <alignment horizontal="center" vertical="center"/>
    </xf>
    <xf numFmtId="0" fontId="2" fillId="23" borderId="0" xfId="0" applyFont="1" applyFill="1" applyBorder="1" applyAlignment="1">
      <alignment horizontal="center" vertical="center"/>
    </xf>
    <xf numFmtId="0" fontId="2" fillId="23" borderId="25" xfId="0" applyFont="1" applyFill="1" applyBorder="1" applyAlignment="1">
      <alignment horizontal="center" vertical="center"/>
    </xf>
    <xf numFmtId="0" fontId="2" fillId="23" borderId="22" xfId="0" applyFont="1" applyFill="1" applyBorder="1" applyAlignment="1">
      <alignment horizontal="center" vertical="center"/>
    </xf>
    <xf numFmtId="0" fontId="2" fillId="23" borderId="23" xfId="0" applyFont="1" applyFill="1" applyBorder="1" applyAlignment="1">
      <alignment horizontal="center" vertical="center"/>
    </xf>
    <xf numFmtId="0" fontId="2" fillId="23" borderId="24"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8"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25"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24"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68" borderId="19" xfId="0" applyFont="1" applyFill="1" applyBorder="1" applyAlignment="1">
      <alignment horizontal="center" vertical="center"/>
    </xf>
    <xf numFmtId="0" fontId="2" fillId="68" borderId="20" xfId="0" applyFont="1" applyFill="1" applyBorder="1" applyAlignment="1">
      <alignment horizontal="center" vertical="center"/>
    </xf>
    <xf numFmtId="0" fontId="2" fillId="68" borderId="21" xfId="0" applyFont="1" applyFill="1" applyBorder="1" applyAlignment="1">
      <alignment horizontal="center" vertical="center"/>
    </xf>
    <xf numFmtId="0" fontId="2" fillId="68" borderId="8" xfId="0" applyFont="1" applyFill="1" applyBorder="1" applyAlignment="1">
      <alignment horizontal="center" vertical="center"/>
    </xf>
    <xf numFmtId="0" fontId="2" fillId="68" borderId="0" xfId="0" applyFont="1" applyFill="1" applyBorder="1" applyAlignment="1">
      <alignment horizontal="center" vertical="center"/>
    </xf>
    <xf numFmtId="0" fontId="2" fillId="68" borderId="25" xfId="0" applyFont="1" applyFill="1" applyBorder="1" applyAlignment="1">
      <alignment horizontal="center" vertical="center"/>
    </xf>
    <xf numFmtId="0" fontId="2" fillId="68" borderId="22" xfId="0" applyFont="1" applyFill="1" applyBorder="1" applyAlignment="1">
      <alignment horizontal="center" vertical="center"/>
    </xf>
    <xf numFmtId="0" fontId="2" fillId="68" borderId="23" xfId="0" applyFont="1" applyFill="1" applyBorder="1" applyAlignment="1">
      <alignment horizontal="center" vertical="center"/>
    </xf>
    <xf numFmtId="0" fontId="2" fillId="68" borderId="24" xfId="0" applyFont="1" applyFill="1" applyBorder="1" applyAlignment="1">
      <alignment horizontal="center" vertical="center"/>
    </xf>
    <xf numFmtId="0" fontId="21" fillId="64" borderId="9" xfId="0" applyFont="1" applyFill="1" applyBorder="1" applyAlignment="1">
      <alignment horizontal="center"/>
    </xf>
    <xf numFmtId="0" fontId="21" fillId="64" borderId="10" xfId="0" applyFont="1" applyFill="1" applyBorder="1" applyAlignment="1">
      <alignment horizontal="center"/>
    </xf>
    <xf numFmtId="0" fontId="21" fillId="64" borderId="61" xfId="0" applyFont="1" applyFill="1" applyBorder="1" applyAlignment="1">
      <alignment horizontal="center"/>
    </xf>
    <xf numFmtId="0" fontId="20" fillId="63" borderId="9" xfId="0" applyFont="1" applyFill="1" applyBorder="1" applyAlignment="1">
      <alignment horizontal="center"/>
    </xf>
    <xf numFmtId="0" fontId="20" fillId="63" borderId="10" xfId="0" applyFont="1" applyFill="1" applyBorder="1" applyAlignment="1">
      <alignment horizontal="center"/>
    </xf>
    <xf numFmtId="0" fontId="20" fillId="63" borderId="61" xfId="0" applyFont="1" applyFill="1" applyBorder="1" applyAlignment="1">
      <alignment horizontal="center"/>
    </xf>
    <xf numFmtId="0" fontId="1" fillId="7" borderId="0" xfId="0" applyFont="1" applyFill="1" applyAlignment="1">
      <alignment horizontal="center"/>
    </xf>
    <xf numFmtId="0" fontId="1" fillId="9" borderId="0" xfId="0" applyFont="1" applyFill="1" applyAlignment="1">
      <alignment horizontal="center"/>
    </xf>
    <xf numFmtId="0" fontId="1" fillId="2" borderId="12" xfId="0" applyFont="1" applyFill="1" applyBorder="1"/>
    <xf numFmtId="0" fontId="1" fillId="3" borderId="10" xfId="0" applyFont="1" applyFill="1" applyBorder="1"/>
    <xf numFmtId="0" fontId="1" fillId="3" borderId="0" xfId="0" applyFont="1" applyFill="1" applyAlignment="1">
      <alignment horizontal="center"/>
    </xf>
    <xf numFmtId="0" fontId="1" fillId="2" borderId="10" xfId="0" applyFont="1" applyFill="1" applyBorder="1"/>
    <xf numFmtId="0" fontId="1" fillId="2" borderId="23"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965">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008000"/>
      </font>
    </dxf>
    <dxf>
      <font>
        <color rgb="FFC00000"/>
      </font>
    </dxf>
    <dxf>
      <font>
        <color rgb="FF008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0070C0"/>
      </font>
    </dxf>
    <dxf>
      <font>
        <color rgb="FF7030A0"/>
      </font>
    </dxf>
    <dxf>
      <font>
        <color rgb="FFC00000"/>
      </font>
    </dxf>
    <dxf>
      <font>
        <color rgb="FFC00000"/>
      </font>
    </dxf>
    <dxf>
      <font>
        <color rgb="FFC00000"/>
      </font>
    </dxf>
    <dxf>
      <font>
        <color rgb="FFC00000"/>
      </font>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ont>
        <color rgb="FFC00000"/>
      </font>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00B0F0"/>
        </patternFill>
      </fill>
    </dxf>
    <dxf>
      <fill>
        <patternFill>
          <bgColor theme="4" tint="0.59996337778862885"/>
        </patternFill>
      </fill>
    </dxf>
    <dxf>
      <fill>
        <patternFill>
          <bgColor theme="7" tint="0.59996337778862885"/>
        </patternFill>
      </fill>
    </dxf>
    <dxf>
      <fill>
        <patternFill>
          <bgColor rgb="FFFFC000"/>
        </patternFill>
      </fill>
    </dxf>
    <dxf>
      <fill>
        <patternFill>
          <bgColor theme="5" tint="0.59996337778862885"/>
        </patternFill>
      </fill>
    </dxf>
    <dxf>
      <fill>
        <patternFill>
          <bgColor rgb="FFFF000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
      <fill>
        <patternFill>
          <bgColor rgb="FFFF0000"/>
        </patternFill>
      </fill>
    </dxf>
    <dxf>
      <fill>
        <patternFill>
          <bgColor theme="5" tint="0.59996337778862885"/>
        </patternFill>
      </fill>
    </dxf>
    <dxf>
      <fill>
        <patternFill>
          <bgColor rgb="FFFFC000"/>
        </patternFill>
      </fill>
    </dxf>
    <dxf>
      <fill>
        <patternFill>
          <bgColor theme="7" tint="0.59996337778862885"/>
        </patternFill>
      </fill>
    </dxf>
    <dxf>
      <fill>
        <patternFill>
          <bgColor theme="4" tint="0.59996337778862885"/>
        </patternFill>
      </fill>
    </dxf>
    <dxf>
      <fill>
        <patternFill>
          <bgColor rgb="FF00B0F0"/>
        </patternFill>
      </fill>
    </dxf>
    <dxf>
      <fill>
        <patternFill>
          <bgColor rgb="FF92D050"/>
        </patternFill>
      </fill>
    </dxf>
    <dxf>
      <fill>
        <patternFill>
          <bgColor rgb="FF00B050"/>
        </patternFill>
      </fill>
    </dxf>
  </dxfs>
  <tableStyles count="0" defaultTableStyle="TableStyleMedium2" defaultPivotStyle="PivotStyleLight16"/>
  <colors>
    <mruColors>
      <color rgb="FF008000"/>
      <color rgb="FF00CC99"/>
      <color rgb="FF339933"/>
      <color rgb="FFFFCC00"/>
      <color rgb="FF800000"/>
      <color rgb="FF99CCFF"/>
      <color rgb="FFCC9900"/>
      <color rgb="FF66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B120-F860-455F-96DE-1C3042D50C57}">
  <dimension ref="A1:CC677"/>
  <sheetViews>
    <sheetView topLeftCell="A6" zoomScale="80" zoomScaleNormal="80" workbookViewId="0">
      <selection activeCell="N4" sqref="N4"/>
    </sheetView>
  </sheetViews>
  <sheetFormatPr defaultRowHeight="14.4" x14ac:dyDescent="0.3"/>
  <cols>
    <col min="1" max="1" width="10" style="1" customWidth="1"/>
    <col min="2" max="2" width="10" style="2" customWidth="1"/>
    <col min="3" max="21" width="3.88671875" style="2" customWidth="1"/>
    <col min="22" max="22" width="6.6640625" style="1" customWidth="1"/>
    <col min="23" max="23" width="4.44140625" style="1" customWidth="1"/>
    <col min="24" max="24" width="6.6640625" style="1" customWidth="1"/>
    <col min="25" max="25" width="4.44140625" style="1" customWidth="1"/>
    <col min="26" max="26" width="6.6640625" style="1" customWidth="1"/>
    <col min="27" max="27" width="10" style="2" customWidth="1"/>
    <col min="28" max="46" width="3.88671875" style="2" customWidth="1"/>
    <col min="47" max="47" width="8.88671875" style="1"/>
    <col min="48" max="48" width="12.21875" style="1" customWidth="1"/>
    <col min="49" max="51" width="8.88671875" style="1"/>
    <col min="52" max="52" width="8.88671875" style="1" customWidth="1"/>
    <col min="53" max="53" width="3.88671875" style="1" customWidth="1"/>
    <col min="54" max="54" width="12.21875" style="1" customWidth="1"/>
    <col min="55" max="57" width="8.88671875" style="1"/>
    <col min="58" max="58" width="8.88671875" style="1" customWidth="1"/>
    <col min="59" max="59" width="3.88671875" style="1" customWidth="1"/>
    <col min="60" max="60" width="12.21875" style="1" customWidth="1"/>
    <col min="61" max="61" width="8.88671875" style="1"/>
    <col min="62" max="62" width="8.77734375" style="1" customWidth="1"/>
    <col min="63" max="63" width="12.21875" style="1" customWidth="1"/>
    <col min="64" max="64" width="8.88671875" style="1"/>
    <col min="65" max="65" width="8.88671875" style="1" customWidth="1"/>
    <col min="66" max="67" width="8.88671875" style="1"/>
    <col min="68" max="68" width="8.88671875" style="1" customWidth="1"/>
    <col min="69" max="69" width="12.21875" style="1" customWidth="1"/>
    <col min="70" max="70" width="8.77734375" style="1" customWidth="1"/>
    <col min="71" max="71" width="12.21875" style="1" customWidth="1"/>
    <col min="72" max="76" width="8.88671875" style="1"/>
    <col min="77" max="78" width="8.88671875" style="1" customWidth="1"/>
    <col min="79" max="79" width="12.21875" style="1" customWidth="1"/>
    <col min="80" max="16384" width="8.88671875" style="1"/>
  </cols>
  <sheetData>
    <row r="1" spans="1:79" ht="14.4" customHeight="1" x14ac:dyDescent="0.3">
      <c r="A1" s="160" t="s">
        <v>226</v>
      </c>
      <c r="B1" s="160"/>
      <c r="C1" s="160"/>
      <c r="D1" s="160"/>
      <c r="E1" s="160"/>
      <c r="F1" s="160"/>
      <c r="G1" s="160"/>
      <c r="H1" s="160"/>
      <c r="I1" s="160"/>
      <c r="J1" s="160"/>
      <c r="K1" s="160"/>
      <c r="L1" s="160"/>
      <c r="M1" s="160"/>
      <c r="N1" s="160"/>
      <c r="O1" s="160"/>
      <c r="P1" s="160"/>
      <c r="Q1" s="160"/>
      <c r="R1" s="160"/>
      <c r="S1" s="160"/>
      <c r="T1" s="160"/>
      <c r="U1" s="161"/>
      <c r="V1" s="229" t="s">
        <v>13</v>
      </c>
      <c r="W1" s="230"/>
      <c r="X1" s="230"/>
      <c r="Y1" s="230"/>
      <c r="Z1" s="231"/>
      <c r="AN1" s="249" t="s">
        <v>39</v>
      </c>
      <c r="AO1" s="250"/>
      <c r="AP1" s="250"/>
      <c r="AQ1" s="250"/>
      <c r="AR1" s="250"/>
      <c r="AS1" s="250"/>
      <c r="AT1" s="251"/>
      <c r="AV1" s="143" t="s">
        <v>229</v>
      </c>
      <c r="AW1" s="144"/>
      <c r="AX1" s="145"/>
      <c r="AY1" s="41"/>
      <c r="BB1" s="42" t="s">
        <v>109</v>
      </c>
      <c r="BC1" s="31" t="s">
        <v>110</v>
      </c>
      <c r="BD1" s="31" t="s">
        <v>111</v>
      </c>
      <c r="BE1" s="31" t="s">
        <v>112</v>
      </c>
      <c r="BF1" s="43"/>
      <c r="BG1" s="43"/>
      <c r="BH1" s="31" t="s">
        <v>113</v>
      </c>
      <c r="BI1" s="32" t="s">
        <v>114</v>
      </c>
      <c r="BK1" s="143" t="s">
        <v>229</v>
      </c>
      <c r="BL1" s="144"/>
      <c r="BM1" s="145"/>
      <c r="BN1" s="41"/>
      <c r="BQ1" s="42" t="s">
        <v>109</v>
      </c>
      <c r="BR1" s="31" t="s">
        <v>110</v>
      </c>
      <c r="BS1" s="31" t="s">
        <v>110</v>
      </c>
      <c r="BT1" s="31" t="s">
        <v>111</v>
      </c>
      <c r="BU1" s="31" t="s">
        <v>111</v>
      </c>
      <c r="BV1" s="31" t="s">
        <v>112</v>
      </c>
      <c r="BW1" s="31" t="s">
        <v>112</v>
      </c>
      <c r="BX1" s="31" t="s">
        <v>113</v>
      </c>
      <c r="BY1" s="31" t="s">
        <v>113</v>
      </c>
      <c r="BZ1" s="32" t="s">
        <v>114</v>
      </c>
      <c r="CA1" s="32" t="s">
        <v>114</v>
      </c>
    </row>
    <row r="2" spans="1:79" ht="15" customHeight="1" thickBot="1" x14ac:dyDescent="0.35">
      <c r="A2" s="160"/>
      <c r="B2" s="160"/>
      <c r="C2" s="160"/>
      <c r="D2" s="160"/>
      <c r="E2" s="160"/>
      <c r="F2" s="160"/>
      <c r="G2" s="160"/>
      <c r="H2" s="160"/>
      <c r="I2" s="160"/>
      <c r="J2" s="160"/>
      <c r="K2" s="160"/>
      <c r="L2" s="160"/>
      <c r="M2" s="160"/>
      <c r="N2" s="160"/>
      <c r="O2" s="160"/>
      <c r="P2" s="160"/>
      <c r="Q2" s="160"/>
      <c r="R2" s="160"/>
      <c r="S2" s="160"/>
      <c r="T2" s="160"/>
      <c r="U2" s="161"/>
      <c r="V2" s="232" t="s">
        <v>14</v>
      </c>
      <c r="W2" s="233"/>
      <c r="X2" s="233"/>
      <c r="Y2" s="233"/>
      <c r="Z2" s="234"/>
      <c r="AN2" s="252" t="s">
        <v>14</v>
      </c>
      <c r="AO2" s="253"/>
      <c r="AP2" s="253"/>
      <c r="AQ2" s="253"/>
      <c r="AR2" s="253"/>
      <c r="AS2" s="253"/>
      <c r="AT2" s="254"/>
      <c r="AV2" s="108" t="s">
        <v>41</v>
      </c>
      <c r="AW2" s="140">
        <f t="shared" ref="AW2:AW33" si="0">AVERAGE($BP36,-$BX36,$CB36)</f>
        <v>-0.11466666666666665</v>
      </c>
      <c r="AX2" s="3">
        <v>31</v>
      </c>
      <c r="AY2" s="29"/>
      <c r="BB2" s="108" t="s">
        <v>41</v>
      </c>
      <c r="BC2" s="109">
        <f>$BS2</f>
        <v>9</v>
      </c>
      <c r="BD2" s="109">
        <f>$BU2</f>
        <v>7</v>
      </c>
      <c r="BE2" s="109">
        <f>$BW2</f>
        <v>24</v>
      </c>
      <c r="BF2" s="14"/>
      <c r="BG2" s="14"/>
      <c r="BH2" s="109">
        <f>$BY2</f>
        <v>32</v>
      </c>
      <c r="BI2" s="3">
        <f>$CA2</f>
        <v>32</v>
      </c>
      <c r="BK2" s="108" t="s">
        <v>41</v>
      </c>
      <c r="BL2" s="109">
        <f t="shared" ref="BL2:BL33" si="1">AVERAGE($BP36,-$BX36,$CB36)</f>
        <v>-0.11466666666666665</v>
      </c>
      <c r="BM2" s="3">
        <v>31</v>
      </c>
      <c r="BN2" s="29"/>
      <c r="BQ2" s="114" t="s">
        <v>41</v>
      </c>
      <c r="BR2" s="128">
        <v>-0.20499999999999999</v>
      </c>
      <c r="BS2" s="115">
        <v>9</v>
      </c>
      <c r="BT2" s="109">
        <v>-0.245</v>
      </c>
      <c r="BU2" s="109">
        <v>7</v>
      </c>
      <c r="BV2" s="109">
        <v>0.30399999999999999</v>
      </c>
      <c r="BW2" s="109">
        <v>24</v>
      </c>
      <c r="BX2" s="109">
        <v>0.66700000000000004</v>
      </c>
      <c r="BY2" s="109">
        <v>32</v>
      </c>
      <c r="BZ2" s="47">
        <v>1.2190000000000001</v>
      </c>
      <c r="CA2" s="3">
        <v>32</v>
      </c>
    </row>
    <row r="3" spans="1:79" x14ac:dyDescent="0.3">
      <c r="V3" s="235" t="s">
        <v>15</v>
      </c>
      <c r="W3" s="236"/>
      <c r="X3" s="6"/>
      <c r="Y3" s="237" t="s">
        <v>16</v>
      </c>
      <c r="Z3" s="238"/>
      <c r="AN3" s="257" t="s">
        <v>15</v>
      </c>
      <c r="AO3" s="258"/>
      <c r="AP3" s="258"/>
      <c r="AQ3" s="16"/>
      <c r="AR3" s="247" t="s">
        <v>21</v>
      </c>
      <c r="AS3" s="247"/>
      <c r="AT3" s="248"/>
      <c r="AV3" s="108" t="s">
        <v>42</v>
      </c>
      <c r="AW3" s="140">
        <f t="shared" si="0"/>
        <v>7.3333333333333306E-3</v>
      </c>
      <c r="AX3" s="3">
        <v>14</v>
      </c>
      <c r="AY3" s="29"/>
      <c r="BB3" s="108" t="s">
        <v>42</v>
      </c>
      <c r="BC3" s="109">
        <f t="shared" ref="BC3:BC33" si="2">$BS3</f>
        <v>17</v>
      </c>
      <c r="BD3" s="109">
        <f t="shared" ref="BD3:BD33" si="3">$BU3</f>
        <v>25</v>
      </c>
      <c r="BE3" s="109">
        <f t="shared" ref="BE3:BE33" si="4">$BW3</f>
        <v>26</v>
      </c>
      <c r="BF3" s="14"/>
      <c r="BG3" s="14"/>
      <c r="BH3" s="109">
        <f t="shared" ref="BH3:BH33" si="5">$BY3</f>
        <v>24</v>
      </c>
      <c r="BI3" s="3">
        <f t="shared" ref="BI3:BI33" si="6">$CA3</f>
        <v>10</v>
      </c>
      <c r="BK3" s="108" t="s">
        <v>42</v>
      </c>
      <c r="BL3" s="109">
        <f t="shared" si="1"/>
        <v>7.3333333333333306E-3</v>
      </c>
      <c r="BM3" s="3">
        <v>14</v>
      </c>
      <c r="BN3" s="29"/>
      <c r="BQ3" s="114" t="s">
        <v>42</v>
      </c>
      <c r="BR3" s="128">
        <v>-3.3000000000000002E-2</v>
      </c>
      <c r="BS3" s="115">
        <v>17</v>
      </c>
      <c r="BT3" s="115">
        <v>0.41399999999999998</v>
      </c>
      <c r="BU3" s="115">
        <v>25</v>
      </c>
      <c r="BV3" s="115">
        <v>0.35299999999999998</v>
      </c>
      <c r="BW3" s="115">
        <v>26</v>
      </c>
      <c r="BX3" s="115">
        <v>0.157</v>
      </c>
      <c r="BY3" s="115">
        <v>24</v>
      </c>
      <c r="BZ3" s="47">
        <v>-0.28499999999999998</v>
      </c>
      <c r="CA3" s="3">
        <v>10</v>
      </c>
    </row>
    <row r="4" spans="1:79" x14ac:dyDescent="0.3">
      <c r="V4" s="239" t="s">
        <v>17</v>
      </c>
      <c r="W4" s="240"/>
      <c r="X4" s="7"/>
      <c r="Y4" s="241" t="s">
        <v>18</v>
      </c>
      <c r="Z4" s="242"/>
      <c r="AN4" s="256" t="s">
        <v>20</v>
      </c>
      <c r="AO4" s="460"/>
      <c r="AP4" s="460"/>
      <c r="AQ4" s="17"/>
      <c r="AR4" s="241" t="s">
        <v>19</v>
      </c>
      <c r="AS4" s="241"/>
      <c r="AT4" s="246"/>
      <c r="AV4" s="108" t="s">
        <v>43</v>
      </c>
      <c r="AW4" s="140">
        <f t="shared" si="0"/>
        <v>0.14366666666666666</v>
      </c>
      <c r="AX4" s="3">
        <v>3</v>
      </c>
      <c r="AY4" s="29"/>
      <c r="BB4" s="108" t="s">
        <v>43</v>
      </c>
      <c r="BC4" s="109">
        <f t="shared" si="2"/>
        <v>20</v>
      </c>
      <c r="BD4" s="109">
        <f t="shared" si="3"/>
        <v>18</v>
      </c>
      <c r="BE4" s="109">
        <f t="shared" si="4"/>
        <v>1</v>
      </c>
      <c r="BF4" s="14"/>
      <c r="BG4" s="14"/>
      <c r="BH4" s="109">
        <f t="shared" si="5"/>
        <v>26</v>
      </c>
      <c r="BI4" s="3">
        <f t="shared" si="6"/>
        <v>14</v>
      </c>
      <c r="BK4" s="108" t="s">
        <v>43</v>
      </c>
      <c r="BL4" s="109">
        <f t="shared" si="1"/>
        <v>0.14366666666666666</v>
      </c>
      <c r="BM4" s="3">
        <v>3</v>
      </c>
      <c r="BN4" s="29"/>
      <c r="BQ4" s="108" t="s">
        <v>43</v>
      </c>
      <c r="BR4" s="128">
        <v>3.5000000000000003E-2</v>
      </c>
      <c r="BS4" s="109">
        <v>20</v>
      </c>
      <c r="BT4" s="109">
        <v>6.6000000000000003E-2</v>
      </c>
      <c r="BU4" s="109">
        <v>18</v>
      </c>
      <c r="BV4" s="109">
        <v>-0.68200000000000005</v>
      </c>
      <c r="BW4" s="115">
        <v>1</v>
      </c>
      <c r="BX4" s="109">
        <v>0.22800000000000001</v>
      </c>
      <c r="BY4" s="115">
        <v>26</v>
      </c>
      <c r="BZ4" s="47">
        <v>-0.123</v>
      </c>
      <c r="CA4" s="3">
        <v>14</v>
      </c>
    </row>
    <row r="5" spans="1:79" x14ac:dyDescent="0.3">
      <c r="V5" s="218" t="s">
        <v>19</v>
      </c>
      <c r="W5" s="219"/>
      <c r="X5" s="7"/>
      <c r="Y5" s="220" t="s">
        <v>20</v>
      </c>
      <c r="Z5" s="221"/>
      <c r="AN5" s="255" t="s">
        <v>18</v>
      </c>
      <c r="AO5" s="461"/>
      <c r="AP5" s="461"/>
      <c r="AQ5" s="17"/>
      <c r="AR5" s="220" t="s">
        <v>17</v>
      </c>
      <c r="AS5" s="220"/>
      <c r="AT5" s="245"/>
      <c r="AV5" s="108" t="s">
        <v>44</v>
      </c>
      <c r="AW5" s="140">
        <f t="shared" si="0"/>
        <v>0.17266666666666666</v>
      </c>
      <c r="AX5" s="3">
        <v>1</v>
      </c>
      <c r="AY5" s="29"/>
      <c r="BB5" s="108" t="s">
        <v>44</v>
      </c>
      <c r="BC5" s="109">
        <f t="shared" si="2"/>
        <v>14</v>
      </c>
      <c r="BD5" s="109">
        <f t="shared" si="3"/>
        <v>26</v>
      </c>
      <c r="BE5" s="109">
        <f t="shared" si="4"/>
        <v>3</v>
      </c>
      <c r="BF5" s="14"/>
      <c r="BG5" s="14"/>
      <c r="BH5" s="109">
        <f t="shared" si="5"/>
        <v>1</v>
      </c>
      <c r="BI5" s="3">
        <f t="shared" si="6"/>
        <v>11</v>
      </c>
      <c r="BK5" s="108" t="s">
        <v>44</v>
      </c>
      <c r="BL5" s="109">
        <f t="shared" si="1"/>
        <v>0.17266666666666666</v>
      </c>
      <c r="BM5" s="3">
        <v>1</v>
      </c>
      <c r="BN5" s="29"/>
      <c r="BQ5" s="108" t="s">
        <v>44</v>
      </c>
      <c r="BR5" s="128">
        <v>-6.7000000000000004E-2</v>
      </c>
      <c r="BS5" s="109">
        <v>14</v>
      </c>
      <c r="BT5" s="109">
        <v>0.47099999999999997</v>
      </c>
      <c r="BU5" s="109">
        <v>26</v>
      </c>
      <c r="BV5" s="109">
        <v>-0.63400000000000001</v>
      </c>
      <c r="BW5" s="115">
        <v>3</v>
      </c>
      <c r="BX5" s="109">
        <v>-0.97</v>
      </c>
      <c r="BY5" s="115">
        <v>1</v>
      </c>
      <c r="BZ5" s="47">
        <v>-0.254</v>
      </c>
      <c r="CA5" s="3">
        <v>11</v>
      </c>
    </row>
    <row r="6" spans="1:79" ht="15" thickBot="1" x14ac:dyDescent="0.35">
      <c r="V6" s="222" t="s">
        <v>21</v>
      </c>
      <c r="W6" s="223"/>
      <c r="X6" s="24"/>
      <c r="Y6" s="227" t="s">
        <v>22</v>
      </c>
      <c r="Z6" s="228"/>
      <c r="AN6" s="259" t="s">
        <v>16</v>
      </c>
      <c r="AO6" s="260"/>
      <c r="AP6" s="260"/>
      <c r="AQ6" s="18"/>
      <c r="AR6" s="243" t="s">
        <v>40</v>
      </c>
      <c r="AS6" s="243"/>
      <c r="AT6" s="244"/>
      <c r="AV6" s="108" t="s">
        <v>45</v>
      </c>
      <c r="AW6" s="140">
        <f t="shared" si="0"/>
        <v>-2.4333333333333335E-2</v>
      </c>
      <c r="AX6" s="3">
        <v>18</v>
      </c>
      <c r="AY6" s="29"/>
      <c r="BB6" s="108" t="s">
        <v>45</v>
      </c>
      <c r="BC6" s="109">
        <f t="shared" si="2"/>
        <v>15</v>
      </c>
      <c r="BD6" s="109">
        <f t="shared" si="3"/>
        <v>8</v>
      </c>
      <c r="BE6" s="109">
        <f t="shared" si="4"/>
        <v>20</v>
      </c>
      <c r="BF6" s="14"/>
      <c r="BG6" s="14"/>
      <c r="BH6" s="109">
        <f t="shared" si="5"/>
        <v>27</v>
      </c>
      <c r="BI6" s="3">
        <f t="shared" si="6"/>
        <v>6</v>
      </c>
      <c r="BK6" s="108" t="s">
        <v>45</v>
      </c>
      <c r="BL6" s="109">
        <f t="shared" si="1"/>
        <v>-2.4333333333333335E-2</v>
      </c>
      <c r="BM6" s="3">
        <v>18</v>
      </c>
      <c r="BN6" s="29"/>
      <c r="BQ6" s="108" t="s">
        <v>45</v>
      </c>
      <c r="BR6" s="128">
        <v>-4.7E-2</v>
      </c>
      <c r="BS6" s="109">
        <v>15</v>
      </c>
      <c r="BT6" s="109">
        <v>-0.151</v>
      </c>
      <c r="BU6" s="109">
        <v>8</v>
      </c>
      <c r="BV6" s="109">
        <v>0.17699999999999999</v>
      </c>
      <c r="BW6" s="115">
        <v>20</v>
      </c>
      <c r="BX6" s="109">
        <v>0.27200000000000002</v>
      </c>
      <c r="BY6" s="115">
        <v>27</v>
      </c>
      <c r="BZ6" s="47">
        <v>-0.317</v>
      </c>
      <c r="CA6" s="3">
        <v>6</v>
      </c>
    </row>
    <row r="7" spans="1:79" ht="14.4" customHeight="1" x14ac:dyDescent="0.3">
      <c r="A7" s="176" t="s">
        <v>12</v>
      </c>
      <c r="B7" s="11"/>
      <c r="C7" s="462"/>
      <c r="D7" s="462"/>
      <c r="E7" s="462"/>
      <c r="F7" s="118"/>
      <c r="G7" s="118"/>
      <c r="H7" s="118"/>
      <c r="I7" s="118"/>
      <c r="J7" s="118"/>
      <c r="K7" s="118"/>
      <c r="L7" s="118"/>
      <c r="M7" s="118"/>
      <c r="N7" s="118"/>
      <c r="O7" s="118"/>
      <c r="P7" s="118"/>
      <c r="Q7" s="118"/>
      <c r="R7" s="118"/>
      <c r="S7" s="118"/>
      <c r="T7" s="118"/>
      <c r="U7" s="119"/>
      <c r="V7" s="165" t="s">
        <v>23</v>
      </c>
      <c r="W7" s="166"/>
      <c r="X7" s="166"/>
      <c r="Y7" s="166"/>
      <c r="Z7" s="166"/>
      <c r="AA7" s="11"/>
      <c r="AB7" s="462"/>
      <c r="AC7" s="462"/>
      <c r="AD7" s="462"/>
      <c r="AE7" s="118"/>
      <c r="AF7" s="118"/>
      <c r="AG7" s="118"/>
      <c r="AH7" s="118"/>
      <c r="AI7" s="118"/>
      <c r="AJ7" s="118"/>
      <c r="AK7" s="118"/>
      <c r="AL7" s="118"/>
      <c r="AM7" s="118"/>
      <c r="AN7" s="118"/>
      <c r="AO7" s="118"/>
      <c r="AP7" s="118"/>
      <c r="AQ7" s="118"/>
      <c r="AR7" s="118"/>
      <c r="AS7" s="118"/>
      <c r="AT7" s="119"/>
      <c r="AV7" s="108" t="s">
        <v>46</v>
      </c>
      <c r="AW7" s="140">
        <f t="shared" si="0"/>
        <v>-4.5333333333333337E-2</v>
      </c>
      <c r="AX7" s="3">
        <v>23</v>
      </c>
      <c r="AY7" s="29"/>
      <c r="BB7" s="108" t="s">
        <v>46</v>
      </c>
      <c r="BC7" s="109">
        <f t="shared" si="2"/>
        <v>1</v>
      </c>
      <c r="BD7" s="109">
        <f t="shared" si="3"/>
        <v>27</v>
      </c>
      <c r="BE7" s="109">
        <f t="shared" si="4"/>
        <v>17</v>
      </c>
      <c r="BF7" s="14"/>
      <c r="BG7" s="14"/>
      <c r="BH7" s="109">
        <f t="shared" si="5"/>
        <v>16</v>
      </c>
      <c r="BI7" s="3">
        <f t="shared" si="6"/>
        <v>8</v>
      </c>
      <c r="BK7" s="108" t="s">
        <v>46</v>
      </c>
      <c r="BL7" s="109">
        <f t="shared" si="1"/>
        <v>-4.5333333333333337E-2</v>
      </c>
      <c r="BM7" s="3">
        <v>23</v>
      </c>
      <c r="BN7" s="29"/>
      <c r="BQ7" s="108" t="s">
        <v>46</v>
      </c>
      <c r="BR7" s="128">
        <v>-0.64500000000000002</v>
      </c>
      <c r="BS7" s="109">
        <v>1</v>
      </c>
      <c r="BT7" s="109">
        <v>0.57799999999999996</v>
      </c>
      <c r="BU7" s="109">
        <v>27</v>
      </c>
      <c r="BV7" s="109">
        <v>2.8000000000000001E-2</v>
      </c>
      <c r="BW7" s="115">
        <v>17</v>
      </c>
      <c r="BX7" s="109">
        <v>1.4999999999999999E-2</v>
      </c>
      <c r="BY7" s="115">
        <v>16</v>
      </c>
      <c r="BZ7" s="47">
        <v>-0.30299999999999999</v>
      </c>
      <c r="CA7" s="3">
        <v>8</v>
      </c>
    </row>
    <row r="8" spans="1:79" x14ac:dyDescent="0.3">
      <c r="A8" s="177"/>
      <c r="B8" s="5" t="s">
        <v>1</v>
      </c>
      <c r="C8" s="20">
        <v>1</v>
      </c>
      <c r="D8" s="20">
        <v>2</v>
      </c>
      <c r="E8" s="20">
        <v>3</v>
      </c>
      <c r="F8" s="20">
        <v>4</v>
      </c>
      <c r="G8" s="20">
        <v>5</v>
      </c>
      <c r="H8" s="20">
        <v>6</v>
      </c>
      <c r="I8" s="20">
        <v>7</v>
      </c>
      <c r="J8" s="20">
        <v>8</v>
      </c>
      <c r="K8" s="20">
        <v>9</v>
      </c>
      <c r="L8" s="20">
        <v>10</v>
      </c>
      <c r="M8" s="20">
        <v>11</v>
      </c>
      <c r="N8" s="20">
        <v>12</v>
      </c>
      <c r="O8" s="20">
        <v>13</v>
      </c>
      <c r="P8" s="20">
        <v>14</v>
      </c>
      <c r="Q8" s="20">
        <v>15</v>
      </c>
      <c r="R8" s="20">
        <v>16</v>
      </c>
      <c r="S8" s="20">
        <v>17</v>
      </c>
      <c r="T8" s="20">
        <v>18</v>
      </c>
      <c r="U8" s="21" t="s">
        <v>0</v>
      </c>
      <c r="V8" s="25" t="s">
        <v>24</v>
      </c>
      <c r="W8" s="14"/>
      <c r="X8" s="8" t="s">
        <v>25</v>
      </c>
      <c r="Y8" s="14"/>
      <c r="Z8" s="46" t="s">
        <v>26</v>
      </c>
      <c r="AA8" s="5" t="s">
        <v>1</v>
      </c>
      <c r="AB8" s="20">
        <v>1</v>
      </c>
      <c r="AC8" s="20">
        <v>2</v>
      </c>
      <c r="AD8" s="20">
        <v>3</v>
      </c>
      <c r="AE8" s="20">
        <v>4</v>
      </c>
      <c r="AF8" s="20">
        <v>5</v>
      </c>
      <c r="AG8" s="20">
        <v>6</v>
      </c>
      <c r="AH8" s="20">
        <v>7</v>
      </c>
      <c r="AI8" s="20">
        <v>8</v>
      </c>
      <c r="AJ8" s="20">
        <v>9</v>
      </c>
      <c r="AK8" s="20">
        <v>10</v>
      </c>
      <c r="AL8" s="20">
        <v>11</v>
      </c>
      <c r="AM8" s="20">
        <v>12</v>
      </c>
      <c r="AN8" s="20">
        <v>13</v>
      </c>
      <c r="AO8" s="20">
        <v>14</v>
      </c>
      <c r="AP8" s="20">
        <v>15</v>
      </c>
      <c r="AQ8" s="20">
        <v>16</v>
      </c>
      <c r="AR8" s="20">
        <v>17</v>
      </c>
      <c r="AS8" s="20">
        <v>18</v>
      </c>
      <c r="AT8" s="21" t="s">
        <v>0</v>
      </c>
      <c r="AV8" s="108" t="s">
        <v>47</v>
      </c>
      <c r="AW8" s="140">
        <f t="shared" si="0"/>
        <v>-0.03</v>
      </c>
      <c r="AX8" s="3">
        <v>20</v>
      </c>
      <c r="AY8" s="29"/>
      <c r="BB8" s="108" t="s">
        <v>47</v>
      </c>
      <c r="BC8" s="109">
        <f t="shared" si="2"/>
        <v>6</v>
      </c>
      <c r="BD8" s="109">
        <f t="shared" si="3"/>
        <v>22</v>
      </c>
      <c r="BE8" s="109">
        <f t="shared" si="4"/>
        <v>4</v>
      </c>
      <c r="BF8" s="14"/>
      <c r="BG8" s="14"/>
      <c r="BH8" s="109">
        <f t="shared" si="5"/>
        <v>23</v>
      </c>
      <c r="BI8" s="3">
        <f t="shared" si="6"/>
        <v>9</v>
      </c>
      <c r="BK8" s="108" t="s">
        <v>47</v>
      </c>
      <c r="BL8" s="109">
        <f t="shared" si="1"/>
        <v>-0.03</v>
      </c>
      <c r="BM8" s="3">
        <v>20</v>
      </c>
      <c r="BN8" s="29"/>
      <c r="BQ8" s="108" t="s">
        <v>47</v>
      </c>
      <c r="BR8" s="128">
        <v>-0.376</v>
      </c>
      <c r="BS8" s="109">
        <v>6</v>
      </c>
      <c r="BT8" s="109">
        <v>0.27900000000000003</v>
      </c>
      <c r="BU8" s="109">
        <v>22</v>
      </c>
      <c r="BV8" s="109">
        <v>-0.624</v>
      </c>
      <c r="BW8" s="115">
        <v>4</v>
      </c>
      <c r="BX8" s="109">
        <v>0.13200000000000001</v>
      </c>
      <c r="BY8" s="115">
        <v>23</v>
      </c>
      <c r="BZ8" s="47">
        <v>-0.29799999999999999</v>
      </c>
      <c r="CA8" s="3">
        <v>9</v>
      </c>
    </row>
    <row r="9" spans="1:79" x14ac:dyDescent="0.3">
      <c r="A9" s="177"/>
      <c r="B9" s="140" t="s">
        <v>2</v>
      </c>
      <c r="C9" s="140">
        <v>9</v>
      </c>
      <c r="D9" s="140">
        <v>32</v>
      </c>
      <c r="E9" s="140">
        <v>31</v>
      </c>
      <c r="F9" s="140">
        <f>$BE$36</f>
        <v>31</v>
      </c>
      <c r="G9" s="140"/>
      <c r="H9" s="140"/>
      <c r="I9" s="140"/>
      <c r="J9" s="140"/>
      <c r="K9" s="140"/>
      <c r="L9" s="140"/>
      <c r="M9" s="140"/>
      <c r="N9" s="140"/>
      <c r="O9" s="140"/>
      <c r="P9" s="140"/>
      <c r="Q9" s="140"/>
      <c r="R9" s="140"/>
      <c r="S9" s="140"/>
      <c r="T9" s="140"/>
      <c r="U9" s="3"/>
      <c r="V9" s="27" t="s">
        <v>27</v>
      </c>
      <c r="W9" s="14"/>
      <c r="X9" s="9" t="s">
        <v>28</v>
      </c>
      <c r="Y9" s="14"/>
      <c r="Z9" s="48" t="s">
        <v>28</v>
      </c>
      <c r="AA9" s="139" t="s">
        <v>33</v>
      </c>
      <c r="AB9" s="140">
        <v>17</v>
      </c>
      <c r="AC9" s="140">
        <v>24</v>
      </c>
      <c r="AD9" s="140">
        <v>19</v>
      </c>
      <c r="AE9" s="140">
        <f>$AY$36</f>
        <v>21</v>
      </c>
      <c r="AF9" s="140"/>
      <c r="AG9" s="140"/>
      <c r="AH9" s="140"/>
      <c r="AI9" s="140"/>
      <c r="AJ9" s="140"/>
      <c r="AK9" s="140"/>
      <c r="AL9" s="140"/>
      <c r="AM9" s="140"/>
      <c r="AN9" s="140"/>
      <c r="AO9" s="140"/>
      <c r="AP9" s="140"/>
      <c r="AQ9" s="140"/>
      <c r="AR9" s="140"/>
      <c r="AS9" s="140"/>
      <c r="AT9" s="3"/>
      <c r="AV9" s="108" t="s">
        <v>48</v>
      </c>
      <c r="AW9" s="140">
        <f t="shared" si="0"/>
        <v>5.8000000000000017E-2</v>
      </c>
      <c r="AX9" s="3">
        <v>7</v>
      </c>
      <c r="AY9" s="29"/>
      <c r="BB9" s="108" t="s">
        <v>48</v>
      </c>
      <c r="BC9" s="109">
        <f t="shared" si="2"/>
        <v>11</v>
      </c>
      <c r="BD9" s="109">
        <f t="shared" si="3"/>
        <v>19</v>
      </c>
      <c r="BE9" s="109">
        <f t="shared" si="4"/>
        <v>15</v>
      </c>
      <c r="BF9" s="14"/>
      <c r="BG9" s="14"/>
      <c r="BH9" s="109">
        <f t="shared" si="5"/>
        <v>12</v>
      </c>
      <c r="BI9" s="3">
        <f t="shared" si="6"/>
        <v>19</v>
      </c>
      <c r="BK9" s="108" t="s">
        <v>48</v>
      </c>
      <c r="BL9" s="109">
        <f t="shared" si="1"/>
        <v>5.8000000000000017E-2</v>
      </c>
      <c r="BM9" s="3">
        <v>7</v>
      </c>
      <c r="BN9" s="29"/>
      <c r="BQ9" s="108" t="s">
        <v>48</v>
      </c>
      <c r="BR9" s="128">
        <v>-0.16800000000000001</v>
      </c>
      <c r="BS9" s="109">
        <v>11</v>
      </c>
      <c r="BT9" s="109">
        <v>0.253</v>
      </c>
      <c r="BU9" s="109">
        <v>19</v>
      </c>
      <c r="BV9" s="109">
        <v>-0.11700000000000001</v>
      </c>
      <c r="BW9" s="115">
        <v>15</v>
      </c>
      <c r="BX9" s="109">
        <v>-0.13800000000000001</v>
      </c>
      <c r="BY9" s="115">
        <v>12</v>
      </c>
      <c r="BZ9" s="47">
        <v>5.8999999999999997E-2</v>
      </c>
      <c r="CA9" s="3">
        <v>19</v>
      </c>
    </row>
    <row r="10" spans="1:79" x14ac:dyDescent="0.3">
      <c r="A10" s="177"/>
      <c r="B10" s="120"/>
      <c r="C10" s="463"/>
      <c r="D10" s="463"/>
      <c r="E10" s="463"/>
      <c r="F10" s="121"/>
      <c r="G10" s="121"/>
      <c r="H10" s="121"/>
      <c r="I10" s="121"/>
      <c r="J10" s="121"/>
      <c r="K10" s="121"/>
      <c r="L10" s="121"/>
      <c r="M10" s="121"/>
      <c r="N10" s="121"/>
      <c r="O10" s="121"/>
      <c r="P10" s="121"/>
      <c r="Q10" s="121"/>
      <c r="R10" s="121"/>
      <c r="S10" s="121"/>
      <c r="T10" s="121"/>
      <c r="U10" s="122"/>
      <c r="V10" s="108">
        <f>$BC$70</f>
        <v>21.3</v>
      </c>
      <c r="W10" s="10"/>
      <c r="X10" s="109">
        <f>$BD$70</f>
        <v>21.3</v>
      </c>
      <c r="Y10" s="10"/>
      <c r="Z10" s="47">
        <f>$BE$70</f>
        <v>22.3</v>
      </c>
      <c r="AA10" s="139" t="s">
        <v>34</v>
      </c>
      <c r="AB10" s="140">
        <v>9</v>
      </c>
      <c r="AC10" s="140">
        <v>18</v>
      </c>
      <c r="AD10" s="140">
        <v>25</v>
      </c>
      <c r="AE10" s="140">
        <f>$AW$36</f>
        <v>24</v>
      </c>
      <c r="AF10" s="140"/>
      <c r="AG10" s="140"/>
      <c r="AH10" s="140"/>
      <c r="AI10" s="140"/>
      <c r="AJ10" s="140"/>
      <c r="AK10" s="140"/>
      <c r="AL10" s="140"/>
      <c r="AM10" s="140"/>
      <c r="AN10" s="140"/>
      <c r="AO10" s="140"/>
      <c r="AP10" s="140"/>
      <c r="AQ10" s="140"/>
      <c r="AR10" s="140"/>
      <c r="AS10" s="140"/>
      <c r="AT10" s="3"/>
      <c r="AV10" s="108" t="s">
        <v>49</v>
      </c>
      <c r="AW10" s="140">
        <f t="shared" si="0"/>
        <v>6.133333333333333E-2</v>
      </c>
      <c r="AX10" s="3">
        <v>6</v>
      </c>
      <c r="AY10" s="29"/>
      <c r="BB10" s="108" t="s">
        <v>49</v>
      </c>
      <c r="BC10" s="109">
        <f t="shared" si="2"/>
        <v>10</v>
      </c>
      <c r="BD10" s="109">
        <f t="shared" si="3"/>
        <v>10</v>
      </c>
      <c r="BE10" s="109">
        <f t="shared" si="4"/>
        <v>12</v>
      </c>
      <c r="BF10" s="14"/>
      <c r="BG10" s="14"/>
      <c r="BH10" s="109">
        <f t="shared" si="5"/>
        <v>9</v>
      </c>
      <c r="BI10" s="3">
        <f t="shared" si="6"/>
        <v>25</v>
      </c>
      <c r="BK10" s="108" t="s">
        <v>49</v>
      </c>
      <c r="BL10" s="109">
        <f t="shared" si="1"/>
        <v>6.133333333333333E-2</v>
      </c>
      <c r="BM10" s="3">
        <v>6</v>
      </c>
      <c r="BN10" s="29"/>
      <c r="BQ10" s="114" t="s">
        <v>49</v>
      </c>
      <c r="BR10" s="128">
        <v>-0.188</v>
      </c>
      <c r="BS10" s="115">
        <v>10</v>
      </c>
      <c r="BT10" s="115">
        <v>-0.105</v>
      </c>
      <c r="BU10" s="115">
        <v>10</v>
      </c>
      <c r="BV10" s="115">
        <v>-0.215</v>
      </c>
      <c r="BW10" s="115">
        <v>12</v>
      </c>
      <c r="BX10" s="115">
        <v>-0.23300000000000001</v>
      </c>
      <c r="BY10" s="115">
        <v>9</v>
      </c>
      <c r="BZ10" s="47">
        <v>0.36199999999999999</v>
      </c>
      <c r="CA10" s="3">
        <v>25</v>
      </c>
    </row>
    <row r="11" spans="1:79" x14ac:dyDescent="0.3">
      <c r="A11" s="177"/>
      <c r="B11" s="140" t="s">
        <v>3</v>
      </c>
      <c r="C11" s="140">
        <v>6</v>
      </c>
      <c r="D11" s="140">
        <v>21</v>
      </c>
      <c r="E11" s="140">
        <v>11</v>
      </c>
      <c r="F11" s="140">
        <f>$BD$36</f>
        <v>14</v>
      </c>
      <c r="G11" s="140"/>
      <c r="H11" s="140"/>
      <c r="I11" s="140"/>
      <c r="J11" s="140"/>
      <c r="K11" s="140"/>
      <c r="L11" s="140"/>
      <c r="M11" s="140"/>
      <c r="N11" s="140"/>
      <c r="O11" s="140"/>
      <c r="P11" s="140"/>
      <c r="Q11" s="140"/>
      <c r="R11" s="140"/>
      <c r="S11" s="140"/>
      <c r="T11" s="140"/>
      <c r="U11" s="3"/>
      <c r="V11" s="149" t="s">
        <v>29</v>
      </c>
      <c r="W11" s="150"/>
      <c r="X11" s="150"/>
      <c r="Y11" s="150"/>
      <c r="Z11" s="150"/>
      <c r="AA11" s="139" t="s">
        <v>35</v>
      </c>
      <c r="AB11" s="140">
        <v>22</v>
      </c>
      <c r="AC11" s="140">
        <v>29</v>
      </c>
      <c r="AD11" s="140">
        <v>14</v>
      </c>
      <c r="AE11" s="140">
        <f>$AX$36</f>
        <v>16</v>
      </c>
      <c r="AF11" s="140"/>
      <c r="AG11" s="140"/>
      <c r="AH11" s="140"/>
      <c r="AI11" s="140"/>
      <c r="AJ11" s="140"/>
      <c r="AK11" s="140"/>
      <c r="AL11" s="140"/>
      <c r="AM11" s="140"/>
      <c r="AN11" s="140"/>
      <c r="AO11" s="140"/>
      <c r="AP11" s="140"/>
      <c r="AQ11" s="140"/>
      <c r="AR11" s="140"/>
      <c r="AS11" s="140"/>
      <c r="AT11" s="3"/>
      <c r="AV11" s="108" t="s">
        <v>50</v>
      </c>
      <c r="AW11" s="140">
        <f t="shared" si="0"/>
        <v>3.6333333333333336E-2</v>
      </c>
      <c r="AX11" s="3">
        <v>10</v>
      </c>
      <c r="AY11" s="29"/>
      <c r="BB11" s="108" t="s">
        <v>50</v>
      </c>
      <c r="BC11" s="109">
        <f t="shared" si="2"/>
        <v>3</v>
      </c>
      <c r="BD11" s="109">
        <f t="shared" si="3"/>
        <v>12</v>
      </c>
      <c r="BE11" s="109">
        <f t="shared" si="4"/>
        <v>8</v>
      </c>
      <c r="BF11" s="14"/>
      <c r="BG11" s="14"/>
      <c r="BH11" s="109">
        <f t="shared" si="5"/>
        <v>20</v>
      </c>
      <c r="BI11" s="3">
        <f t="shared" si="6"/>
        <v>15</v>
      </c>
      <c r="BK11" s="114" t="s">
        <v>50</v>
      </c>
      <c r="BL11" s="115">
        <f t="shared" si="1"/>
        <v>3.6333333333333336E-2</v>
      </c>
      <c r="BM11" s="3">
        <v>10</v>
      </c>
      <c r="BN11" s="29"/>
      <c r="BQ11" s="108" t="s">
        <v>50</v>
      </c>
      <c r="BR11" s="128">
        <v>-0.52500000000000002</v>
      </c>
      <c r="BS11" s="109">
        <v>3</v>
      </c>
      <c r="BT11" s="109">
        <v>-5.6000000000000001E-2</v>
      </c>
      <c r="BU11" s="109">
        <v>12</v>
      </c>
      <c r="BV11" s="109">
        <v>-0.3</v>
      </c>
      <c r="BW11" s="115">
        <v>8</v>
      </c>
      <c r="BX11" s="109">
        <v>0.08</v>
      </c>
      <c r="BY11" s="115">
        <v>20</v>
      </c>
      <c r="BZ11" s="47">
        <v>-7.6999999999999999E-2</v>
      </c>
      <c r="CA11" s="3">
        <v>15</v>
      </c>
    </row>
    <row r="12" spans="1:79" x14ac:dyDescent="0.3">
      <c r="A12" s="177"/>
      <c r="B12" s="140" t="s">
        <v>4</v>
      </c>
      <c r="C12" s="140">
        <v>18</v>
      </c>
      <c r="D12" s="140">
        <v>31</v>
      </c>
      <c r="E12" s="140">
        <v>32</v>
      </c>
      <c r="F12" s="140">
        <f>$BI$2</f>
        <v>32</v>
      </c>
      <c r="G12" s="140"/>
      <c r="H12" s="140"/>
      <c r="I12" s="140"/>
      <c r="J12" s="140"/>
      <c r="K12" s="140"/>
      <c r="L12" s="140"/>
      <c r="M12" s="140"/>
      <c r="N12" s="140"/>
      <c r="O12" s="140"/>
      <c r="P12" s="140"/>
      <c r="Q12" s="140"/>
      <c r="R12" s="140"/>
      <c r="S12" s="140"/>
      <c r="T12" s="140"/>
      <c r="U12" s="3"/>
      <c r="V12" s="25" t="s">
        <v>24</v>
      </c>
      <c r="W12" s="14"/>
      <c r="X12" s="8" t="s">
        <v>25</v>
      </c>
      <c r="Y12" s="14"/>
      <c r="Z12" s="46" t="s">
        <v>26</v>
      </c>
      <c r="AA12" s="123"/>
      <c r="AB12" s="463"/>
      <c r="AC12" s="463"/>
      <c r="AD12" s="463"/>
      <c r="AE12" s="121"/>
      <c r="AF12" s="121"/>
      <c r="AG12" s="121"/>
      <c r="AH12" s="121"/>
      <c r="AI12" s="121"/>
      <c r="AJ12" s="121"/>
      <c r="AK12" s="121"/>
      <c r="AL12" s="121"/>
      <c r="AM12" s="121"/>
      <c r="AN12" s="121"/>
      <c r="AO12" s="121"/>
      <c r="AP12" s="121"/>
      <c r="AQ12" s="121"/>
      <c r="AR12" s="121"/>
      <c r="AS12" s="121"/>
      <c r="AT12" s="122"/>
      <c r="AV12" s="108" t="s">
        <v>51</v>
      </c>
      <c r="AW12" s="140">
        <f t="shared" si="0"/>
        <v>2.5666666666666667E-2</v>
      </c>
      <c r="AX12" s="3">
        <v>13</v>
      </c>
      <c r="AY12" s="29"/>
      <c r="BB12" s="108" t="s">
        <v>51</v>
      </c>
      <c r="BC12" s="109">
        <f t="shared" si="2"/>
        <v>19</v>
      </c>
      <c r="BD12" s="109">
        <f t="shared" si="3"/>
        <v>24</v>
      </c>
      <c r="BE12" s="109">
        <f t="shared" si="4"/>
        <v>18</v>
      </c>
      <c r="BF12" s="14"/>
      <c r="BG12" s="14"/>
      <c r="BH12" s="109">
        <f t="shared" si="5"/>
        <v>18</v>
      </c>
      <c r="BI12" s="3">
        <f t="shared" si="6"/>
        <v>22</v>
      </c>
      <c r="BK12" s="108" t="s">
        <v>51</v>
      </c>
      <c r="BL12" s="109">
        <f t="shared" si="1"/>
        <v>2.5666666666666667E-2</v>
      </c>
      <c r="BM12" s="3">
        <v>13</v>
      </c>
      <c r="BN12" s="29"/>
      <c r="BQ12" s="108" t="s">
        <v>51</v>
      </c>
      <c r="BR12" s="128">
        <v>3.4000000000000002E-2</v>
      </c>
      <c r="BS12" s="109">
        <v>19</v>
      </c>
      <c r="BT12" s="109">
        <v>0.39100000000000001</v>
      </c>
      <c r="BU12" s="109">
        <v>24</v>
      </c>
      <c r="BV12" s="109">
        <v>8.3000000000000004E-2</v>
      </c>
      <c r="BW12" s="115">
        <v>18</v>
      </c>
      <c r="BX12" s="109">
        <v>3.7999999999999999E-2</v>
      </c>
      <c r="BY12" s="115">
        <v>18</v>
      </c>
      <c r="BZ12" s="47">
        <v>0.14799999999999999</v>
      </c>
      <c r="CA12" s="3">
        <v>22</v>
      </c>
    </row>
    <row r="13" spans="1:79" x14ac:dyDescent="0.3">
      <c r="A13" s="177"/>
      <c r="B13" s="140" t="s">
        <v>5</v>
      </c>
      <c r="C13" s="140">
        <v>6</v>
      </c>
      <c r="D13" s="140">
        <v>31</v>
      </c>
      <c r="E13" s="140">
        <v>29</v>
      </c>
      <c r="F13" s="140">
        <f>$BL$70</f>
        <v>21</v>
      </c>
      <c r="G13" s="140"/>
      <c r="H13" s="140"/>
      <c r="I13" s="140"/>
      <c r="J13" s="140"/>
      <c r="K13" s="140"/>
      <c r="L13" s="140"/>
      <c r="M13" s="140"/>
      <c r="N13" s="140"/>
      <c r="O13" s="140"/>
      <c r="P13" s="140"/>
      <c r="Q13" s="140"/>
      <c r="R13" s="140"/>
      <c r="S13" s="140"/>
      <c r="T13" s="140"/>
      <c r="U13" s="3"/>
      <c r="V13" s="27" t="s">
        <v>27</v>
      </c>
      <c r="W13" s="14"/>
      <c r="X13" s="9" t="s">
        <v>28</v>
      </c>
      <c r="Y13" s="14"/>
      <c r="Z13" s="48" t="s">
        <v>28</v>
      </c>
      <c r="AA13" s="139" t="s">
        <v>36</v>
      </c>
      <c r="AB13" s="140">
        <v>26</v>
      </c>
      <c r="AC13" s="140">
        <v>26</v>
      </c>
      <c r="AD13" s="140">
        <v>24</v>
      </c>
      <c r="AE13" s="140">
        <f>$AX$70</f>
        <v>15</v>
      </c>
      <c r="AF13" s="140"/>
      <c r="AG13" s="140"/>
      <c r="AH13" s="140"/>
      <c r="AI13" s="140"/>
      <c r="AJ13" s="140"/>
      <c r="AK13" s="140"/>
      <c r="AL13" s="140"/>
      <c r="AM13" s="140"/>
      <c r="AN13" s="140"/>
      <c r="AO13" s="140"/>
      <c r="AP13" s="140"/>
      <c r="AQ13" s="140"/>
      <c r="AR13" s="140"/>
      <c r="AS13" s="140"/>
      <c r="AT13" s="3"/>
      <c r="AV13" s="108" t="s">
        <v>52</v>
      </c>
      <c r="AW13" s="140">
        <f t="shared" si="0"/>
        <v>3.0999999999999996E-2</v>
      </c>
      <c r="AX13" s="3">
        <v>12</v>
      </c>
      <c r="AY13" s="29"/>
      <c r="BB13" s="108" t="s">
        <v>52</v>
      </c>
      <c r="BC13" s="109">
        <f t="shared" si="2"/>
        <v>32</v>
      </c>
      <c r="BD13" s="109">
        <f t="shared" si="3"/>
        <v>3</v>
      </c>
      <c r="BE13" s="109">
        <f t="shared" si="4"/>
        <v>5</v>
      </c>
      <c r="BF13" s="14"/>
      <c r="BG13" s="14"/>
      <c r="BH13" s="109">
        <f t="shared" si="5"/>
        <v>14</v>
      </c>
      <c r="BI13" s="3">
        <f t="shared" si="6"/>
        <v>17</v>
      </c>
      <c r="BK13" s="114" t="s">
        <v>52</v>
      </c>
      <c r="BL13" s="115">
        <f t="shared" si="1"/>
        <v>3.0999999999999996E-2</v>
      </c>
      <c r="BM13" s="3">
        <v>12</v>
      </c>
      <c r="BN13" s="29"/>
      <c r="BQ13" s="114" t="s">
        <v>52</v>
      </c>
      <c r="BR13" s="128">
        <v>0.45800000000000002</v>
      </c>
      <c r="BS13" s="115">
        <v>32</v>
      </c>
      <c r="BT13" s="109">
        <v>-0.55400000000000005</v>
      </c>
      <c r="BU13" s="109">
        <v>3</v>
      </c>
      <c r="BV13" s="109">
        <v>-0.45900000000000002</v>
      </c>
      <c r="BW13" s="115">
        <v>5</v>
      </c>
      <c r="BX13" s="109">
        <v>-5.1999999999999998E-2</v>
      </c>
      <c r="BY13" s="115">
        <v>14</v>
      </c>
      <c r="BZ13" s="47">
        <v>-2.3E-2</v>
      </c>
      <c r="CA13" s="3">
        <v>17</v>
      </c>
    </row>
    <row r="14" spans="1:79" x14ac:dyDescent="0.3">
      <c r="A14" s="177"/>
      <c r="B14" s="120"/>
      <c r="C14" s="463"/>
      <c r="D14" s="463"/>
      <c r="E14" s="463"/>
      <c r="F14" s="121"/>
      <c r="G14" s="121"/>
      <c r="H14" s="121"/>
      <c r="I14" s="121"/>
      <c r="J14" s="121"/>
      <c r="K14" s="121"/>
      <c r="L14" s="121"/>
      <c r="M14" s="121"/>
      <c r="N14" s="121"/>
      <c r="O14" s="121"/>
      <c r="P14" s="121"/>
      <c r="Q14" s="121"/>
      <c r="R14" s="121"/>
      <c r="S14" s="121"/>
      <c r="T14" s="121"/>
      <c r="U14" s="122"/>
      <c r="V14" s="108">
        <f>$BI$70</f>
        <v>19.600000000000001</v>
      </c>
      <c r="W14" s="10"/>
      <c r="X14" s="109">
        <f>$BJ$70</f>
        <v>21</v>
      </c>
      <c r="Y14" s="10"/>
      <c r="Z14" s="47">
        <f>$BK$70</f>
        <v>22.6</v>
      </c>
      <c r="AA14" s="139" t="s">
        <v>37</v>
      </c>
      <c r="AB14" s="140">
        <v>15</v>
      </c>
      <c r="AC14" s="140">
        <v>15</v>
      </c>
      <c r="AD14" s="140">
        <v>17</v>
      </c>
      <c r="AE14" s="140">
        <f>$AY$70</f>
        <v>9</v>
      </c>
      <c r="AF14" s="140"/>
      <c r="AG14" s="140"/>
      <c r="AH14" s="140"/>
      <c r="AI14" s="140"/>
      <c r="AJ14" s="140"/>
      <c r="AK14" s="140"/>
      <c r="AL14" s="140"/>
      <c r="AM14" s="140"/>
      <c r="AN14" s="140"/>
      <c r="AO14" s="140"/>
      <c r="AP14" s="140"/>
      <c r="AQ14" s="140"/>
      <c r="AR14" s="140"/>
      <c r="AS14" s="140"/>
      <c r="AT14" s="3"/>
      <c r="AV14" s="108" t="s">
        <v>53</v>
      </c>
      <c r="AW14" s="140">
        <f t="shared" si="0"/>
        <v>-5.9333333333333342E-2</v>
      </c>
      <c r="AX14" s="3">
        <v>25</v>
      </c>
      <c r="AY14" s="29"/>
      <c r="BB14" s="108" t="s">
        <v>53</v>
      </c>
      <c r="BC14" s="109">
        <f t="shared" si="2"/>
        <v>24</v>
      </c>
      <c r="BD14" s="109">
        <f t="shared" si="3"/>
        <v>5</v>
      </c>
      <c r="BE14" s="109">
        <f t="shared" si="4"/>
        <v>27</v>
      </c>
      <c r="BF14" s="14"/>
      <c r="BG14" s="14"/>
      <c r="BH14" s="109">
        <f t="shared" si="5"/>
        <v>10</v>
      </c>
      <c r="BI14" s="3">
        <f t="shared" si="6"/>
        <v>3</v>
      </c>
      <c r="BK14" s="114" t="s">
        <v>53</v>
      </c>
      <c r="BL14" s="115">
        <f t="shared" si="1"/>
        <v>-5.9333333333333342E-2</v>
      </c>
      <c r="BM14" s="3">
        <v>25</v>
      </c>
      <c r="BN14" s="29"/>
      <c r="BQ14" s="114" t="s">
        <v>53</v>
      </c>
      <c r="BR14" s="128">
        <v>0.154</v>
      </c>
      <c r="BS14" s="115">
        <v>24</v>
      </c>
      <c r="BT14" s="115">
        <v>-0.41599999999999998</v>
      </c>
      <c r="BU14" s="115">
        <v>5</v>
      </c>
      <c r="BV14" s="115">
        <v>0.38600000000000001</v>
      </c>
      <c r="BW14" s="115">
        <v>27</v>
      </c>
      <c r="BX14" s="115">
        <v>-0.21</v>
      </c>
      <c r="BY14" s="115">
        <v>10</v>
      </c>
      <c r="BZ14" s="47">
        <v>-0.57599999999999996</v>
      </c>
      <c r="CA14" s="3">
        <v>3</v>
      </c>
    </row>
    <row r="15" spans="1:79" x14ac:dyDescent="0.3">
      <c r="A15" s="177"/>
      <c r="B15" s="140" t="s">
        <v>6</v>
      </c>
      <c r="C15" s="140">
        <v>5</v>
      </c>
      <c r="D15" s="140">
        <v>32</v>
      </c>
      <c r="E15" s="140">
        <v>28</v>
      </c>
      <c r="F15" s="140">
        <f>$BC$36</f>
        <v>30</v>
      </c>
      <c r="G15" s="140"/>
      <c r="H15" s="140"/>
      <c r="I15" s="140"/>
      <c r="J15" s="140"/>
      <c r="K15" s="140"/>
      <c r="L15" s="140"/>
      <c r="M15" s="140"/>
      <c r="N15" s="140"/>
      <c r="O15" s="140"/>
      <c r="P15" s="140"/>
      <c r="Q15" s="140"/>
      <c r="R15" s="140"/>
      <c r="S15" s="140"/>
      <c r="T15" s="140"/>
      <c r="U15" s="3"/>
      <c r="V15" s="149" t="s">
        <v>30</v>
      </c>
      <c r="W15" s="150"/>
      <c r="X15" s="150"/>
      <c r="Y15" s="150"/>
      <c r="Z15" s="150"/>
      <c r="AA15" s="37"/>
      <c r="AB15" s="12"/>
      <c r="AC15" s="12"/>
      <c r="AD15" s="12"/>
      <c r="AE15" s="12"/>
      <c r="AF15" s="12"/>
      <c r="AG15" s="12"/>
      <c r="AH15" s="12"/>
      <c r="AI15" s="12"/>
      <c r="AJ15" s="12"/>
      <c r="AK15" s="12"/>
      <c r="AL15" s="12"/>
      <c r="AM15" s="12"/>
      <c r="AN15" s="12"/>
      <c r="AO15" s="12"/>
      <c r="AP15" s="12"/>
      <c r="AQ15" s="12"/>
      <c r="AR15" s="12"/>
      <c r="AS15" s="12"/>
      <c r="AT15" s="13"/>
      <c r="AV15" s="108" t="s">
        <v>54</v>
      </c>
      <c r="AW15" s="140">
        <f t="shared" si="0"/>
        <v>-8.6333333333333317E-2</v>
      </c>
      <c r="AX15" s="3">
        <v>29</v>
      </c>
      <c r="AY15" s="29"/>
      <c r="BB15" s="108" t="s">
        <v>54</v>
      </c>
      <c r="BC15" s="109">
        <f t="shared" si="2"/>
        <v>27</v>
      </c>
      <c r="BD15" s="109">
        <f t="shared" si="3"/>
        <v>16</v>
      </c>
      <c r="BE15" s="109">
        <f t="shared" si="4"/>
        <v>16</v>
      </c>
      <c r="BF15" s="14"/>
      <c r="BG15" s="14"/>
      <c r="BH15" s="109">
        <f t="shared" si="5"/>
        <v>29</v>
      </c>
      <c r="BI15" s="3">
        <f t="shared" si="6"/>
        <v>24</v>
      </c>
      <c r="BK15" s="108" t="s">
        <v>54</v>
      </c>
      <c r="BL15" s="109">
        <f t="shared" si="1"/>
        <v>-8.6333333333333317E-2</v>
      </c>
      <c r="BM15" s="3">
        <v>29</v>
      </c>
      <c r="BN15" s="29"/>
      <c r="BQ15" s="108" t="s">
        <v>54</v>
      </c>
      <c r="BR15" s="128">
        <v>0.20799999999999999</v>
      </c>
      <c r="BS15" s="109">
        <v>27</v>
      </c>
      <c r="BT15" s="109">
        <v>2.8000000000000001E-2</v>
      </c>
      <c r="BU15" s="109">
        <v>16</v>
      </c>
      <c r="BV15" s="109">
        <v>-1.6E-2</v>
      </c>
      <c r="BW15" s="115">
        <v>16</v>
      </c>
      <c r="BX15" s="109">
        <v>0.36399999999999999</v>
      </c>
      <c r="BY15" s="115">
        <v>29</v>
      </c>
      <c r="BZ15" s="47">
        <v>0.249</v>
      </c>
      <c r="CA15" s="3">
        <v>24</v>
      </c>
    </row>
    <row r="16" spans="1:79" x14ac:dyDescent="0.3">
      <c r="A16" s="177"/>
      <c r="B16" s="140" t="s">
        <v>5</v>
      </c>
      <c r="C16" s="140">
        <v>11</v>
      </c>
      <c r="D16" s="140">
        <v>32</v>
      </c>
      <c r="E16" s="140">
        <v>32</v>
      </c>
      <c r="F16" s="140">
        <f>$BF$70</f>
        <v>25</v>
      </c>
      <c r="G16" s="140"/>
      <c r="H16" s="140"/>
      <c r="I16" s="140"/>
      <c r="J16" s="140"/>
      <c r="K16" s="140"/>
      <c r="L16" s="140"/>
      <c r="M16" s="140"/>
      <c r="N16" s="140"/>
      <c r="O16" s="140"/>
      <c r="P16" s="140"/>
      <c r="Q16" s="140"/>
      <c r="R16" s="140"/>
      <c r="S16" s="140"/>
      <c r="T16" s="140"/>
      <c r="U16" s="3"/>
      <c r="V16" s="25" t="s">
        <v>24</v>
      </c>
      <c r="W16" s="14"/>
      <c r="X16" s="8" t="s">
        <v>25</v>
      </c>
      <c r="Y16" s="14"/>
      <c r="Z16" s="46" t="s">
        <v>26</v>
      </c>
      <c r="AA16" s="38"/>
      <c r="AB16" s="464"/>
      <c r="AC16" s="464"/>
      <c r="AD16" s="464"/>
      <c r="AE16" s="14"/>
      <c r="AF16" s="14"/>
      <c r="AG16" s="14"/>
      <c r="AH16" s="14"/>
      <c r="AI16" s="14"/>
      <c r="AJ16" s="14"/>
      <c r="AK16" s="14"/>
      <c r="AL16" s="14"/>
      <c r="AM16" s="14"/>
      <c r="AN16" s="14"/>
      <c r="AO16" s="14"/>
      <c r="AP16" s="14"/>
      <c r="AQ16" s="14"/>
      <c r="AR16" s="14"/>
      <c r="AS16" s="14"/>
      <c r="AT16" s="15"/>
      <c r="AV16" s="108" t="s">
        <v>55</v>
      </c>
      <c r="AW16" s="140">
        <f t="shared" si="0"/>
        <v>0.15333333333333332</v>
      </c>
      <c r="AX16" s="3">
        <v>2</v>
      </c>
      <c r="AY16" s="29"/>
      <c r="BB16" s="108" t="s">
        <v>55</v>
      </c>
      <c r="BC16" s="109">
        <f t="shared" si="2"/>
        <v>4</v>
      </c>
      <c r="BD16" s="109">
        <f t="shared" si="3"/>
        <v>17</v>
      </c>
      <c r="BE16" s="109">
        <f t="shared" si="4"/>
        <v>14</v>
      </c>
      <c r="BF16" s="14"/>
      <c r="BG16" s="14"/>
      <c r="BH16" s="109">
        <f t="shared" si="5"/>
        <v>11</v>
      </c>
      <c r="BI16" s="3">
        <f t="shared" si="6"/>
        <v>13</v>
      </c>
      <c r="BK16" s="108" t="s">
        <v>55</v>
      </c>
      <c r="BL16" s="109">
        <f t="shared" si="1"/>
        <v>0.15333333333333332</v>
      </c>
      <c r="BM16" s="3">
        <v>2</v>
      </c>
      <c r="BN16" s="29"/>
      <c r="BQ16" s="114" t="s">
        <v>55</v>
      </c>
      <c r="BR16" s="128">
        <v>-0.49099999999999999</v>
      </c>
      <c r="BS16" s="115">
        <v>4</v>
      </c>
      <c r="BT16" s="109">
        <v>5.5E-2</v>
      </c>
      <c r="BU16" s="109">
        <v>17</v>
      </c>
      <c r="BV16" s="109">
        <v>-0.16700000000000001</v>
      </c>
      <c r="BW16" s="115">
        <v>14</v>
      </c>
      <c r="BX16" s="109">
        <v>-0.20100000000000001</v>
      </c>
      <c r="BY16" s="115">
        <v>11</v>
      </c>
      <c r="BZ16" s="47">
        <v>-0.23300000000000001</v>
      </c>
      <c r="CA16" s="3">
        <v>13</v>
      </c>
    </row>
    <row r="17" spans="1:79" x14ac:dyDescent="0.3">
      <c r="A17" s="177"/>
      <c r="B17" s="120"/>
      <c r="C17" s="463"/>
      <c r="D17" s="463"/>
      <c r="E17" s="463"/>
      <c r="F17" s="121"/>
      <c r="G17" s="121"/>
      <c r="H17" s="121"/>
      <c r="I17" s="121"/>
      <c r="J17" s="121"/>
      <c r="K17" s="121"/>
      <c r="L17" s="121"/>
      <c r="M17" s="121"/>
      <c r="N17" s="121"/>
      <c r="O17" s="121"/>
      <c r="P17" s="121"/>
      <c r="Q17" s="121"/>
      <c r="R17" s="121"/>
      <c r="S17" s="121"/>
      <c r="T17" s="121"/>
      <c r="U17" s="122"/>
      <c r="V17" s="27" t="s">
        <v>27</v>
      </c>
      <c r="W17" s="14"/>
      <c r="X17" s="9" t="s">
        <v>28</v>
      </c>
      <c r="Y17" s="14"/>
      <c r="Z17" s="48" t="s">
        <v>28</v>
      </c>
      <c r="AA17" s="39"/>
      <c r="AB17" s="465"/>
      <c r="AC17" s="465"/>
      <c r="AD17" s="465"/>
      <c r="AE17" s="124"/>
      <c r="AF17" s="124"/>
      <c r="AG17" s="124"/>
      <c r="AH17" s="124"/>
      <c r="AI17" s="124"/>
      <c r="AJ17" s="124"/>
      <c r="AK17" s="124" t="s">
        <v>1</v>
      </c>
      <c r="AL17" s="124"/>
      <c r="AM17" s="124"/>
      <c r="AN17" s="124"/>
      <c r="AO17" s="124"/>
      <c r="AP17" s="124"/>
      <c r="AQ17" s="124"/>
      <c r="AR17" s="124"/>
      <c r="AS17" s="124"/>
      <c r="AT17" s="125"/>
      <c r="AV17" s="108" t="s">
        <v>56</v>
      </c>
      <c r="AW17" s="140">
        <f t="shared" si="0"/>
        <v>5.6666666666666671E-2</v>
      </c>
      <c r="AX17" s="3">
        <v>8</v>
      </c>
      <c r="AY17" s="29"/>
      <c r="BB17" s="108" t="s">
        <v>56</v>
      </c>
      <c r="BC17" s="109">
        <f t="shared" si="2"/>
        <v>29</v>
      </c>
      <c r="BD17" s="109">
        <f t="shared" si="3"/>
        <v>14</v>
      </c>
      <c r="BE17" s="109">
        <f t="shared" si="4"/>
        <v>21</v>
      </c>
      <c r="BF17" s="14"/>
      <c r="BG17" s="14"/>
      <c r="BH17" s="109">
        <f t="shared" si="5"/>
        <v>8</v>
      </c>
      <c r="BI17" s="3">
        <f t="shared" si="6"/>
        <v>21</v>
      </c>
      <c r="BK17" s="108" t="s">
        <v>56</v>
      </c>
      <c r="BL17" s="109">
        <f t="shared" si="1"/>
        <v>5.6666666666666671E-2</v>
      </c>
      <c r="BM17" s="3">
        <v>8</v>
      </c>
      <c r="BN17" s="29"/>
      <c r="BQ17" s="108" t="s">
        <v>56</v>
      </c>
      <c r="BR17" s="128">
        <v>0.32300000000000001</v>
      </c>
      <c r="BS17" s="109">
        <v>29</v>
      </c>
      <c r="BT17" s="109">
        <v>-1.4999999999999999E-2</v>
      </c>
      <c r="BU17" s="109">
        <v>14</v>
      </c>
      <c r="BV17" s="109">
        <v>0.21199999999999999</v>
      </c>
      <c r="BW17" s="115">
        <v>21</v>
      </c>
      <c r="BX17" s="109">
        <v>-0.27900000000000003</v>
      </c>
      <c r="BY17" s="115">
        <v>8</v>
      </c>
      <c r="BZ17" s="47">
        <v>0.13</v>
      </c>
      <c r="CA17" s="3">
        <v>21</v>
      </c>
    </row>
    <row r="18" spans="1:79" x14ac:dyDescent="0.3">
      <c r="A18" s="177"/>
      <c r="B18" s="140" t="s">
        <v>7</v>
      </c>
      <c r="C18" s="140">
        <v>3</v>
      </c>
      <c r="D18" s="140">
        <v>7</v>
      </c>
      <c r="E18" s="140">
        <v>8</v>
      </c>
      <c r="F18" s="140">
        <f>$BC$2</f>
        <v>9</v>
      </c>
      <c r="G18" s="140"/>
      <c r="H18" s="140"/>
      <c r="I18" s="140"/>
      <c r="J18" s="140"/>
      <c r="K18" s="140"/>
      <c r="L18" s="140"/>
      <c r="M18" s="140"/>
      <c r="N18" s="140"/>
      <c r="O18" s="140"/>
      <c r="P18" s="140"/>
      <c r="Q18" s="140"/>
      <c r="R18" s="140"/>
      <c r="S18" s="140"/>
      <c r="T18" s="140"/>
      <c r="U18" s="3"/>
      <c r="V18" s="108">
        <f>$AW$104</f>
        <v>20.8</v>
      </c>
      <c r="W18" s="10"/>
      <c r="X18" s="109">
        <f>$AX$104</f>
        <v>27.6</v>
      </c>
      <c r="Y18" s="10"/>
      <c r="Z18" s="47">
        <f>$AY$104</f>
        <v>35.1</v>
      </c>
      <c r="AA18" s="40" t="s">
        <v>38</v>
      </c>
      <c r="AB18" s="22">
        <v>1</v>
      </c>
      <c r="AC18" s="22">
        <v>2</v>
      </c>
      <c r="AD18" s="20">
        <v>3</v>
      </c>
      <c r="AE18" s="20">
        <v>4</v>
      </c>
      <c r="AF18" s="20">
        <v>5</v>
      </c>
      <c r="AG18" s="22">
        <v>6</v>
      </c>
      <c r="AH18" s="22">
        <v>7</v>
      </c>
      <c r="AI18" s="22">
        <v>8</v>
      </c>
      <c r="AJ18" s="22">
        <v>9</v>
      </c>
      <c r="AK18" s="22">
        <v>10</v>
      </c>
      <c r="AL18" s="22">
        <v>11</v>
      </c>
      <c r="AM18" s="22">
        <v>12</v>
      </c>
      <c r="AN18" s="22">
        <v>13</v>
      </c>
      <c r="AO18" s="22">
        <v>14</v>
      </c>
      <c r="AP18" s="22">
        <v>15</v>
      </c>
      <c r="AQ18" s="22">
        <v>16</v>
      </c>
      <c r="AR18" s="22">
        <v>17</v>
      </c>
      <c r="AS18" s="22">
        <v>18</v>
      </c>
      <c r="AT18" s="23" t="s">
        <v>0</v>
      </c>
      <c r="AV18" s="108" t="s">
        <v>59</v>
      </c>
      <c r="AW18" s="140">
        <f t="shared" si="0"/>
        <v>9.999999999999998E-4</v>
      </c>
      <c r="AX18" s="3">
        <v>15</v>
      </c>
      <c r="AY18" s="29"/>
      <c r="BB18" s="108" t="s">
        <v>57</v>
      </c>
      <c r="BC18" s="109">
        <f t="shared" si="2"/>
        <v>21</v>
      </c>
      <c r="BD18" s="109">
        <f t="shared" si="3"/>
        <v>1</v>
      </c>
      <c r="BE18" s="109">
        <f t="shared" si="4"/>
        <v>31</v>
      </c>
      <c r="BF18" s="14"/>
      <c r="BG18" s="14"/>
      <c r="BH18" s="109">
        <f t="shared" si="5"/>
        <v>13</v>
      </c>
      <c r="BI18" s="3">
        <f t="shared" si="6"/>
        <v>31</v>
      </c>
      <c r="BK18" s="114" t="s">
        <v>59</v>
      </c>
      <c r="BL18" s="115">
        <f t="shared" si="1"/>
        <v>9.999999999999998E-4</v>
      </c>
      <c r="BM18" s="3">
        <v>15</v>
      </c>
      <c r="BN18" s="29"/>
      <c r="BQ18" s="108" t="s">
        <v>57</v>
      </c>
      <c r="BR18" s="128">
        <v>4.2000000000000003E-2</v>
      </c>
      <c r="BS18" s="109">
        <v>21</v>
      </c>
      <c r="BT18" s="109">
        <v>-0.72399999999999998</v>
      </c>
      <c r="BU18" s="109">
        <v>1</v>
      </c>
      <c r="BV18" s="109">
        <v>0.81399999999999995</v>
      </c>
      <c r="BW18" s="115">
        <v>31</v>
      </c>
      <c r="BX18" s="109">
        <v>-7.1999999999999995E-2</v>
      </c>
      <c r="BY18" s="115">
        <v>13</v>
      </c>
      <c r="BZ18" s="47">
        <v>0.79200000000000004</v>
      </c>
      <c r="CA18" s="3">
        <v>31</v>
      </c>
    </row>
    <row r="19" spans="1:79" x14ac:dyDescent="0.3">
      <c r="A19" s="177"/>
      <c r="B19" s="140" t="s">
        <v>8</v>
      </c>
      <c r="C19" s="140">
        <v>26</v>
      </c>
      <c r="D19" s="140">
        <v>26</v>
      </c>
      <c r="E19" s="140">
        <v>9</v>
      </c>
      <c r="F19" s="140">
        <f>$BD$2</f>
        <v>7</v>
      </c>
      <c r="G19" s="140"/>
      <c r="H19" s="140"/>
      <c r="I19" s="140"/>
      <c r="J19" s="140"/>
      <c r="K19" s="140"/>
      <c r="L19" s="140"/>
      <c r="M19" s="140"/>
      <c r="N19" s="140"/>
      <c r="O19" s="140"/>
      <c r="P19" s="140"/>
      <c r="Q19" s="140"/>
      <c r="R19" s="140"/>
      <c r="S19" s="140"/>
      <c r="T19" s="140"/>
      <c r="U19" s="3"/>
      <c r="V19" s="149" t="s">
        <v>31</v>
      </c>
      <c r="W19" s="150"/>
      <c r="X19" s="150"/>
      <c r="Y19" s="150"/>
      <c r="Z19" s="150"/>
      <c r="AA19" s="40" t="s">
        <v>150</v>
      </c>
      <c r="AB19" s="35">
        <v>1</v>
      </c>
      <c r="AC19" s="35">
        <v>2</v>
      </c>
      <c r="AD19" s="35">
        <v>28</v>
      </c>
      <c r="AE19" s="35">
        <f>$AX$2</f>
        <v>31</v>
      </c>
      <c r="AF19" s="35"/>
      <c r="AG19" s="35"/>
      <c r="AH19" s="35"/>
      <c r="AI19" s="35"/>
      <c r="AJ19" s="35"/>
      <c r="AK19" s="35"/>
      <c r="AL19" s="35"/>
      <c r="AM19" s="35"/>
      <c r="AN19" s="35"/>
      <c r="AO19" s="35"/>
      <c r="AP19" s="35"/>
      <c r="AQ19" s="35"/>
      <c r="AR19" s="35"/>
      <c r="AS19" s="35"/>
      <c r="AT19" s="36"/>
      <c r="AV19" s="108" t="s">
        <v>125</v>
      </c>
      <c r="AW19" s="140">
        <f t="shared" si="0"/>
        <v>-4.4666666666666667E-2</v>
      </c>
      <c r="AX19" s="3">
        <v>22</v>
      </c>
      <c r="AY19" s="29"/>
      <c r="BB19" s="108" t="s">
        <v>58</v>
      </c>
      <c r="BC19" s="109">
        <f t="shared" si="2"/>
        <v>30</v>
      </c>
      <c r="BD19" s="109">
        <f t="shared" si="3"/>
        <v>30</v>
      </c>
      <c r="BE19" s="109">
        <f t="shared" si="4"/>
        <v>7</v>
      </c>
      <c r="BF19" s="14"/>
      <c r="BG19" s="14"/>
      <c r="BH19" s="109">
        <f t="shared" si="5"/>
        <v>17</v>
      </c>
      <c r="BI19" s="3">
        <f t="shared" si="6"/>
        <v>2</v>
      </c>
      <c r="BK19" s="108" t="s">
        <v>125</v>
      </c>
      <c r="BL19" s="109">
        <f t="shared" si="1"/>
        <v>-4.4666666666666667E-2</v>
      </c>
      <c r="BM19" s="3">
        <v>22</v>
      </c>
      <c r="BN19" s="29"/>
      <c r="BQ19" s="108" t="s">
        <v>58</v>
      </c>
      <c r="BR19" s="128">
        <v>0.34100000000000003</v>
      </c>
      <c r="BS19" s="109">
        <v>30</v>
      </c>
      <c r="BT19" s="109">
        <v>0.754</v>
      </c>
      <c r="BU19" s="109">
        <v>30</v>
      </c>
      <c r="BV19" s="109">
        <v>-0.374</v>
      </c>
      <c r="BW19" s="115">
        <v>7</v>
      </c>
      <c r="BX19" s="109">
        <v>3.2000000000000001E-2</v>
      </c>
      <c r="BY19" s="115">
        <v>17</v>
      </c>
      <c r="BZ19" s="47">
        <v>-0.71</v>
      </c>
      <c r="CA19" s="3">
        <v>2</v>
      </c>
    </row>
    <row r="20" spans="1:79" x14ac:dyDescent="0.3">
      <c r="A20" s="177"/>
      <c r="B20" s="140" t="s">
        <v>9</v>
      </c>
      <c r="C20" s="140">
        <v>28</v>
      </c>
      <c r="D20" s="140">
        <v>17</v>
      </c>
      <c r="E20" s="140">
        <v>25</v>
      </c>
      <c r="F20" s="140">
        <f>$BE$2</f>
        <v>24</v>
      </c>
      <c r="G20" s="140"/>
      <c r="H20" s="140"/>
      <c r="I20" s="140"/>
      <c r="J20" s="140"/>
      <c r="K20" s="140"/>
      <c r="L20" s="140"/>
      <c r="M20" s="140"/>
      <c r="N20" s="140"/>
      <c r="O20" s="140"/>
      <c r="P20" s="140"/>
      <c r="Q20" s="140"/>
      <c r="R20" s="140"/>
      <c r="S20" s="140"/>
      <c r="T20" s="140"/>
      <c r="U20" s="3"/>
      <c r="V20" s="25" t="s">
        <v>24</v>
      </c>
      <c r="W20" s="14"/>
      <c r="X20" s="8" t="s">
        <v>25</v>
      </c>
      <c r="Y20" s="14"/>
      <c r="Z20" s="46" t="s">
        <v>26</v>
      </c>
      <c r="AA20" s="138"/>
      <c r="AB20" s="136"/>
      <c r="AC20" s="136"/>
      <c r="AD20" s="136"/>
      <c r="AE20" s="136"/>
      <c r="AF20" s="136"/>
      <c r="AG20" s="136"/>
      <c r="AH20" s="136"/>
      <c r="AI20" s="136"/>
      <c r="AJ20" s="136"/>
      <c r="AK20" s="136"/>
      <c r="AL20" s="136"/>
      <c r="AM20" s="136"/>
      <c r="AN20" s="136"/>
      <c r="AO20" s="136"/>
      <c r="AP20" s="136"/>
      <c r="AQ20" s="136"/>
      <c r="AR20" s="136"/>
      <c r="AS20" s="136"/>
      <c r="AT20" s="137"/>
      <c r="AV20" s="108" t="s">
        <v>126</v>
      </c>
      <c r="AW20" s="140">
        <f t="shared" si="0"/>
        <v>-5.6666666666666671E-2</v>
      </c>
      <c r="AX20" s="3">
        <v>24</v>
      </c>
      <c r="AY20" s="29"/>
      <c r="BB20" s="108" t="s">
        <v>59</v>
      </c>
      <c r="BC20" s="109">
        <f t="shared" si="2"/>
        <v>8</v>
      </c>
      <c r="BD20" s="109">
        <f t="shared" si="3"/>
        <v>2</v>
      </c>
      <c r="BE20" s="109">
        <f t="shared" si="4"/>
        <v>29</v>
      </c>
      <c r="BF20" s="14"/>
      <c r="BG20" s="14"/>
      <c r="BH20" s="109">
        <f t="shared" si="5"/>
        <v>19</v>
      </c>
      <c r="BI20" s="3">
        <f t="shared" si="6"/>
        <v>29</v>
      </c>
      <c r="BK20" s="108" t="s">
        <v>126</v>
      </c>
      <c r="BL20" s="109">
        <f t="shared" si="1"/>
        <v>-5.6666666666666671E-2</v>
      </c>
      <c r="BM20" s="3">
        <v>24</v>
      </c>
      <c r="BN20" s="29"/>
      <c r="BQ20" s="108" t="s">
        <v>59</v>
      </c>
      <c r="BR20" s="128">
        <v>-0.318</v>
      </c>
      <c r="BS20" s="109">
        <v>8</v>
      </c>
      <c r="BT20" s="109">
        <v>-0.57699999999999996</v>
      </c>
      <c r="BU20" s="109">
        <v>2</v>
      </c>
      <c r="BV20" s="109">
        <v>0.496</v>
      </c>
      <c r="BW20" s="115">
        <v>29</v>
      </c>
      <c r="BX20" s="109">
        <v>5.5E-2</v>
      </c>
      <c r="BY20" s="115">
        <v>19</v>
      </c>
      <c r="BZ20" s="47">
        <v>0.63</v>
      </c>
      <c r="CA20" s="3">
        <v>29</v>
      </c>
    </row>
    <row r="21" spans="1:79" x14ac:dyDescent="0.3">
      <c r="A21" s="177"/>
      <c r="B21" s="140" t="s">
        <v>5</v>
      </c>
      <c r="C21" s="140">
        <v>29</v>
      </c>
      <c r="D21" s="140">
        <v>12</v>
      </c>
      <c r="E21" s="140">
        <v>9</v>
      </c>
      <c r="F21" s="140">
        <f>$AZ$104</f>
        <v>16</v>
      </c>
      <c r="G21" s="140"/>
      <c r="H21" s="140"/>
      <c r="I21" s="140"/>
      <c r="J21" s="140"/>
      <c r="K21" s="140"/>
      <c r="L21" s="140"/>
      <c r="M21" s="140"/>
      <c r="N21" s="140"/>
      <c r="O21" s="140"/>
      <c r="P21" s="140"/>
      <c r="Q21" s="140"/>
      <c r="R21" s="140"/>
      <c r="S21" s="140"/>
      <c r="T21" s="140"/>
      <c r="U21" s="3"/>
      <c r="V21" s="27" t="s">
        <v>27</v>
      </c>
      <c r="W21" s="14"/>
      <c r="X21" s="9" t="s">
        <v>28</v>
      </c>
      <c r="Y21" s="14"/>
      <c r="Z21" s="48" t="s">
        <v>28</v>
      </c>
      <c r="AA21" s="34"/>
      <c r="AB21" s="466"/>
      <c r="AC21" s="466"/>
      <c r="AD21" s="466"/>
      <c r="AE21" s="126"/>
      <c r="AF21" s="126"/>
      <c r="AG21" s="126"/>
      <c r="AH21" s="126"/>
      <c r="AI21" s="126"/>
      <c r="AJ21" s="126"/>
      <c r="AK21" s="124" t="s">
        <v>1</v>
      </c>
      <c r="AL21" s="126"/>
      <c r="AM21" s="126"/>
      <c r="AN21" s="126"/>
      <c r="AO21" s="126"/>
      <c r="AP21" s="126"/>
      <c r="AQ21" s="126"/>
      <c r="AR21" s="126"/>
      <c r="AS21" s="126"/>
      <c r="AT21" s="127"/>
      <c r="AV21" s="108" t="s">
        <v>60</v>
      </c>
      <c r="AW21" s="140">
        <f t="shared" si="0"/>
        <v>3.2666666666666677E-2</v>
      </c>
      <c r="AX21" s="3">
        <v>11</v>
      </c>
      <c r="AY21" s="29"/>
      <c r="BB21" s="108" t="s">
        <v>60</v>
      </c>
      <c r="BC21" s="109">
        <f t="shared" si="2"/>
        <v>12</v>
      </c>
      <c r="BD21" s="109">
        <f t="shared" si="3"/>
        <v>23</v>
      </c>
      <c r="BE21" s="109">
        <f t="shared" si="4"/>
        <v>19</v>
      </c>
      <c r="BF21" s="14"/>
      <c r="BG21" s="14"/>
      <c r="BH21" s="109">
        <f t="shared" si="5"/>
        <v>30</v>
      </c>
      <c r="BI21" s="3">
        <f t="shared" si="6"/>
        <v>27</v>
      </c>
      <c r="BK21" s="108" t="s">
        <v>60</v>
      </c>
      <c r="BL21" s="109">
        <f t="shared" si="1"/>
        <v>3.2666666666666677E-2</v>
      </c>
      <c r="BM21" s="3">
        <v>11</v>
      </c>
      <c r="BN21" s="29"/>
      <c r="BQ21" s="114" t="s">
        <v>60</v>
      </c>
      <c r="BR21" s="128">
        <v>-8.3000000000000004E-2</v>
      </c>
      <c r="BS21" s="115">
        <v>12</v>
      </c>
      <c r="BT21" s="115">
        <v>0.28299999999999997</v>
      </c>
      <c r="BU21" s="115">
        <v>23</v>
      </c>
      <c r="BV21" s="115">
        <v>0.15</v>
      </c>
      <c r="BW21" s="115">
        <v>19</v>
      </c>
      <c r="BX21" s="115">
        <v>0.39700000000000002</v>
      </c>
      <c r="BY21" s="115">
        <v>30</v>
      </c>
      <c r="BZ21" s="47">
        <v>0.42599999999999999</v>
      </c>
      <c r="CA21" s="3">
        <v>27</v>
      </c>
    </row>
    <row r="22" spans="1:79" x14ac:dyDescent="0.3">
      <c r="A22" s="177"/>
      <c r="B22" s="120"/>
      <c r="C22" s="463"/>
      <c r="D22" s="463"/>
      <c r="E22" s="463"/>
      <c r="F22" s="121"/>
      <c r="G22" s="121"/>
      <c r="H22" s="121"/>
      <c r="I22" s="121"/>
      <c r="J22" s="121"/>
      <c r="K22" s="121"/>
      <c r="L22" s="121"/>
      <c r="M22" s="121"/>
      <c r="N22" s="121"/>
      <c r="O22" s="121"/>
      <c r="P22" s="121"/>
      <c r="Q22" s="121"/>
      <c r="R22" s="121"/>
      <c r="S22" s="121"/>
      <c r="T22" s="121"/>
      <c r="U22" s="122"/>
      <c r="V22" s="108">
        <f>$BC$104</f>
        <v>16</v>
      </c>
      <c r="W22" s="10"/>
      <c r="X22" s="109">
        <f>$BD$104</f>
        <v>20</v>
      </c>
      <c r="Y22" s="10"/>
      <c r="Z22" s="47">
        <f>$BE$104</f>
        <v>25</v>
      </c>
      <c r="AA22" s="49" t="s">
        <v>115</v>
      </c>
      <c r="AB22" s="44">
        <v>1</v>
      </c>
      <c r="AC22" s="20">
        <v>2</v>
      </c>
      <c r="AD22" s="20">
        <v>3</v>
      </c>
      <c r="AE22" s="20">
        <v>4</v>
      </c>
      <c r="AF22" s="20">
        <v>5</v>
      </c>
      <c r="AG22" s="44">
        <v>6</v>
      </c>
      <c r="AH22" s="44">
        <v>7</v>
      </c>
      <c r="AI22" s="44">
        <v>8</v>
      </c>
      <c r="AJ22" s="44">
        <v>9</v>
      </c>
      <c r="AK22" s="44">
        <v>10</v>
      </c>
      <c r="AL22" s="44">
        <v>11</v>
      </c>
      <c r="AM22" s="44">
        <v>12</v>
      </c>
      <c r="AN22" s="44">
        <v>13</v>
      </c>
      <c r="AO22" s="44">
        <v>14</v>
      </c>
      <c r="AP22" s="44">
        <v>15</v>
      </c>
      <c r="AQ22" s="44">
        <v>16</v>
      </c>
      <c r="AR22" s="44">
        <v>17</v>
      </c>
      <c r="AS22" s="44">
        <v>18</v>
      </c>
      <c r="AT22" s="45" t="s">
        <v>0</v>
      </c>
      <c r="AV22" s="114" t="s">
        <v>61</v>
      </c>
      <c r="AW22" s="140">
        <f t="shared" si="0"/>
        <v>-1.4E-2</v>
      </c>
      <c r="AX22" s="3">
        <v>17</v>
      </c>
      <c r="AY22" s="29"/>
      <c r="BB22" s="108" t="s">
        <v>61</v>
      </c>
      <c r="BC22" s="109">
        <f t="shared" si="2"/>
        <v>23</v>
      </c>
      <c r="BD22" s="109">
        <f t="shared" si="3"/>
        <v>21</v>
      </c>
      <c r="BE22" s="109">
        <f t="shared" si="4"/>
        <v>23</v>
      </c>
      <c r="BF22" s="14"/>
      <c r="BG22" s="14"/>
      <c r="BH22" s="109">
        <f t="shared" si="5"/>
        <v>28</v>
      </c>
      <c r="BI22" s="3">
        <f t="shared" si="6"/>
        <v>12</v>
      </c>
      <c r="BK22" s="114" t="s">
        <v>61</v>
      </c>
      <c r="BL22" s="115">
        <f t="shared" si="1"/>
        <v>-1.4E-2</v>
      </c>
      <c r="BM22" s="3">
        <v>17</v>
      </c>
      <c r="BN22" s="29"/>
      <c r="BQ22" s="114" t="s">
        <v>61</v>
      </c>
      <c r="BR22" s="128">
        <v>8.5999999999999993E-2</v>
      </c>
      <c r="BS22" s="115">
        <v>23</v>
      </c>
      <c r="BT22" s="115">
        <v>0.26700000000000002</v>
      </c>
      <c r="BU22" s="115">
        <v>21</v>
      </c>
      <c r="BV22" s="115">
        <v>0.28000000000000003</v>
      </c>
      <c r="BW22" s="115">
        <v>23</v>
      </c>
      <c r="BX22" s="115">
        <v>0.29299999999999998</v>
      </c>
      <c r="BY22" s="115">
        <v>28</v>
      </c>
      <c r="BZ22" s="47">
        <v>-0.24399999999999999</v>
      </c>
      <c r="CA22" s="3">
        <v>12</v>
      </c>
    </row>
    <row r="23" spans="1:79" x14ac:dyDescent="0.3">
      <c r="A23" s="177"/>
      <c r="B23" s="140" t="s">
        <v>10</v>
      </c>
      <c r="C23" s="140">
        <v>2</v>
      </c>
      <c r="D23" s="140">
        <v>31</v>
      </c>
      <c r="E23" s="140">
        <v>32</v>
      </c>
      <c r="F23" s="140">
        <f>$BH$2</f>
        <v>32</v>
      </c>
      <c r="G23" s="140"/>
      <c r="H23" s="140"/>
      <c r="I23" s="140"/>
      <c r="J23" s="140"/>
      <c r="K23" s="140"/>
      <c r="L23" s="140"/>
      <c r="M23" s="140"/>
      <c r="N23" s="140"/>
      <c r="O23" s="140"/>
      <c r="P23" s="140"/>
      <c r="Q23" s="140"/>
      <c r="R23" s="140"/>
      <c r="S23" s="140"/>
      <c r="T23" s="140"/>
      <c r="U23" s="3"/>
      <c r="V23" s="149" t="s">
        <v>32</v>
      </c>
      <c r="W23" s="150"/>
      <c r="X23" s="61"/>
      <c r="Y23" s="150" t="s">
        <v>127</v>
      </c>
      <c r="Z23" s="151"/>
      <c r="AA23" s="50" t="s">
        <v>116</v>
      </c>
      <c r="AB23" s="140">
        <v>25</v>
      </c>
      <c r="AC23" s="140">
        <v>14</v>
      </c>
      <c r="AD23" s="140">
        <v>21</v>
      </c>
      <c r="AE23" s="140">
        <f>$BI$36</f>
        <v>27</v>
      </c>
      <c r="AF23" s="140"/>
      <c r="AG23" s="140"/>
      <c r="AH23" s="140"/>
      <c r="AI23" s="140"/>
      <c r="AJ23" s="140"/>
      <c r="AK23" s="140"/>
      <c r="AL23" s="140"/>
      <c r="AM23" s="140"/>
      <c r="AN23" s="140"/>
      <c r="AO23" s="140"/>
      <c r="AP23" s="140"/>
      <c r="AQ23" s="140"/>
      <c r="AR23" s="140"/>
      <c r="AS23" s="140"/>
      <c r="AT23" s="3"/>
      <c r="AV23" s="108" t="s">
        <v>62</v>
      </c>
      <c r="AW23" s="140">
        <f t="shared" si="0"/>
        <v>-2.5000000000000005E-2</v>
      </c>
      <c r="AX23" s="3">
        <v>19</v>
      </c>
      <c r="AY23" s="29"/>
      <c r="BB23" s="108" t="s">
        <v>62</v>
      </c>
      <c r="BC23" s="109">
        <f t="shared" si="2"/>
        <v>2</v>
      </c>
      <c r="BD23" s="109">
        <f t="shared" si="3"/>
        <v>28</v>
      </c>
      <c r="BE23" s="109">
        <f t="shared" si="4"/>
        <v>10</v>
      </c>
      <c r="BF23" s="14"/>
      <c r="BG23" s="14"/>
      <c r="BH23" s="109">
        <f t="shared" si="5"/>
        <v>25</v>
      </c>
      <c r="BI23" s="3">
        <f t="shared" si="6"/>
        <v>28</v>
      </c>
      <c r="BK23" s="114" t="s">
        <v>62</v>
      </c>
      <c r="BL23" s="115">
        <f t="shared" si="1"/>
        <v>-2.5000000000000005E-2</v>
      </c>
      <c r="BM23" s="3">
        <v>19</v>
      </c>
      <c r="BN23" s="29"/>
      <c r="BQ23" s="114" t="s">
        <v>62</v>
      </c>
      <c r="BR23" s="128">
        <v>-0.55600000000000005</v>
      </c>
      <c r="BS23" s="115">
        <v>2</v>
      </c>
      <c r="BT23" s="115">
        <v>0.60799999999999998</v>
      </c>
      <c r="BU23" s="115">
        <v>28</v>
      </c>
      <c r="BV23" s="115">
        <v>-0.27200000000000002</v>
      </c>
      <c r="BW23" s="115">
        <v>10</v>
      </c>
      <c r="BX23" s="109">
        <v>0.18099999999999999</v>
      </c>
      <c r="BY23" s="115">
        <v>25</v>
      </c>
      <c r="BZ23" s="47">
        <v>0.497</v>
      </c>
      <c r="CA23" s="3">
        <v>28</v>
      </c>
    </row>
    <row r="24" spans="1:79" ht="15" thickBot="1" x14ac:dyDescent="0.35">
      <c r="A24" s="177"/>
      <c r="B24" s="140" t="s">
        <v>5</v>
      </c>
      <c r="C24" s="140">
        <v>1</v>
      </c>
      <c r="D24" s="140">
        <v>32</v>
      </c>
      <c r="E24" s="140">
        <v>32</v>
      </c>
      <c r="F24" s="140">
        <f>$BF$104</f>
        <v>32</v>
      </c>
      <c r="G24" s="140"/>
      <c r="H24" s="140"/>
      <c r="I24" s="140"/>
      <c r="J24" s="140"/>
      <c r="K24" s="140"/>
      <c r="L24" s="140"/>
      <c r="M24" s="140"/>
      <c r="N24" s="140"/>
      <c r="O24" s="140"/>
      <c r="P24" s="140"/>
      <c r="Q24" s="140"/>
      <c r="R24" s="140"/>
      <c r="S24" s="140"/>
      <c r="T24" s="140"/>
      <c r="U24" s="3"/>
      <c r="V24" s="25" t="s">
        <v>24</v>
      </c>
      <c r="W24" s="14"/>
      <c r="X24" s="62"/>
      <c r="Y24" s="14"/>
      <c r="Z24" s="46" t="s">
        <v>24</v>
      </c>
      <c r="AA24" s="141" t="s">
        <v>117</v>
      </c>
      <c r="AB24" s="142">
        <v>8</v>
      </c>
      <c r="AC24" s="142">
        <v>17</v>
      </c>
      <c r="AD24" s="142">
        <v>24</v>
      </c>
      <c r="AE24" s="142">
        <f>$AX$138</f>
        <v>23</v>
      </c>
      <c r="AF24" s="142"/>
      <c r="AG24" s="142"/>
      <c r="AH24" s="142"/>
      <c r="AI24" s="142"/>
      <c r="AJ24" s="142"/>
      <c r="AK24" s="142"/>
      <c r="AL24" s="142"/>
      <c r="AM24" s="142"/>
      <c r="AN24" s="142"/>
      <c r="AO24" s="142"/>
      <c r="AP24" s="142"/>
      <c r="AQ24" s="142"/>
      <c r="AR24" s="142"/>
      <c r="AS24" s="142"/>
      <c r="AT24" s="4"/>
      <c r="AV24" s="114" t="s">
        <v>63</v>
      </c>
      <c r="AW24" s="140">
        <f t="shared" si="0"/>
        <v>-6.5000000000000002E-2</v>
      </c>
      <c r="AX24" s="3">
        <v>27</v>
      </c>
      <c r="AY24" s="29"/>
      <c r="BB24" s="108" t="s">
        <v>63</v>
      </c>
      <c r="BC24" s="109">
        <f t="shared" si="2"/>
        <v>16</v>
      </c>
      <c r="BD24" s="109">
        <f t="shared" si="3"/>
        <v>9</v>
      </c>
      <c r="BE24" s="109">
        <f t="shared" si="4"/>
        <v>25</v>
      </c>
      <c r="BF24" s="14"/>
      <c r="BG24" s="14"/>
      <c r="BH24" s="109">
        <f t="shared" si="5"/>
        <v>3</v>
      </c>
      <c r="BI24" s="3">
        <f t="shared" si="6"/>
        <v>4</v>
      </c>
      <c r="BK24" s="114" t="s">
        <v>63</v>
      </c>
      <c r="BL24" s="115">
        <f t="shared" si="1"/>
        <v>-6.5000000000000002E-2</v>
      </c>
      <c r="BM24" s="3">
        <v>27</v>
      </c>
      <c r="BN24" s="29"/>
      <c r="BQ24" s="108" t="s">
        <v>63</v>
      </c>
      <c r="BR24" s="128">
        <v>-3.9E-2</v>
      </c>
      <c r="BS24" s="109">
        <v>16</v>
      </c>
      <c r="BT24" s="109">
        <v>-0.14499999999999999</v>
      </c>
      <c r="BU24" s="109">
        <v>9</v>
      </c>
      <c r="BV24" s="109">
        <v>0.34300000000000003</v>
      </c>
      <c r="BW24" s="115">
        <v>25</v>
      </c>
      <c r="BX24" s="109">
        <v>-0.503</v>
      </c>
      <c r="BY24" s="115">
        <v>3</v>
      </c>
      <c r="BZ24" s="47">
        <v>-0.35199999999999998</v>
      </c>
      <c r="CA24" s="3">
        <v>4</v>
      </c>
    </row>
    <row r="25" spans="1:79" x14ac:dyDescent="0.3">
      <c r="A25" s="177"/>
      <c r="B25" s="120"/>
      <c r="C25" s="463"/>
      <c r="D25" s="463"/>
      <c r="E25" s="463"/>
      <c r="F25" s="121"/>
      <c r="G25" s="121"/>
      <c r="H25" s="121"/>
      <c r="I25" s="121"/>
      <c r="J25" s="121"/>
      <c r="K25" s="121"/>
      <c r="L25" s="121"/>
      <c r="M25" s="121"/>
      <c r="N25" s="121"/>
      <c r="O25" s="121"/>
      <c r="P25" s="121"/>
      <c r="Q25" s="121"/>
      <c r="R25" s="121"/>
      <c r="S25" s="121"/>
      <c r="T25" s="121"/>
      <c r="U25" s="122"/>
      <c r="V25" s="27" t="s">
        <v>27</v>
      </c>
      <c r="W25" s="14"/>
      <c r="X25" s="63"/>
      <c r="Y25" s="14"/>
      <c r="Z25" s="19" t="s">
        <v>27</v>
      </c>
      <c r="AV25" s="114" t="s">
        <v>64</v>
      </c>
      <c r="AW25" s="140">
        <f t="shared" si="0"/>
        <v>-7.566666666666666E-2</v>
      </c>
      <c r="AX25" s="3">
        <v>28</v>
      </c>
      <c r="AY25" s="29"/>
      <c r="BB25" s="108" t="s">
        <v>64</v>
      </c>
      <c r="BC25" s="109">
        <f t="shared" si="2"/>
        <v>22</v>
      </c>
      <c r="BD25" s="109">
        <f t="shared" si="3"/>
        <v>13</v>
      </c>
      <c r="BE25" s="109">
        <f t="shared" si="4"/>
        <v>11</v>
      </c>
      <c r="BF25" s="14"/>
      <c r="BG25" s="14"/>
      <c r="BH25" s="109">
        <f t="shared" si="5"/>
        <v>22</v>
      </c>
      <c r="BI25" s="3">
        <f t="shared" si="6"/>
        <v>30</v>
      </c>
      <c r="BK25" s="114" t="s">
        <v>64</v>
      </c>
      <c r="BL25" s="115">
        <f t="shared" si="1"/>
        <v>-7.566666666666666E-2</v>
      </c>
      <c r="BM25" s="3">
        <v>28</v>
      </c>
      <c r="BN25" s="29"/>
      <c r="BQ25" s="108" t="s">
        <v>64</v>
      </c>
      <c r="BR25" s="128">
        <v>7.4999999999999997E-2</v>
      </c>
      <c r="BS25" s="109">
        <v>22</v>
      </c>
      <c r="BT25" s="109">
        <v>-3.6999999999999998E-2</v>
      </c>
      <c r="BU25" s="109">
        <v>13</v>
      </c>
      <c r="BV25" s="109">
        <v>-0.25900000000000001</v>
      </c>
      <c r="BW25" s="115">
        <v>11</v>
      </c>
      <c r="BX25" s="109">
        <v>0.114</v>
      </c>
      <c r="BY25" s="115">
        <v>22</v>
      </c>
      <c r="BZ25" s="47">
        <v>0.63900000000000001</v>
      </c>
      <c r="CA25" s="3">
        <v>30</v>
      </c>
    </row>
    <row r="26" spans="1:79" ht="15" thickBot="1" x14ac:dyDescent="0.35">
      <c r="A26" s="178"/>
      <c r="B26" s="142" t="s">
        <v>11</v>
      </c>
      <c r="C26" s="142">
        <v>9</v>
      </c>
      <c r="D26" s="142">
        <v>9</v>
      </c>
      <c r="E26" s="142">
        <v>6</v>
      </c>
      <c r="F26" s="142">
        <f>$BD$138</f>
        <v>9</v>
      </c>
      <c r="G26" s="142"/>
      <c r="H26" s="142"/>
      <c r="I26" s="142"/>
      <c r="J26" s="142"/>
      <c r="K26" s="142"/>
      <c r="L26" s="142"/>
      <c r="M26" s="142"/>
      <c r="N26" s="142"/>
      <c r="O26" s="142"/>
      <c r="P26" s="142"/>
      <c r="Q26" s="142"/>
      <c r="R26" s="142"/>
      <c r="S26" s="142"/>
      <c r="T26" s="142"/>
      <c r="U26" s="4"/>
      <c r="V26" s="106">
        <f>$BC$138</f>
        <v>6.67</v>
      </c>
      <c r="W26" s="28"/>
      <c r="X26" s="58"/>
      <c r="Y26" s="28"/>
      <c r="Z26" s="60">
        <f>$AW$138</f>
        <v>8.67</v>
      </c>
      <c r="AV26" s="108" t="s">
        <v>65</v>
      </c>
      <c r="AW26" s="140">
        <f t="shared" si="0"/>
        <v>-8.6333333333333331E-2</v>
      </c>
      <c r="AX26" s="3">
        <v>30</v>
      </c>
      <c r="AY26" s="29"/>
      <c r="BB26" s="108" t="s">
        <v>65</v>
      </c>
      <c r="BC26" s="109">
        <f t="shared" si="2"/>
        <v>13</v>
      </c>
      <c r="BD26" s="109">
        <f t="shared" si="3"/>
        <v>31</v>
      </c>
      <c r="BE26" s="109">
        <f t="shared" si="4"/>
        <v>30</v>
      </c>
      <c r="BF26" s="14"/>
      <c r="BG26" s="14"/>
      <c r="BH26" s="109">
        <f t="shared" si="5"/>
        <v>15</v>
      </c>
      <c r="BI26" s="3">
        <f t="shared" si="6"/>
        <v>23</v>
      </c>
      <c r="BK26" s="108" t="s">
        <v>65</v>
      </c>
      <c r="BL26" s="109">
        <f t="shared" si="1"/>
        <v>-8.6333333333333331E-2</v>
      </c>
      <c r="BM26" s="3">
        <v>30</v>
      </c>
      <c r="BN26" s="29"/>
      <c r="BQ26" s="114" t="s">
        <v>65</v>
      </c>
      <c r="BR26" s="128">
        <v>-7.0999999999999994E-2</v>
      </c>
      <c r="BS26" s="115">
        <v>13</v>
      </c>
      <c r="BT26" s="115">
        <v>0.86</v>
      </c>
      <c r="BU26" s="115">
        <v>31</v>
      </c>
      <c r="BV26" s="115">
        <v>0.56000000000000005</v>
      </c>
      <c r="BW26" s="115">
        <v>30</v>
      </c>
      <c r="BX26" s="109">
        <v>-7.0000000000000001E-3</v>
      </c>
      <c r="BY26" s="115">
        <v>15</v>
      </c>
      <c r="BZ26" s="47">
        <v>0.17199999999999999</v>
      </c>
      <c r="CA26" s="3">
        <v>23</v>
      </c>
    </row>
    <row r="27" spans="1:79" ht="15" thickBot="1" x14ac:dyDescent="0.35">
      <c r="AV27" s="108" t="s">
        <v>66</v>
      </c>
      <c r="AW27" s="140">
        <f t="shared" si="0"/>
        <v>0.13266666666666668</v>
      </c>
      <c r="AX27" s="3">
        <v>4</v>
      </c>
      <c r="AY27" s="29"/>
      <c r="BB27" s="108" t="s">
        <v>66</v>
      </c>
      <c r="BC27" s="109">
        <f t="shared" si="2"/>
        <v>7</v>
      </c>
      <c r="BD27" s="109">
        <f t="shared" si="3"/>
        <v>4</v>
      </c>
      <c r="BE27" s="109">
        <f t="shared" si="4"/>
        <v>13</v>
      </c>
      <c r="BF27" s="14"/>
      <c r="BG27" s="14"/>
      <c r="BH27" s="109">
        <f t="shared" si="5"/>
        <v>7</v>
      </c>
      <c r="BI27" s="3">
        <f t="shared" si="6"/>
        <v>16</v>
      </c>
      <c r="BK27" s="108" t="s">
        <v>66</v>
      </c>
      <c r="BL27" s="109">
        <f t="shared" si="1"/>
        <v>0.13266666666666668</v>
      </c>
      <c r="BM27" s="3">
        <v>4</v>
      </c>
      <c r="BN27" s="29"/>
      <c r="BQ27" s="108" t="s">
        <v>66</v>
      </c>
      <c r="BR27" s="128">
        <v>-0.34200000000000003</v>
      </c>
      <c r="BS27" s="109">
        <v>7</v>
      </c>
      <c r="BT27" s="109">
        <v>-0.52900000000000003</v>
      </c>
      <c r="BU27" s="109">
        <v>4</v>
      </c>
      <c r="BV27" s="109">
        <v>-0.18099999999999999</v>
      </c>
      <c r="BW27" s="115">
        <v>13</v>
      </c>
      <c r="BX27" s="109">
        <v>-0.29299999999999998</v>
      </c>
      <c r="BY27" s="115">
        <v>7</v>
      </c>
      <c r="BZ27" s="47">
        <v>-0.04</v>
      </c>
      <c r="CA27" s="3">
        <v>16</v>
      </c>
    </row>
    <row r="28" spans="1:79" ht="14.4" customHeight="1" x14ac:dyDescent="0.3">
      <c r="A28" s="182" t="s">
        <v>73</v>
      </c>
      <c r="B28" s="11"/>
      <c r="C28" s="462"/>
      <c r="D28" s="462"/>
      <c r="E28" s="462"/>
      <c r="F28" s="118"/>
      <c r="G28" s="118"/>
      <c r="H28" s="118"/>
      <c r="I28" s="118"/>
      <c r="J28" s="118"/>
      <c r="K28" s="118"/>
      <c r="L28" s="118"/>
      <c r="M28" s="118"/>
      <c r="N28" s="118"/>
      <c r="O28" s="118"/>
      <c r="P28" s="118"/>
      <c r="Q28" s="118"/>
      <c r="R28" s="118"/>
      <c r="S28" s="118"/>
      <c r="T28" s="118"/>
      <c r="U28" s="119"/>
      <c r="V28" s="165" t="s">
        <v>23</v>
      </c>
      <c r="W28" s="166"/>
      <c r="X28" s="166"/>
      <c r="Y28" s="166"/>
      <c r="Z28" s="166"/>
      <c r="AA28" s="11"/>
      <c r="AB28" s="462"/>
      <c r="AC28" s="462"/>
      <c r="AD28" s="462"/>
      <c r="AE28" s="118"/>
      <c r="AF28" s="118"/>
      <c r="AG28" s="118"/>
      <c r="AH28" s="118"/>
      <c r="AI28" s="118"/>
      <c r="AJ28" s="118"/>
      <c r="AK28" s="118"/>
      <c r="AL28" s="118"/>
      <c r="AM28" s="118"/>
      <c r="AN28" s="118"/>
      <c r="AO28" s="118"/>
      <c r="AP28" s="118"/>
      <c r="AQ28" s="118"/>
      <c r="AR28" s="118"/>
      <c r="AS28" s="118"/>
      <c r="AT28" s="119"/>
      <c r="AV28" s="108" t="s">
        <v>67</v>
      </c>
      <c r="AW28" s="140">
        <f t="shared" si="0"/>
        <v>-3.3333333333333327E-3</v>
      </c>
      <c r="AX28" s="3">
        <v>16</v>
      </c>
      <c r="AY28" s="29"/>
      <c r="BB28" s="108" t="s">
        <v>67</v>
      </c>
      <c r="BC28" s="109">
        <f t="shared" si="2"/>
        <v>26</v>
      </c>
      <c r="BD28" s="109">
        <f t="shared" si="3"/>
        <v>15</v>
      </c>
      <c r="BE28" s="109">
        <f t="shared" si="4"/>
        <v>6</v>
      </c>
      <c r="BF28" s="14"/>
      <c r="BG28" s="14"/>
      <c r="BH28" s="109">
        <f t="shared" si="5"/>
        <v>4</v>
      </c>
      <c r="BI28" s="3">
        <f t="shared" si="6"/>
        <v>20</v>
      </c>
      <c r="BK28" s="108" t="s">
        <v>67</v>
      </c>
      <c r="BL28" s="109">
        <f t="shared" si="1"/>
        <v>-3.3333333333333327E-3</v>
      </c>
      <c r="BM28" s="3">
        <v>16</v>
      </c>
      <c r="BN28" s="29"/>
      <c r="BQ28" s="108" t="s">
        <v>67</v>
      </c>
      <c r="BR28" s="128">
        <v>0.20100000000000001</v>
      </c>
      <c r="BS28" s="109">
        <v>26</v>
      </c>
      <c r="BT28" s="109">
        <v>2.1999999999999999E-2</v>
      </c>
      <c r="BU28" s="109">
        <v>15</v>
      </c>
      <c r="BV28" s="109">
        <v>-0.441</v>
      </c>
      <c r="BW28" s="115">
        <v>6</v>
      </c>
      <c r="BX28" s="109">
        <v>-0.309</v>
      </c>
      <c r="BY28" s="115">
        <v>4</v>
      </c>
      <c r="BZ28" s="47">
        <v>0.10299999999999999</v>
      </c>
      <c r="CA28" s="3">
        <v>20</v>
      </c>
    </row>
    <row r="29" spans="1:79" x14ac:dyDescent="0.3">
      <c r="A29" s="183"/>
      <c r="B29" s="5" t="s">
        <v>1</v>
      </c>
      <c r="C29" s="20">
        <v>1</v>
      </c>
      <c r="D29" s="20">
        <v>2</v>
      </c>
      <c r="E29" s="20">
        <v>3</v>
      </c>
      <c r="F29" s="20">
        <v>4</v>
      </c>
      <c r="G29" s="20">
        <v>5</v>
      </c>
      <c r="H29" s="20">
        <v>6</v>
      </c>
      <c r="I29" s="20">
        <v>7</v>
      </c>
      <c r="J29" s="20">
        <v>8</v>
      </c>
      <c r="K29" s="20">
        <v>9</v>
      </c>
      <c r="L29" s="20">
        <v>10</v>
      </c>
      <c r="M29" s="20">
        <v>11</v>
      </c>
      <c r="N29" s="20">
        <v>12</v>
      </c>
      <c r="O29" s="20">
        <v>13</v>
      </c>
      <c r="P29" s="20">
        <v>14</v>
      </c>
      <c r="Q29" s="20">
        <v>15</v>
      </c>
      <c r="R29" s="20">
        <v>16</v>
      </c>
      <c r="S29" s="20">
        <v>17</v>
      </c>
      <c r="T29" s="20">
        <v>18</v>
      </c>
      <c r="U29" s="21" t="s">
        <v>0</v>
      </c>
      <c r="V29" s="25" t="s">
        <v>24</v>
      </c>
      <c r="W29" s="14"/>
      <c r="X29" s="8" t="s">
        <v>25</v>
      </c>
      <c r="Y29" s="14"/>
      <c r="Z29" s="46" t="s">
        <v>26</v>
      </c>
      <c r="AA29" s="5" t="s">
        <v>1</v>
      </c>
      <c r="AB29" s="20">
        <v>1</v>
      </c>
      <c r="AC29" s="20">
        <v>2</v>
      </c>
      <c r="AD29" s="20">
        <v>3</v>
      </c>
      <c r="AE29" s="20">
        <v>4</v>
      </c>
      <c r="AF29" s="20">
        <v>5</v>
      </c>
      <c r="AG29" s="20">
        <v>6</v>
      </c>
      <c r="AH29" s="20">
        <v>7</v>
      </c>
      <c r="AI29" s="20">
        <v>8</v>
      </c>
      <c r="AJ29" s="20">
        <v>9</v>
      </c>
      <c r="AK29" s="20">
        <v>10</v>
      </c>
      <c r="AL29" s="20">
        <v>11</v>
      </c>
      <c r="AM29" s="20">
        <v>12</v>
      </c>
      <c r="AN29" s="20">
        <v>13</v>
      </c>
      <c r="AO29" s="20">
        <v>14</v>
      </c>
      <c r="AP29" s="20">
        <v>15</v>
      </c>
      <c r="AQ29" s="20">
        <v>16</v>
      </c>
      <c r="AR29" s="20">
        <v>17</v>
      </c>
      <c r="AS29" s="20">
        <v>18</v>
      </c>
      <c r="AT29" s="21" t="s">
        <v>0</v>
      </c>
      <c r="AV29" s="108" t="s">
        <v>68</v>
      </c>
      <c r="AW29" s="140">
        <f t="shared" si="0"/>
        <v>-3.7333333333333323E-2</v>
      </c>
      <c r="AX29" s="3">
        <v>21</v>
      </c>
      <c r="AY29" s="29"/>
      <c r="BB29" s="108" t="s">
        <v>68</v>
      </c>
      <c r="BC29" s="109">
        <f t="shared" si="2"/>
        <v>28</v>
      </c>
      <c r="BD29" s="109">
        <f t="shared" si="3"/>
        <v>29</v>
      </c>
      <c r="BE29" s="109">
        <f t="shared" si="4"/>
        <v>9</v>
      </c>
      <c r="BF29" s="14"/>
      <c r="BG29" s="14"/>
      <c r="BH29" s="109">
        <f t="shared" si="5"/>
        <v>31</v>
      </c>
      <c r="BI29" s="3">
        <f t="shared" si="6"/>
        <v>26</v>
      </c>
      <c r="BK29" s="108" t="s">
        <v>68</v>
      </c>
      <c r="BL29" s="109">
        <f t="shared" si="1"/>
        <v>-3.7333333333333323E-2</v>
      </c>
      <c r="BM29" s="3">
        <v>21</v>
      </c>
      <c r="BN29" s="29"/>
      <c r="BQ29" s="114" t="s">
        <v>68</v>
      </c>
      <c r="BR29" s="128">
        <v>0.22800000000000001</v>
      </c>
      <c r="BS29" s="115">
        <v>28</v>
      </c>
      <c r="BT29" s="115">
        <v>0.63300000000000001</v>
      </c>
      <c r="BU29" s="115">
        <v>29</v>
      </c>
      <c r="BV29" s="115">
        <v>-0.27800000000000002</v>
      </c>
      <c r="BW29" s="115">
        <v>9</v>
      </c>
      <c r="BX29" s="115">
        <v>0.48399999999999999</v>
      </c>
      <c r="BY29" s="115">
        <v>31</v>
      </c>
      <c r="BZ29" s="47">
        <v>0.39300000000000002</v>
      </c>
      <c r="CA29" s="3">
        <v>26</v>
      </c>
    </row>
    <row r="30" spans="1:79" x14ac:dyDescent="0.3">
      <c r="A30" s="183"/>
      <c r="B30" s="140" t="s">
        <v>2</v>
      </c>
      <c r="C30" s="140">
        <v>29</v>
      </c>
      <c r="D30" s="140">
        <v>25</v>
      </c>
      <c r="E30" s="140">
        <v>24</v>
      </c>
      <c r="F30" s="140">
        <f>$BE$37</f>
        <v>27</v>
      </c>
      <c r="G30" s="140"/>
      <c r="H30" s="140"/>
      <c r="I30" s="140"/>
      <c r="J30" s="140"/>
      <c r="K30" s="140"/>
      <c r="L30" s="140"/>
      <c r="M30" s="140"/>
      <c r="N30" s="140"/>
      <c r="O30" s="140"/>
      <c r="P30" s="140"/>
      <c r="Q30" s="140"/>
      <c r="R30" s="140"/>
      <c r="S30" s="140"/>
      <c r="T30" s="140"/>
      <c r="U30" s="3"/>
      <c r="V30" s="27" t="s">
        <v>27</v>
      </c>
      <c r="W30" s="14"/>
      <c r="X30" s="9" t="s">
        <v>28</v>
      </c>
      <c r="Y30" s="14"/>
      <c r="Z30" s="19" t="s">
        <v>28</v>
      </c>
      <c r="AA30" s="139" t="s">
        <v>33</v>
      </c>
      <c r="AB30" s="140">
        <v>25</v>
      </c>
      <c r="AC30" s="140">
        <v>5</v>
      </c>
      <c r="AD30" s="140">
        <v>12</v>
      </c>
      <c r="AE30" s="140">
        <f>$AY$37</f>
        <v>8</v>
      </c>
      <c r="AF30" s="140"/>
      <c r="AG30" s="140"/>
      <c r="AH30" s="140"/>
      <c r="AI30" s="140"/>
      <c r="AJ30" s="140"/>
      <c r="AK30" s="140"/>
      <c r="AL30" s="140"/>
      <c r="AM30" s="140"/>
      <c r="AN30" s="140"/>
      <c r="AO30" s="140"/>
      <c r="AP30" s="140"/>
      <c r="AQ30" s="140"/>
      <c r="AR30" s="140"/>
      <c r="AS30" s="140"/>
      <c r="AT30" s="3"/>
      <c r="AV30" s="108" t="s">
        <v>69</v>
      </c>
      <c r="AW30" s="140">
        <f t="shared" si="0"/>
        <v>5.6333333333333326E-2</v>
      </c>
      <c r="AX30" s="3">
        <v>9</v>
      </c>
      <c r="AY30" s="29"/>
      <c r="BB30" s="108" t="s">
        <v>69</v>
      </c>
      <c r="BC30" s="109">
        <f t="shared" si="2"/>
        <v>5</v>
      </c>
      <c r="BD30" s="109">
        <f t="shared" si="3"/>
        <v>11</v>
      </c>
      <c r="BE30" s="109">
        <f t="shared" si="4"/>
        <v>32</v>
      </c>
      <c r="BF30" s="14"/>
      <c r="BG30" s="14"/>
      <c r="BH30" s="109">
        <f t="shared" si="5"/>
        <v>2</v>
      </c>
      <c r="BI30" s="3">
        <f t="shared" si="6"/>
        <v>5</v>
      </c>
      <c r="BK30" s="108" t="s">
        <v>69</v>
      </c>
      <c r="BL30" s="109">
        <f t="shared" si="1"/>
        <v>5.6333333333333326E-2</v>
      </c>
      <c r="BM30" s="3">
        <v>9</v>
      </c>
      <c r="BN30" s="29"/>
      <c r="BQ30" s="108" t="s">
        <v>69</v>
      </c>
      <c r="BR30" s="128">
        <v>-0.47099999999999997</v>
      </c>
      <c r="BS30" s="109">
        <v>5</v>
      </c>
      <c r="BT30" s="109">
        <v>-8.8999999999999996E-2</v>
      </c>
      <c r="BU30" s="109">
        <v>11</v>
      </c>
      <c r="BV30" s="109">
        <v>1.1499999999999999</v>
      </c>
      <c r="BW30" s="115">
        <v>32</v>
      </c>
      <c r="BX30" s="109">
        <v>-0.82799999999999996</v>
      </c>
      <c r="BY30" s="115">
        <v>2</v>
      </c>
      <c r="BZ30" s="47">
        <v>-0.34200000000000003</v>
      </c>
      <c r="CA30" s="3">
        <v>5</v>
      </c>
    </row>
    <row r="31" spans="1:79" x14ac:dyDescent="0.3">
      <c r="A31" s="183"/>
      <c r="B31" s="120"/>
      <c r="C31" s="463"/>
      <c r="D31" s="463"/>
      <c r="E31" s="463"/>
      <c r="F31" s="121"/>
      <c r="G31" s="121"/>
      <c r="H31" s="121"/>
      <c r="I31" s="121"/>
      <c r="J31" s="121"/>
      <c r="K31" s="121"/>
      <c r="L31" s="121"/>
      <c r="M31" s="121"/>
      <c r="N31" s="121"/>
      <c r="O31" s="121"/>
      <c r="P31" s="121"/>
      <c r="Q31" s="121"/>
      <c r="R31" s="121"/>
      <c r="S31" s="121"/>
      <c r="T31" s="121"/>
      <c r="U31" s="122"/>
      <c r="V31" s="108">
        <f>$BC$71</f>
        <v>19.8</v>
      </c>
      <c r="W31" s="10"/>
      <c r="X31" s="109">
        <f>$BD$71</f>
        <v>20.8</v>
      </c>
      <c r="Y31" s="10"/>
      <c r="Z31" s="3">
        <f>$BE$71</f>
        <v>21.8</v>
      </c>
      <c r="AA31" s="139" t="s">
        <v>34</v>
      </c>
      <c r="AB31" s="140">
        <v>25</v>
      </c>
      <c r="AC31" s="140">
        <v>11</v>
      </c>
      <c r="AD31" s="140">
        <v>11</v>
      </c>
      <c r="AE31" s="140">
        <f>$AW$37</f>
        <v>9</v>
      </c>
      <c r="AF31" s="140"/>
      <c r="AG31" s="140"/>
      <c r="AH31" s="140"/>
      <c r="AI31" s="140"/>
      <c r="AJ31" s="140"/>
      <c r="AK31" s="140"/>
      <c r="AL31" s="140"/>
      <c r="AM31" s="140"/>
      <c r="AN31" s="140"/>
      <c r="AO31" s="140"/>
      <c r="AP31" s="140"/>
      <c r="AQ31" s="140"/>
      <c r="AR31" s="140"/>
      <c r="AS31" s="140"/>
      <c r="AT31" s="3"/>
      <c r="AV31" s="108" t="s">
        <v>70</v>
      </c>
      <c r="AW31" s="140">
        <f t="shared" si="0"/>
        <v>6.7333333333333342E-2</v>
      </c>
      <c r="AX31" s="3">
        <v>5</v>
      </c>
      <c r="AY31" s="29"/>
      <c r="BB31" s="108" t="s">
        <v>70</v>
      </c>
      <c r="BC31" s="109">
        <f t="shared" si="2"/>
        <v>18</v>
      </c>
      <c r="BD31" s="109">
        <f t="shared" si="3"/>
        <v>6</v>
      </c>
      <c r="BE31" s="109">
        <f t="shared" si="4"/>
        <v>2</v>
      </c>
      <c r="BF31" s="14"/>
      <c r="BG31" s="14"/>
      <c r="BH31" s="109">
        <f t="shared" si="5"/>
        <v>6</v>
      </c>
      <c r="BI31" s="3">
        <f t="shared" si="6"/>
        <v>1</v>
      </c>
      <c r="BK31" s="108" t="s">
        <v>70</v>
      </c>
      <c r="BL31" s="109">
        <f t="shared" si="1"/>
        <v>6.7333333333333342E-2</v>
      </c>
      <c r="BM31" s="3">
        <v>5</v>
      </c>
      <c r="BN31" s="29"/>
      <c r="BQ31" s="108" t="s">
        <v>70</v>
      </c>
      <c r="BR31" s="128">
        <v>-1.4999999999999999E-2</v>
      </c>
      <c r="BS31" s="109">
        <v>18</v>
      </c>
      <c r="BT31" s="109">
        <v>-0.318</v>
      </c>
      <c r="BU31" s="109">
        <v>6</v>
      </c>
      <c r="BV31" s="109">
        <v>-0.67600000000000005</v>
      </c>
      <c r="BW31" s="115">
        <v>2</v>
      </c>
      <c r="BX31" s="109">
        <v>-0.29799999999999999</v>
      </c>
      <c r="BY31" s="115">
        <v>6</v>
      </c>
      <c r="BZ31" s="47">
        <v>-0.92800000000000005</v>
      </c>
      <c r="CA31" s="3">
        <v>1</v>
      </c>
    </row>
    <row r="32" spans="1:79" x14ac:dyDescent="0.3">
      <c r="A32" s="183"/>
      <c r="B32" s="140" t="s">
        <v>3</v>
      </c>
      <c r="C32" s="140">
        <v>29</v>
      </c>
      <c r="D32" s="140">
        <v>32</v>
      </c>
      <c r="E32" s="140">
        <v>28</v>
      </c>
      <c r="F32" s="140">
        <f>$BD$37</f>
        <v>27</v>
      </c>
      <c r="G32" s="140"/>
      <c r="H32" s="140"/>
      <c r="I32" s="140"/>
      <c r="J32" s="140"/>
      <c r="K32" s="140"/>
      <c r="L32" s="140"/>
      <c r="M32" s="140"/>
      <c r="N32" s="140"/>
      <c r="O32" s="140"/>
      <c r="P32" s="140"/>
      <c r="Q32" s="140"/>
      <c r="R32" s="140"/>
      <c r="S32" s="140"/>
      <c r="T32" s="140"/>
      <c r="U32" s="3"/>
      <c r="V32" s="149" t="s">
        <v>29</v>
      </c>
      <c r="W32" s="150"/>
      <c r="X32" s="150"/>
      <c r="Y32" s="150"/>
      <c r="Z32" s="151"/>
      <c r="AA32" s="139" t="s">
        <v>35</v>
      </c>
      <c r="AB32" s="140">
        <v>31</v>
      </c>
      <c r="AC32" s="140">
        <v>8</v>
      </c>
      <c r="AD32" s="140">
        <v>13</v>
      </c>
      <c r="AE32" s="140">
        <f>$AX$37</f>
        <v>8</v>
      </c>
      <c r="AF32" s="140"/>
      <c r="AG32" s="140"/>
      <c r="AH32" s="140"/>
      <c r="AI32" s="140"/>
      <c r="AJ32" s="140"/>
      <c r="AK32" s="140"/>
      <c r="AL32" s="140"/>
      <c r="AM32" s="140"/>
      <c r="AN32" s="140"/>
      <c r="AO32" s="140"/>
      <c r="AP32" s="140"/>
      <c r="AQ32" s="140"/>
      <c r="AR32" s="140"/>
      <c r="AS32" s="140"/>
      <c r="AT32" s="3"/>
      <c r="AV32" s="108" t="s">
        <v>71</v>
      </c>
      <c r="AW32" s="140">
        <f t="shared" si="0"/>
        <v>-6.4333333333333326E-2</v>
      </c>
      <c r="AX32" s="3">
        <v>26</v>
      </c>
      <c r="AY32" s="29"/>
      <c r="BB32" s="108" t="s">
        <v>71</v>
      </c>
      <c r="BC32" s="109">
        <f t="shared" si="2"/>
        <v>31</v>
      </c>
      <c r="BD32" s="109">
        <f t="shared" si="3"/>
        <v>32</v>
      </c>
      <c r="BE32" s="109">
        <f t="shared" si="4"/>
        <v>22</v>
      </c>
      <c r="BF32" s="14"/>
      <c r="BG32" s="14"/>
      <c r="BH32" s="109">
        <f t="shared" si="5"/>
        <v>5</v>
      </c>
      <c r="BI32" s="3">
        <f t="shared" si="6"/>
        <v>7</v>
      </c>
      <c r="BK32" s="108" t="s">
        <v>71</v>
      </c>
      <c r="BL32" s="109">
        <f t="shared" si="1"/>
        <v>-6.4333333333333326E-2</v>
      </c>
      <c r="BM32" s="3">
        <v>26</v>
      </c>
      <c r="BN32" s="29"/>
      <c r="BQ32" s="108" t="s">
        <v>71</v>
      </c>
      <c r="BR32" s="128">
        <v>0.38700000000000001</v>
      </c>
      <c r="BS32" s="109">
        <v>31</v>
      </c>
      <c r="BT32" s="109">
        <v>0.94499999999999995</v>
      </c>
      <c r="BU32" s="109">
        <v>32</v>
      </c>
      <c r="BV32" s="109">
        <v>0.219</v>
      </c>
      <c r="BW32" s="115">
        <v>22</v>
      </c>
      <c r="BX32" s="109">
        <v>-0.30099999999999999</v>
      </c>
      <c r="BY32" s="115">
        <v>5</v>
      </c>
      <c r="BZ32" s="47">
        <v>-0.316</v>
      </c>
      <c r="CA32" s="3">
        <v>7</v>
      </c>
    </row>
    <row r="33" spans="1:81" ht="15" thickBot="1" x14ac:dyDescent="0.35">
      <c r="A33" s="183"/>
      <c r="B33" s="140" t="s">
        <v>4</v>
      </c>
      <c r="C33" s="140">
        <v>11</v>
      </c>
      <c r="D33" s="140">
        <v>1</v>
      </c>
      <c r="E33" s="140">
        <v>3</v>
      </c>
      <c r="F33" s="140">
        <f>$BI$3</f>
        <v>10</v>
      </c>
      <c r="G33" s="140"/>
      <c r="H33" s="140"/>
      <c r="I33" s="140"/>
      <c r="J33" s="140"/>
      <c r="K33" s="140"/>
      <c r="L33" s="140"/>
      <c r="M33" s="140"/>
      <c r="N33" s="140"/>
      <c r="O33" s="140"/>
      <c r="P33" s="140"/>
      <c r="Q33" s="140"/>
      <c r="R33" s="140"/>
      <c r="S33" s="140"/>
      <c r="T33" s="140"/>
      <c r="U33" s="3"/>
      <c r="V33" s="25" t="s">
        <v>24</v>
      </c>
      <c r="W33" s="14"/>
      <c r="X33" s="8" t="s">
        <v>25</v>
      </c>
      <c r="Y33" s="14"/>
      <c r="Z33" s="26" t="s">
        <v>26</v>
      </c>
      <c r="AA33" s="123"/>
      <c r="AB33" s="463"/>
      <c r="AC33" s="463"/>
      <c r="AD33" s="463"/>
      <c r="AE33" s="121"/>
      <c r="AF33" s="121"/>
      <c r="AG33" s="121"/>
      <c r="AH33" s="121"/>
      <c r="AI33" s="121"/>
      <c r="AJ33" s="121"/>
      <c r="AK33" s="121"/>
      <c r="AL33" s="121"/>
      <c r="AM33" s="121"/>
      <c r="AN33" s="121"/>
      <c r="AO33" s="121"/>
      <c r="AP33" s="121"/>
      <c r="AQ33" s="121"/>
      <c r="AR33" s="121"/>
      <c r="AS33" s="121"/>
      <c r="AT33" s="122"/>
      <c r="AV33" s="116" t="s">
        <v>72</v>
      </c>
      <c r="AW33" s="142">
        <f t="shared" si="0"/>
        <v>-0.11799999999999999</v>
      </c>
      <c r="AX33" s="4">
        <v>32</v>
      </c>
      <c r="AY33" s="29"/>
      <c r="BB33" s="106" t="s">
        <v>72</v>
      </c>
      <c r="BC33" s="107">
        <f t="shared" si="2"/>
        <v>25</v>
      </c>
      <c r="BD33" s="107">
        <f t="shared" si="3"/>
        <v>20</v>
      </c>
      <c r="BE33" s="107">
        <f t="shared" si="4"/>
        <v>28</v>
      </c>
      <c r="BF33" s="28"/>
      <c r="BG33" s="28"/>
      <c r="BH33" s="107">
        <f t="shared" si="5"/>
        <v>21</v>
      </c>
      <c r="BI33" s="4">
        <f t="shared" si="6"/>
        <v>18</v>
      </c>
      <c r="BK33" s="116" t="s">
        <v>72</v>
      </c>
      <c r="BL33" s="117">
        <f t="shared" si="1"/>
        <v>-0.11799999999999999</v>
      </c>
      <c r="BM33" s="4">
        <v>32</v>
      </c>
      <c r="BN33" s="29"/>
      <c r="BQ33" s="116" t="s">
        <v>72</v>
      </c>
      <c r="BR33" s="129">
        <v>0.191</v>
      </c>
      <c r="BS33" s="117">
        <v>25</v>
      </c>
      <c r="BT33" s="117">
        <v>0.255</v>
      </c>
      <c r="BU33" s="117">
        <v>20</v>
      </c>
      <c r="BV33" s="117">
        <v>0.443</v>
      </c>
      <c r="BW33" s="115">
        <v>28</v>
      </c>
      <c r="BX33" s="117">
        <v>0.106</v>
      </c>
      <c r="BY33" s="115">
        <v>21</v>
      </c>
      <c r="BZ33" s="56">
        <v>-1.0999999999999999E-2</v>
      </c>
      <c r="CA33" s="3">
        <v>18</v>
      </c>
    </row>
    <row r="34" spans="1:81" ht="15" thickBot="1" x14ac:dyDescent="0.35">
      <c r="A34" s="183"/>
      <c r="B34" s="140" t="s">
        <v>5</v>
      </c>
      <c r="C34" s="140">
        <v>24</v>
      </c>
      <c r="D34" s="140">
        <v>1</v>
      </c>
      <c r="E34" s="140">
        <v>8</v>
      </c>
      <c r="F34" s="140">
        <f>$BL$71</f>
        <v>6</v>
      </c>
      <c r="G34" s="140"/>
      <c r="H34" s="140"/>
      <c r="I34" s="140"/>
      <c r="J34" s="140"/>
      <c r="K34" s="140"/>
      <c r="L34" s="140"/>
      <c r="M34" s="140"/>
      <c r="N34" s="140"/>
      <c r="O34" s="140"/>
      <c r="P34" s="140"/>
      <c r="Q34" s="140"/>
      <c r="R34" s="140"/>
      <c r="S34" s="140"/>
      <c r="T34" s="140"/>
      <c r="U34" s="3"/>
      <c r="V34" s="27" t="s">
        <v>27</v>
      </c>
      <c r="W34" s="14"/>
      <c r="X34" s="9" t="s">
        <v>28</v>
      </c>
      <c r="Y34" s="14"/>
      <c r="Z34" s="19" t="s">
        <v>28</v>
      </c>
      <c r="AA34" s="139" t="s">
        <v>36</v>
      </c>
      <c r="AB34" s="140">
        <v>20</v>
      </c>
      <c r="AC34" s="140">
        <v>20</v>
      </c>
      <c r="AD34" s="140">
        <v>8</v>
      </c>
      <c r="AE34" s="140">
        <f>$AX$71</f>
        <v>1</v>
      </c>
      <c r="AF34" s="140"/>
      <c r="AG34" s="140"/>
      <c r="AH34" s="140"/>
      <c r="AI34" s="140"/>
      <c r="AJ34" s="140"/>
      <c r="AK34" s="140"/>
      <c r="AL34" s="140"/>
      <c r="AM34" s="140"/>
      <c r="AN34" s="140"/>
      <c r="AO34" s="140"/>
      <c r="AP34" s="140"/>
      <c r="AQ34" s="140"/>
      <c r="AR34" s="140"/>
      <c r="AS34" s="140"/>
      <c r="AT34" s="3"/>
    </row>
    <row r="35" spans="1:81" ht="15" thickBot="1" x14ac:dyDescent="0.35">
      <c r="A35" s="183"/>
      <c r="B35" s="120"/>
      <c r="C35" s="463"/>
      <c r="D35" s="463"/>
      <c r="E35" s="463"/>
      <c r="F35" s="121"/>
      <c r="G35" s="121"/>
      <c r="H35" s="121"/>
      <c r="I35" s="121"/>
      <c r="J35" s="121"/>
      <c r="K35" s="121"/>
      <c r="L35" s="121"/>
      <c r="M35" s="121"/>
      <c r="N35" s="121"/>
      <c r="O35" s="121"/>
      <c r="P35" s="121"/>
      <c r="Q35" s="121"/>
      <c r="R35" s="121"/>
      <c r="S35" s="121"/>
      <c r="T35" s="121"/>
      <c r="U35" s="122"/>
      <c r="V35" s="108">
        <f>$BI$71</f>
        <v>12.2</v>
      </c>
      <c r="W35" s="10"/>
      <c r="X35" s="109">
        <f>$BJ$71</f>
        <v>14.2</v>
      </c>
      <c r="Y35" s="10"/>
      <c r="Z35" s="3">
        <f>$BK$71</f>
        <v>16.5</v>
      </c>
      <c r="AA35" s="139" t="s">
        <v>37</v>
      </c>
      <c r="AB35" s="140">
        <v>20</v>
      </c>
      <c r="AC35" s="140">
        <v>20</v>
      </c>
      <c r="AD35" s="140">
        <v>10</v>
      </c>
      <c r="AE35" s="140">
        <f>$AY$71</f>
        <v>21</v>
      </c>
      <c r="AF35" s="140"/>
      <c r="AG35" s="140"/>
      <c r="AH35" s="140"/>
      <c r="AI35" s="140"/>
      <c r="AJ35" s="140"/>
      <c r="AK35" s="140"/>
      <c r="AL35" s="140"/>
      <c r="AM35" s="140"/>
      <c r="AN35" s="140"/>
      <c r="AO35" s="140"/>
      <c r="AP35" s="140"/>
      <c r="AQ35" s="140"/>
      <c r="AR35" s="140"/>
      <c r="AS35" s="140"/>
      <c r="AT35" s="3"/>
      <c r="AV35" s="30" t="s">
        <v>103</v>
      </c>
      <c r="AW35" s="31" t="s">
        <v>104</v>
      </c>
      <c r="AX35" s="31" t="s">
        <v>105</v>
      </c>
      <c r="AY35" s="32" t="s">
        <v>38</v>
      </c>
      <c r="BB35" s="33" t="s">
        <v>106</v>
      </c>
      <c r="BC35" s="31" t="s">
        <v>104</v>
      </c>
      <c r="BD35" s="31" t="s">
        <v>105</v>
      </c>
      <c r="BE35" s="32" t="s">
        <v>38</v>
      </c>
      <c r="BH35" s="156" t="s">
        <v>107</v>
      </c>
      <c r="BI35" s="157"/>
      <c r="BK35" s="30" t="s">
        <v>103</v>
      </c>
      <c r="BL35" s="31" t="s">
        <v>104</v>
      </c>
      <c r="BM35" s="31" t="s">
        <v>104</v>
      </c>
      <c r="BN35" s="31" t="s">
        <v>105</v>
      </c>
      <c r="BO35" s="31" t="s">
        <v>105</v>
      </c>
      <c r="BP35" s="32" t="s">
        <v>38</v>
      </c>
      <c r="BQ35" s="32" t="s">
        <v>38</v>
      </c>
      <c r="BS35" s="33" t="s">
        <v>106</v>
      </c>
      <c r="BT35" s="31" t="s">
        <v>104</v>
      </c>
      <c r="BU35" s="31" t="s">
        <v>104</v>
      </c>
      <c r="BV35" s="31" t="s">
        <v>105</v>
      </c>
      <c r="BW35" s="31" t="s">
        <v>105</v>
      </c>
      <c r="BX35" s="32" t="s">
        <v>38</v>
      </c>
      <c r="BY35" s="32" t="s">
        <v>38</v>
      </c>
      <c r="CA35" s="146" t="s">
        <v>107</v>
      </c>
      <c r="CB35" s="147"/>
      <c r="CC35" s="148"/>
    </row>
    <row r="36" spans="1:81" x14ac:dyDescent="0.3">
      <c r="A36" s="183"/>
      <c r="B36" s="140" t="s">
        <v>6</v>
      </c>
      <c r="C36" s="140">
        <v>29</v>
      </c>
      <c r="D36" s="140">
        <v>18</v>
      </c>
      <c r="E36" s="140">
        <v>18</v>
      </c>
      <c r="F36" s="140">
        <f>$BC$37</f>
        <v>24</v>
      </c>
      <c r="G36" s="140"/>
      <c r="H36" s="140"/>
      <c r="I36" s="140"/>
      <c r="J36" s="140"/>
      <c r="K36" s="140"/>
      <c r="L36" s="140"/>
      <c r="M36" s="140"/>
      <c r="N36" s="140"/>
      <c r="O36" s="140"/>
      <c r="P36" s="140"/>
      <c r="Q36" s="140"/>
      <c r="R36" s="140"/>
      <c r="S36" s="140"/>
      <c r="T36" s="140"/>
      <c r="U36" s="3"/>
      <c r="V36" s="149" t="s">
        <v>30</v>
      </c>
      <c r="W36" s="150"/>
      <c r="X36" s="150"/>
      <c r="Y36" s="150"/>
      <c r="Z36" s="151"/>
      <c r="AA36" s="37"/>
      <c r="AB36" s="12"/>
      <c r="AC36" s="12"/>
      <c r="AD36" s="12"/>
      <c r="AE36" s="12"/>
      <c r="AF36" s="12"/>
      <c r="AG36" s="12"/>
      <c r="AH36" s="12"/>
      <c r="AI36" s="12"/>
      <c r="AJ36" s="12"/>
      <c r="AK36" s="12"/>
      <c r="AL36" s="12"/>
      <c r="AM36" s="12"/>
      <c r="AN36" s="12"/>
      <c r="AO36" s="12"/>
      <c r="AP36" s="12"/>
      <c r="AQ36" s="12"/>
      <c r="AR36" s="12"/>
      <c r="AS36" s="12"/>
      <c r="AT36" s="13"/>
      <c r="AV36" s="108" t="s">
        <v>41</v>
      </c>
      <c r="AW36" s="109">
        <f>$BM36</f>
        <v>24</v>
      </c>
      <c r="AX36" s="109">
        <f>$BO36</f>
        <v>16</v>
      </c>
      <c r="AY36" s="3">
        <f>$BQ36</f>
        <v>21</v>
      </c>
      <c r="BB36" s="108" t="s">
        <v>41</v>
      </c>
      <c r="BC36" s="109">
        <f>$BU36</f>
        <v>30</v>
      </c>
      <c r="BD36" s="109">
        <f>$BW36</f>
        <v>14</v>
      </c>
      <c r="BE36" s="3">
        <f>$BY36</f>
        <v>31</v>
      </c>
      <c r="BH36" s="108" t="s">
        <v>41</v>
      </c>
      <c r="BI36" s="3">
        <f>$CC36</f>
        <v>27</v>
      </c>
      <c r="BK36" s="108" t="s">
        <v>41</v>
      </c>
      <c r="BL36" s="109">
        <v>-5.0999999999999997E-2</v>
      </c>
      <c r="BM36" s="109">
        <v>24</v>
      </c>
      <c r="BN36" s="109">
        <v>-5.8000000000000003E-2</v>
      </c>
      <c r="BO36" s="109">
        <v>16</v>
      </c>
      <c r="BP36" s="3">
        <v>-8.8999999999999996E-2</v>
      </c>
      <c r="BQ36" s="3">
        <v>21</v>
      </c>
      <c r="BS36" s="108" t="s">
        <v>41</v>
      </c>
      <c r="BT36" s="109">
        <v>0.39400000000000002</v>
      </c>
      <c r="BU36" s="109">
        <v>30</v>
      </c>
      <c r="BV36" s="109">
        <v>-0.1</v>
      </c>
      <c r="BW36" s="109">
        <v>14</v>
      </c>
      <c r="BX36" s="3">
        <v>0.22</v>
      </c>
      <c r="BY36" s="3">
        <v>31</v>
      </c>
      <c r="CA36" s="50" t="s">
        <v>41</v>
      </c>
      <c r="CB36" s="130">
        <v>-3.5000000000000003E-2</v>
      </c>
      <c r="CC36" s="130">
        <v>27</v>
      </c>
    </row>
    <row r="37" spans="1:81" x14ac:dyDescent="0.3">
      <c r="A37" s="183"/>
      <c r="B37" s="140" t="s">
        <v>5</v>
      </c>
      <c r="C37" s="140">
        <v>31</v>
      </c>
      <c r="D37" s="140">
        <v>26</v>
      </c>
      <c r="E37" s="140">
        <v>23</v>
      </c>
      <c r="F37" s="140">
        <f>$BF$71</f>
        <v>22</v>
      </c>
      <c r="G37" s="140"/>
      <c r="H37" s="140"/>
      <c r="I37" s="140"/>
      <c r="J37" s="140"/>
      <c r="K37" s="140"/>
      <c r="L37" s="140"/>
      <c r="M37" s="140"/>
      <c r="N37" s="140"/>
      <c r="O37" s="140"/>
      <c r="P37" s="140"/>
      <c r="Q37" s="140"/>
      <c r="R37" s="140"/>
      <c r="S37" s="140"/>
      <c r="T37" s="140"/>
      <c r="U37" s="3"/>
      <c r="V37" s="25" t="s">
        <v>24</v>
      </c>
      <c r="W37" s="14"/>
      <c r="X37" s="8" t="s">
        <v>25</v>
      </c>
      <c r="Y37" s="14"/>
      <c r="Z37" s="26" t="s">
        <v>26</v>
      </c>
      <c r="AA37" s="38"/>
      <c r="AB37" s="464"/>
      <c r="AC37" s="464"/>
      <c r="AD37" s="464"/>
      <c r="AE37" s="14"/>
      <c r="AF37" s="14"/>
      <c r="AG37" s="14"/>
      <c r="AH37" s="14"/>
      <c r="AI37" s="14"/>
      <c r="AJ37" s="14"/>
      <c r="AK37" s="14"/>
      <c r="AL37" s="14"/>
      <c r="AM37" s="14"/>
      <c r="AN37" s="14"/>
      <c r="AO37" s="14"/>
      <c r="AP37" s="14"/>
      <c r="AQ37" s="14"/>
      <c r="AR37" s="14"/>
      <c r="AS37" s="14"/>
      <c r="AT37" s="15"/>
      <c r="AV37" s="108" t="s">
        <v>42</v>
      </c>
      <c r="AW37" s="109">
        <f t="shared" ref="AW37:AW67" si="7">$BM37</f>
        <v>9</v>
      </c>
      <c r="AX37" s="109">
        <f t="shared" ref="AX37:AX67" si="8">$BO37</f>
        <v>8</v>
      </c>
      <c r="AY37" s="3">
        <f t="shared" ref="AY37:AY67" si="9">$BQ37</f>
        <v>8</v>
      </c>
      <c r="BB37" s="108" t="s">
        <v>42</v>
      </c>
      <c r="BC37" s="109">
        <f t="shared" ref="BC37:BC67" si="10">$BU37</f>
        <v>24</v>
      </c>
      <c r="BD37" s="109">
        <f t="shared" ref="BD37:BD67" si="11">$BW37</f>
        <v>27</v>
      </c>
      <c r="BE37" s="3">
        <f t="shared" ref="BE37:BE67" si="12">$BY37</f>
        <v>27</v>
      </c>
      <c r="BH37" s="108" t="s">
        <v>42</v>
      </c>
      <c r="BI37" s="3">
        <f t="shared" ref="BI37:BI67" si="13">$CC37</f>
        <v>6</v>
      </c>
      <c r="BK37" s="108" t="s">
        <v>42</v>
      </c>
      <c r="BL37" s="109">
        <v>0.28199999999999997</v>
      </c>
      <c r="BM37" s="115">
        <v>9</v>
      </c>
      <c r="BN37" s="109">
        <v>0.112</v>
      </c>
      <c r="BO37" s="115">
        <v>8</v>
      </c>
      <c r="BP37" s="3">
        <v>0.14899999999999999</v>
      </c>
      <c r="BQ37" s="3">
        <v>8</v>
      </c>
      <c r="BS37" s="108" t="s">
        <v>42</v>
      </c>
      <c r="BT37" s="109">
        <v>0.19400000000000001</v>
      </c>
      <c r="BU37" s="115">
        <v>24</v>
      </c>
      <c r="BV37" s="109">
        <v>0.108</v>
      </c>
      <c r="BW37" s="115">
        <v>27</v>
      </c>
      <c r="BX37" s="3">
        <v>0.16200000000000001</v>
      </c>
      <c r="BY37" s="3">
        <v>27</v>
      </c>
      <c r="CA37" s="108" t="s">
        <v>42</v>
      </c>
      <c r="CB37" s="3">
        <v>3.5000000000000003E-2</v>
      </c>
      <c r="CC37" s="130">
        <v>6</v>
      </c>
    </row>
    <row r="38" spans="1:81" x14ac:dyDescent="0.3">
      <c r="A38" s="183"/>
      <c r="B38" s="120"/>
      <c r="C38" s="463"/>
      <c r="D38" s="463"/>
      <c r="E38" s="463"/>
      <c r="F38" s="121"/>
      <c r="G38" s="121"/>
      <c r="H38" s="121"/>
      <c r="I38" s="121"/>
      <c r="J38" s="121"/>
      <c r="K38" s="121"/>
      <c r="L38" s="121"/>
      <c r="M38" s="121"/>
      <c r="N38" s="121"/>
      <c r="O38" s="121"/>
      <c r="P38" s="121"/>
      <c r="Q38" s="121"/>
      <c r="R38" s="121"/>
      <c r="S38" s="121"/>
      <c r="T38" s="121"/>
      <c r="U38" s="122"/>
      <c r="V38" s="27" t="s">
        <v>27</v>
      </c>
      <c r="W38" s="14"/>
      <c r="X38" s="9" t="s">
        <v>28</v>
      </c>
      <c r="Y38" s="14"/>
      <c r="Z38" s="19" t="s">
        <v>28</v>
      </c>
      <c r="AA38" s="39"/>
      <c r="AB38" s="465"/>
      <c r="AC38" s="465"/>
      <c r="AD38" s="465"/>
      <c r="AE38" s="124"/>
      <c r="AF38" s="124"/>
      <c r="AG38" s="124"/>
      <c r="AH38" s="124"/>
      <c r="AI38" s="124"/>
      <c r="AJ38" s="124"/>
      <c r="AK38" s="124" t="s">
        <v>1</v>
      </c>
      <c r="AL38" s="124"/>
      <c r="AM38" s="124"/>
      <c r="AN38" s="124"/>
      <c r="AO38" s="124"/>
      <c r="AP38" s="124"/>
      <c r="AQ38" s="124"/>
      <c r="AR38" s="124"/>
      <c r="AS38" s="124"/>
      <c r="AT38" s="125"/>
      <c r="AV38" s="108" t="s">
        <v>43</v>
      </c>
      <c r="AW38" s="109">
        <f t="shared" si="7"/>
        <v>1</v>
      </c>
      <c r="AX38" s="109">
        <f t="shared" si="8"/>
        <v>19</v>
      </c>
      <c r="AY38" s="3">
        <f t="shared" si="9"/>
        <v>1</v>
      </c>
      <c r="BB38" s="108" t="s">
        <v>43</v>
      </c>
      <c r="BC38" s="109">
        <f t="shared" si="10"/>
        <v>15</v>
      </c>
      <c r="BD38" s="109">
        <f t="shared" si="11"/>
        <v>23</v>
      </c>
      <c r="BE38" s="3">
        <f t="shared" si="12"/>
        <v>18</v>
      </c>
      <c r="BH38" s="108" t="s">
        <v>43</v>
      </c>
      <c r="BI38" s="3">
        <f t="shared" si="13"/>
        <v>1</v>
      </c>
      <c r="BK38" s="108" t="s">
        <v>43</v>
      </c>
      <c r="BL38" s="109">
        <v>0.79</v>
      </c>
      <c r="BM38" s="115">
        <v>1</v>
      </c>
      <c r="BN38" s="109">
        <v>-0.11799999999999999</v>
      </c>
      <c r="BO38" s="115">
        <v>19</v>
      </c>
      <c r="BP38" s="3">
        <v>0.34699999999999998</v>
      </c>
      <c r="BQ38" s="3">
        <v>1</v>
      </c>
      <c r="BS38" s="108" t="s">
        <v>43</v>
      </c>
      <c r="BT38" s="109">
        <v>0.04</v>
      </c>
      <c r="BU38" s="115">
        <v>15</v>
      </c>
      <c r="BV38" s="109">
        <v>0.04</v>
      </c>
      <c r="BW38" s="115">
        <v>23</v>
      </c>
      <c r="BX38" s="3">
        <v>0.04</v>
      </c>
      <c r="BY38" s="3">
        <v>18</v>
      </c>
      <c r="CA38" s="108" t="s">
        <v>43</v>
      </c>
      <c r="CB38" s="3">
        <v>0.124</v>
      </c>
      <c r="CC38" s="130">
        <v>1</v>
      </c>
    </row>
    <row r="39" spans="1:81" x14ac:dyDescent="0.3">
      <c r="A39" s="183"/>
      <c r="B39" s="140" t="s">
        <v>7</v>
      </c>
      <c r="C39" s="140">
        <v>26</v>
      </c>
      <c r="D39" s="140">
        <v>27</v>
      </c>
      <c r="E39" s="140">
        <v>20</v>
      </c>
      <c r="F39" s="140">
        <f>$BC$3</f>
        <v>17</v>
      </c>
      <c r="G39" s="140"/>
      <c r="H39" s="140"/>
      <c r="I39" s="140"/>
      <c r="J39" s="140"/>
      <c r="K39" s="140"/>
      <c r="L39" s="140"/>
      <c r="M39" s="140"/>
      <c r="N39" s="140"/>
      <c r="O39" s="140"/>
      <c r="P39" s="140"/>
      <c r="Q39" s="140"/>
      <c r="R39" s="140"/>
      <c r="S39" s="140"/>
      <c r="T39" s="140"/>
      <c r="U39" s="3"/>
      <c r="V39" s="108">
        <f>$AW$105</f>
        <v>31.3</v>
      </c>
      <c r="W39" s="10"/>
      <c r="X39" s="109">
        <f>$AX$105</f>
        <v>39.1</v>
      </c>
      <c r="Y39" s="10"/>
      <c r="Z39" s="3">
        <f>$AY$105</f>
        <v>50</v>
      </c>
      <c r="AA39" s="40" t="s">
        <v>38</v>
      </c>
      <c r="AB39" s="22">
        <v>1</v>
      </c>
      <c r="AC39" s="20">
        <v>2</v>
      </c>
      <c r="AD39" s="20">
        <v>3</v>
      </c>
      <c r="AE39" s="20">
        <v>4</v>
      </c>
      <c r="AF39" s="20">
        <v>5</v>
      </c>
      <c r="AG39" s="22">
        <v>6</v>
      </c>
      <c r="AH39" s="22">
        <v>7</v>
      </c>
      <c r="AI39" s="22">
        <v>8</v>
      </c>
      <c r="AJ39" s="22">
        <v>9</v>
      </c>
      <c r="AK39" s="22">
        <v>10</v>
      </c>
      <c r="AL39" s="22">
        <v>11</v>
      </c>
      <c r="AM39" s="22">
        <v>12</v>
      </c>
      <c r="AN39" s="22">
        <v>13</v>
      </c>
      <c r="AO39" s="22">
        <v>14</v>
      </c>
      <c r="AP39" s="22">
        <v>15</v>
      </c>
      <c r="AQ39" s="22">
        <v>16</v>
      </c>
      <c r="AR39" s="22">
        <v>17</v>
      </c>
      <c r="AS39" s="22">
        <v>18</v>
      </c>
      <c r="AT39" s="23" t="s">
        <v>0</v>
      </c>
      <c r="AV39" s="108" t="s">
        <v>44</v>
      </c>
      <c r="AW39" s="109">
        <f t="shared" si="7"/>
        <v>5</v>
      </c>
      <c r="AX39" s="109">
        <f t="shared" si="8"/>
        <v>32</v>
      </c>
      <c r="AY39" s="3">
        <f t="shared" si="9"/>
        <v>6</v>
      </c>
      <c r="BB39" s="108" t="s">
        <v>44</v>
      </c>
      <c r="BC39" s="109">
        <f t="shared" si="10"/>
        <v>2</v>
      </c>
      <c r="BD39" s="109">
        <f t="shared" si="11"/>
        <v>5</v>
      </c>
      <c r="BE39" s="3">
        <f t="shared" si="12"/>
        <v>2</v>
      </c>
      <c r="BH39" s="108" t="s">
        <v>44</v>
      </c>
      <c r="BI39" s="3">
        <f t="shared" si="13"/>
        <v>8</v>
      </c>
      <c r="BK39" s="108" t="s">
        <v>44</v>
      </c>
      <c r="BL39" s="109">
        <v>0.505</v>
      </c>
      <c r="BM39" s="115">
        <v>5</v>
      </c>
      <c r="BN39" s="109">
        <v>-0.41099999999999998</v>
      </c>
      <c r="BO39" s="115">
        <v>32</v>
      </c>
      <c r="BP39" s="3">
        <v>0.16500000000000001</v>
      </c>
      <c r="BQ39" s="3">
        <v>6</v>
      </c>
      <c r="BS39" s="108" t="s">
        <v>44</v>
      </c>
      <c r="BT39" s="109">
        <v>-0.33800000000000002</v>
      </c>
      <c r="BU39" s="115">
        <v>2</v>
      </c>
      <c r="BV39" s="109">
        <v>-0.30199999999999999</v>
      </c>
      <c r="BW39" s="115">
        <v>5</v>
      </c>
      <c r="BX39" s="3">
        <v>-0.32100000000000001</v>
      </c>
      <c r="BY39" s="3">
        <v>2</v>
      </c>
      <c r="CA39" s="108" t="s">
        <v>44</v>
      </c>
      <c r="CB39" s="3">
        <v>3.2000000000000001E-2</v>
      </c>
      <c r="CC39" s="130">
        <v>8</v>
      </c>
    </row>
    <row r="40" spans="1:81" x14ac:dyDescent="0.3">
      <c r="A40" s="183"/>
      <c r="B40" s="140" t="s">
        <v>8</v>
      </c>
      <c r="C40" s="140">
        <v>31</v>
      </c>
      <c r="D40" s="140">
        <v>30</v>
      </c>
      <c r="E40" s="140">
        <v>29</v>
      </c>
      <c r="F40" s="140">
        <f>$BD$3</f>
        <v>25</v>
      </c>
      <c r="G40" s="140"/>
      <c r="H40" s="140"/>
      <c r="I40" s="140"/>
      <c r="J40" s="140"/>
      <c r="K40" s="140"/>
      <c r="L40" s="140"/>
      <c r="M40" s="140"/>
      <c r="N40" s="140"/>
      <c r="O40" s="140"/>
      <c r="P40" s="140"/>
      <c r="Q40" s="140"/>
      <c r="R40" s="140"/>
      <c r="S40" s="140"/>
      <c r="T40" s="140"/>
      <c r="U40" s="3"/>
      <c r="V40" s="149" t="s">
        <v>31</v>
      </c>
      <c r="W40" s="150"/>
      <c r="X40" s="150"/>
      <c r="Y40" s="150"/>
      <c r="Z40" s="151"/>
      <c r="AA40" s="40" t="s">
        <v>150</v>
      </c>
      <c r="AB40" s="35">
        <v>27</v>
      </c>
      <c r="AC40" s="35">
        <v>23</v>
      </c>
      <c r="AD40" s="35">
        <v>17</v>
      </c>
      <c r="AE40" s="35">
        <f>$AX$3</f>
        <v>14</v>
      </c>
      <c r="AF40" s="35"/>
      <c r="AG40" s="35"/>
      <c r="AH40" s="35"/>
      <c r="AI40" s="35"/>
      <c r="AJ40" s="35"/>
      <c r="AK40" s="35"/>
      <c r="AL40" s="35"/>
      <c r="AM40" s="35"/>
      <c r="AN40" s="35"/>
      <c r="AO40" s="35"/>
      <c r="AP40" s="35"/>
      <c r="AQ40" s="35"/>
      <c r="AR40" s="35"/>
      <c r="AS40" s="35"/>
      <c r="AT40" s="36"/>
      <c r="AV40" s="108" t="s">
        <v>45</v>
      </c>
      <c r="AW40" s="109">
        <f t="shared" si="7"/>
        <v>30</v>
      </c>
      <c r="AX40" s="109">
        <f t="shared" si="8"/>
        <v>9</v>
      </c>
      <c r="AY40" s="3">
        <f t="shared" si="9"/>
        <v>25</v>
      </c>
      <c r="BB40" s="108" t="s">
        <v>45</v>
      </c>
      <c r="BC40" s="109">
        <f t="shared" si="10"/>
        <v>17</v>
      </c>
      <c r="BD40" s="109">
        <f t="shared" si="11"/>
        <v>13</v>
      </c>
      <c r="BE40" s="3">
        <f t="shared" si="12"/>
        <v>14</v>
      </c>
      <c r="BH40" s="108" t="s">
        <v>45</v>
      </c>
      <c r="BI40" s="3">
        <f t="shared" si="13"/>
        <v>5</v>
      </c>
      <c r="BK40" s="114" t="s">
        <v>45</v>
      </c>
      <c r="BL40" s="115">
        <v>-0.22900000000000001</v>
      </c>
      <c r="BM40" s="115">
        <v>30</v>
      </c>
      <c r="BN40" s="109">
        <v>7.2999999999999995E-2</v>
      </c>
      <c r="BO40" s="115">
        <v>9</v>
      </c>
      <c r="BP40" s="3">
        <v>-0.128</v>
      </c>
      <c r="BQ40" s="3">
        <v>25</v>
      </c>
      <c r="BS40" s="108" t="s">
        <v>45</v>
      </c>
      <c r="BT40" s="109">
        <v>6.3E-2</v>
      </c>
      <c r="BU40" s="115">
        <v>17</v>
      </c>
      <c r="BV40" s="109">
        <v>-0.10299999999999999</v>
      </c>
      <c r="BW40" s="115">
        <v>13</v>
      </c>
      <c r="BX40" s="3">
        <v>-8.9999999999999993E-3</v>
      </c>
      <c r="BY40" s="3">
        <v>14</v>
      </c>
      <c r="CA40" s="108" t="s">
        <v>45</v>
      </c>
      <c r="CB40" s="3">
        <v>4.5999999999999999E-2</v>
      </c>
      <c r="CC40" s="130">
        <v>5</v>
      </c>
    </row>
    <row r="41" spans="1:81" x14ac:dyDescent="0.3">
      <c r="A41" s="183"/>
      <c r="B41" s="140" t="s">
        <v>9</v>
      </c>
      <c r="C41" s="140">
        <v>23</v>
      </c>
      <c r="D41" s="140">
        <v>29</v>
      </c>
      <c r="E41" s="140">
        <v>28</v>
      </c>
      <c r="F41" s="140">
        <f>$BE$3</f>
        <v>26</v>
      </c>
      <c r="G41" s="140"/>
      <c r="H41" s="140"/>
      <c r="I41" s="140"/>
      <c r="J41" s="140"/>
      <c r="K41" s="140"/>
      <c r="L41" s="140"/>
      <c r="M41" s="140"/>
      <c r="N41" s="140"/>
      <c r="O41" s="140"/>
      <c r="P41" s="140"/>
      <c r="Q41" s="140"/>
      <c r="R41" s="140"/>
      <c r="S41" s="140"/>
      <c r="T41" s="140"/>
      <c r="U41" s="3"/>
      <c r="V41" s="25" t="s">
        <v>24</v>
      </c>
      <c r="W41" s="14"/>
      <c r="X41" s="8" t="s">
        <v>25</v>
      </c>
      <c r="Y41" s="14"/>
      <c r="Z41" s="26" t="s">
        <v>26</v>
      </c>
      <c r="AA41" s="138"/>
      <c r="AB41" s="136"/>
      <c r="AC41" s="136"/>
      <c r="AD41" s="136"/>
      <c r="AE41" s="136"/>
      <c r="AF41" s="136"/>
      <c r="AG41" s="136"/>
      <c r="AH41" s="136"/>
      <c r="AI41" s="136"/>
      <c r="AJ41" s="136"/>
      <c r="AK41" s="136"/>
      <c r="AL41" s="136"/>
      <c r="AM41" s="136"/>
      <c r="AN41" s="136"/>
      <c r="AO41" s="136"/>
      <c r="AP41" s="136"/>
      <c r="AQ41" s="136"/>
      <c r="AR41" s="136"/>
      <c r="AS41" s="136"/>
      <c r="AT41" s="137"/>
      <c r="AV41" s="108" t="s">
        <v>46</v>
      </c>
      <c r="AW41" s="109">
        <f t="shared" si="7"/>
        <v>32</v>
      </c>
      <c r="AX41" s="109">
        <f t="shared" si="8"/>
        <v>6</v>
      </c>
      <c r="AY41" s="3">
        <f t="shared" si="9"/>
        <v>28</v>
      </c>
      <c r="BB41" s="108" t="s">
        <v>46</v>
      </c>
      <c r="BC41" s="109">
        <f t="shared" si="10"/>
        <v>10</v>
      </c>
      <c r="BD41" s="109">
        <f t="shared" si="11"/>
        <v>22</v>
      </c>
      <c r="BE41" s="3">
        <f t="shared" si="12"/>
        <v>11</v>
      </c>
      <c r="BH41" s="108" t="s">
        <v>46</v>
      </c>
      <c r="BI41" s="3">
        <f t="shared" si="13"/>
        <v>22</v>
      </c>
      <c r="BK41" s="108" t="s">
        <v>46</v>
      </c>
      <c r="BL41" s="109">
        <v>-0.47399999999999998</v>
      </c>
      <c r="BM41" s="115">
        <v>32</v>
      </c>
      <c r="BN41" s="109">
        <v>0.128</v>
      </c>
      <c r="BO41" s="115">
        <v>6</v>
      </c>
      <c r="BP41" s="3">
        <v>-0.153</v>
      </c>
      <c r="BQ41" s="3">
        <v>28</v>
      </c>
      <c r="BS41" s="108" t="s">
        <v>46</v>
      </c>
      <c r="BT41" s="109">
        <v>-6.9000000000000006E-2</v>
      </c>
      <c r="BU41" s="115">
        <v>10</v>
      </c>
      <c r="BV41" s="109">
        <v>6.0000000000000001E-3</v>
      </c>
      <c r="BW41" s="115">
        <v>22</v>
      </c>
      <c r="BX41" s="3">
        <v>-2.9000000000000001E-2</v>
      </c>
      <c r="BY41" s="3">
        <v>11</v>
      </c>
      <c r="CA41" s="108" t="s">
        <v>46</v>
      </c>
      <c r="CB41" s="3">
        <v>-1.2E-2</v>
      </c>
      <c r="CC41" s="130">
        <v>22</v>
      </c>
    </row>
    <row r="42" spans="1:81" x14ac:dyDescent="0.3">
      <c r="A42" s="183"/>
      <c r="B42" s="140" t="s">
        <v>5</v>
      </c>
      <c r="C42" s="140">
        <v>27</v>
      </c>
      <c r="D42" s="140">
        <v>30</v>
      </c>
      <c r="E42" s="140">
        <v>30</v>
      </c>
      <c r="F42" s="140">
        <f>$AZ$105</f>
        <v>28</v>
      </c>
      <c r="G42" s="140"/>
      <c r="H42" s="140"/>
      <c r="I42" s="140"/>
      <c r="J42" s="140"/>
      <c r="K42" s="140"/>
      <c r="L42" s="140"/>
      <c r="M42" s="140"/>
      <c r="N42" s="140"/>
      <c r="O42" s="140"/>
      <c r="P42" s="140"/>
      <c r="Q42" s="140"/>
      <c r="R42" s="140"/>
      <c r="S42" s="140"/>
      <c r="T42" s="140"/>
      <c r="U42" s="3"/>
      <c r="V42" s="27" t="s">
        <v>27</v>
      </c>
      <c r="W42" s="14"/>
      <c r="X42" s="9" t="s">
        <v>28</v>
      </c>
      <c r="Y42" s="14"/>
      <c r="Z42" s="19" t="s">
        <v>28</v>
      </c>
      <c r="AA42" s="39"/>
      <c r="AB42" s="465"/>
      <c r="AC42" s="465"/>
      <c r="AD42" s="465"/>
      <c r="AE42" s="124"/>
      <c r="AF42" s="124"/>
      <c r="AG42" s="124"/>
      <c r="AH42" s="124"/>
      <c r="AI42" s="124"/>
      <c r="AJ42" s="124"/>
      <c r="AK42" s="124" t="s">
        <v>1</v>
      </c>
      <c r="AL42" s="124"/>
      <c r="AM42" s="124"/>
      <c r="AN42" s="124"/>
      <c r="AO42" s="124"/>
      <c r="AP42" s="124"/>
      <c r="AQ42" s="124"/>
      <c r="AR42" s="124"/>
      <c r="AS42" s="124"/>
      <c r="AT42" s="125"/>
      <c r="AV42" s="108" t="s">
        <v>47</v>
      </c>
      <c r="AW42" s="109">
        <f t="shared" si="7"/>
        <v>26</v>
      </c>
      <c r="AX42" s="109">
        <f t="shared" si="8"/>
        <v>30</v>
      </c>
      <c r="AY42" s="3">
        <f t="shared" si="9"/>
        <v>31</v>
      </c>
      <c r="BB42" s="108" t="s">
        <v>47</v>
      </c>
      <c r="BC42" s="109">
        <f t="shared" si="10"/>
        <v>8</v>
      </c>
      <c r="BD42" s="109">
        <f t="shared" si="11"/>
        <v>9</v>
      </c>
      <c r="BE42" s="3">
        <f t="shared" si="12"/>
        <v>7</v>
      </c>
      <c r="BH42" s="108" t="s">
        <v>47</v>
      </c>
      <c r="BI42" s="3">
        <f t="shared" si="13"/>
        <v>19</v>
      </c>
      <c r="BK42" s="108" t="s">
        <v>47</v>
      </c>
      <c r="BL42" s="109">
        <v>-9.1999999999999998E-2</v>
      </c>
      <c r="BM42" s="115">
        <v>26</v>
      </c>
      <c r="BN42" s="109">
        <v>-0.31900000000000001</v>
      </c>
      <c r="BO42" s="115">
        <v>30</v>
      </c>
      <c r="BP42" s="3">
        <v>-0.24099999999999999</v>
      </c>
      <c r="BQ42" s="3">
        <v>31</v>
      </c>
      <c r="BS42" s="114" t="s">
        <v>47</v>
      </c>
      <c r="BT42" s="115">
        <v>-0.14499999999999999</v>
      </c>
      <c r="BU42" s="115">
        <v>8</v>
      </c>
      <c r="BV42" s="115">
        <v>-0.17599999999999999</v>
      </c>
      <c r="BW42" s="115">
        <v>9</v>
      </c>
      <c r="BX42" s="3">
        <v>-0.157</v>
      </c>
      <c r="BY42" s="3">
        <v>7</v>
      </c>
      <c r="CA42" s="108" t="s">
        <v>47</v>
      </c>
      <c r="CB42" s="3">
        <v>-6.0000000000000001E-3</v>
      </c>
      <c r="CC42" s="130">
        <v>19</v>
      </c>
    </row>
    <row r="43" spans="1:81" x14ac:dyDescent="0.3">
      <c r="A43" s="183"/>
      <c r="B43" s="120"/>
      <c r="C43" s="463"/>
      <c r="D43" s="463"/>
      <c r="E43" s="463"/>
      <c r="F43" s="121"/>
      <c r="G43" s="121"/>
      <c r="H43" s="121"/>
      <c r="I43" s="121"/>
      <c r="J43" s="121"/>
      <c r="K43" s="121"/>
      <c r="L43" s="121"/>
      <c r="M43" s="121"/>
      <c r="N43" s="121"/>
      <c r="O43" s="121"/>
      <c r="P43" s="121"/>
      <c r="Q43" s="121"/>
      <c r="R43" s="121"/>
      <c r="S43" s="121"/>
      <c r="T43" s="121"/>
      <c r="U43" s="122"/>
      <c r="V43" s="108">
        <f>$BC$105</f>
        <v>14.1</v>
      </c>
      <c r="W43" s="10"/>
      <c r="X43" s="109">
        <f>$BD$105</f>
        <v>17.2</v>
      </c>
      <c r="Y43" s="10"/>
      <c r="Z43" s="3">
        <f>$BE$105</f>
        <v>20.399999999999999</v>
      </c>
      <c r="AA43" s="49" t="s">
        <v>115</v>
      </c>
      <c r="AB43" s="44">
        <v>1</v>
      </c>
      <c r="AC43" s="20">
        <v>2</v>
      </c>
      <c r="AD43" s="20">
        <v>3</v>
      </c>
      <c r="AE43" s="20">
        <v>4</v>
      </c>
      <c r="AF43" s="20">
        <v>5</v>
      </c>
      <c r="AG43" s="44">
        <v>6</v>
      </c>
      <c r="AH43" s="44">
        <v>7</v>
      </c>
      <c r="AI43" s="44">
        <v>8</v>
      </c>
      <c r="AJ43" s="44">
        <v>9</v>
      </c>
      <c r="AK43" s="44">
        <v>10</v>
      </c>
      <c r="AL43" s="44">
        <v>11</v>
      </c>
      <c r="AM43" s="44">
        <v>12</v>
      </c>
      <c r="AN43" s="44">
        <v>13</v>
      </c>
      <c r="AO43" s="44">
        <v>14</v>
      </c>
      <c r="AP43" s="44">
        <v>15</v>
      </c>
      <c r="AQ43" s="44">
        <v>16</v>
      </c>
      <c r="AR43" s="44">
        <v>17</v>
      </c>
      <c r="AS43" s="44">
        <v>18</v>
      </c>
      <c r="AT43" s="45" t="s">
        <v>0</v>
      </c>
      <c r="AV43" s="108" t="s">
        <v>48</v>
      </c>
      <c r="AW43" s="109">
        <f t="shared" si="7"/>
        <v>6</v>
      </c>
      <c r="AX43" s="109">
        <f t="shared" si="8"/>
        <v>2</v>
      </c>
      <c r="AY43" s="3">
        <f t="shared" si="9"/>
        <v>3</v>
      </c>
      <c r="BB43" s="108" t="s">
        <v>48</v>
      </c>
      <c r="BC43" s="109">
        <f t="shared" si="10"/>
        <v>21</v>
      </c>
      <c r="BD43" s="109">
        <f t="shared" si="11"/>
        <v>26</v>
      </c>
      <c r="BE43" s="3">
        <f t="shared" si="12"/>
        <v>23</v>
      </c>
      <c r="BH43" s="108" t="s">
        <v>48</v>
      </c>
      <c r="BI43" s="3">
        <f t="shared" si="13"/>
        <v>12</v>
      </c>
      <c r="BK43" s="108" t="s">
        <v>48</v>
      </c>
      <c r="BL43" s="109">
        <v>0.42699999999999999</v>
      </c>
      <c r="BM43" s="115">
        <v>6</v>
      </c>
      <c r="BN43" s="109">
        <v>0.218</v>
      </c>
      <c r="BO43" s="115">
        <v>2</v>
      </c>
      <c r="BP43" s="3">
        <v>0.27300000000000002</v>
      </c>
      <c r="BQ43" s="3">
        <v>3</v>
      </c>
      <c r="BS43" s="108" t="s">
        <v>48</v>
      </c>
      <c r="BT43" s="109">
        <v>0.13500000000000001</v>
      </c>
      <c r="BU43" s="115">
        <v>21</v>
      </c>
      <c r="BV43" s="109">
        <v>8.4000000000000005E-2</v>
      </c>
      <c r="BW43" s="115">
        <v>26</v>
      </c>
      <c r="BX43" s="3">
        <v>0.11600000000000001</v>
      </c>
      <c r="BY43" s="3">
        <v>23</v>
      </c>
      <c r="CA43" s="108" t="s">
        <v>48</v>
      </c>
      <c r="CB43" s="3">
        <v>1.7000000000000001E-2</v>
      </c>
      <c r="CC43" s="130">
        <v>12</v>
      </c>
    </row>
    <row r="44" spans="1:81" x14ac:dyDescent="0.3">
      <c r="A44" s="183"/>
      <c r="B44" s="140" t="s">
        <v>10</v>
      </c>
      <c r="C44" s="140">
        <v>22</v>
      </c>
      <c r="D44" s="140">
        <v>14</v>
      </c>
      <c r="E44" s="140">
        <v>9</v>
      </c>
      <c r="F44" s="140">
        <f>$BH$3</f>
        <v>24</v>
      </c>
      <c r="G44" s="140"/>
      <c r="H44" s="140"/>
      <c r="I44" s="140"/>
      <c r="J44" s="140"/>
      <c r="K44" s="140"/>
      <c r="L44" s="140"/>
      <c r="M44" s="140"/>
      <c r="N44" s="140"/>
      <c r="O44" s="140"/>
      <c r="P44" s="140"/>
      <c r="Q44" s="140"/>
      <c r="R44" s="140"/>
      <c r="S44" s="140"/>
      <c r="T44" s="140"/>
      <c r="U44" s="3"/>
      <c r="V44" s="149" t="s">
        <v>32</v>
      </c>
      <c r="W44" s="150"/>
      <c r="X44" s="61"/>
      <c r="Y44" s="150" t="s">
        <v>127</v>
      </c>
      <c r="Z44" s="151"/>
      <c r="AA44" s="50" t="s">
        <v>116</v>
      </c>
      <c r="AB44" s="140">
        <v>9</v>
      </c>
      <c r="AC44" s="140">
        <v>3</v>
      </c>
      <c r="AD44" s="140">
        <v>10</v>
      </c>
      <c r="AE44" s="140">
        <f>$BI$37</f>
        <v>6</v>
      </c>
      <c r="AF44" s="140"/>
      <c r="AG44" s="140"/>
      <c r="AH44" s="140"/>
      <c r="AI44" s="140"/>
      <c r="AJ44" s="140"/>
      <c r="AK44" s="140"/>
      <c r="AL44" s="140"/>
      <c r="AM44" s="140"/>
      <c r="AN44" s="140"/>
      <c r="AO44" s="140"/>
      <c r="AP44" s="140"/>
      <c r="AQ44" s="140"/>
      <c r="AR44" s="140"/>
      <c r="AS44" s="140"/>
      <c r="AT44" s="3"/>
      <c r="AV44" s="108" t="s">
        <v>49</v>
      </c>
      <c r="AW44" s="109">
        <f t="shared" si="7"/>
        <v>17</v>
      </c>
      <c r="AX44" s="109">
        <f t="shared" si="8"/>
        <v>4</v>
      </c>
      <c r="AY44" s="3">
        <f t="shared" si="9"/>
        <v>15</v>
      </c>
      <c r="BB44" s="108" t="s">
        <v>49</v>
      </c>
      <c r="BC44" s="109">
        <f t="shared" si="10"/>
        <v>6</v>
      </c>
      <c r="BD44" s="109">
        <f t="shared" si="11"/>
        <v>19</v>
      </c>
      <c r="BE44" s="3">
        <f t="shared" si="12"/>
        <v>8</v>
      </c>
      <c r="BH44" s="108" t="s">
        <v>49</v>
      </c>
      <c r="BI44" s="3">
        <f t="shared" si="13"/>
        <v>4</v>
      </c>
      <c r="BK44" s="108" t="s">
        <v>49</v>
      </c>
      <c r="BL44" s="109">
        <v>4.2999999999999997E-2</v>
      </c>
      <c r="BM44" s="115">
        <v>17</v>
      </c>
      <c r="BN44" s="109">
        <v>0.16200000000000001</v>
      </c>
      <c r="BO44" s="115">
        <v>4</v>
      </c>
      <c r="BP44" s="3">
        <v>-4.0000000000000001E-3</v>
      </c>
      <c r="BQ44" s="3">
        <v>15</v>
      </c>
      <c r="BS44" s="108" t="s">
        <v>49</v>
      </c>
      <c r="BT44" s="109">
        <v>-0.214</v>
      </c>
      <c r="BU44" s="115">
        <v>6</v>
      </c>
      <c r="BV44" s="109">
        <v>-3.5000000000000003E-2</v>
      </c>
      <c r="BW44" s="115">
        <v>19</v>
      </c>
      <c r="BX44" s="3">
        <v>-0.14199999999999999</v>
      </c>
      <c r="BY44" s="3">
        <v>8</v>
      </c>
      <c r="CA44" s="108" t="s">
        <v>49</v>
      </c>
      <c r="CB44" s="3">
        <v>4.5999999999999999E-2</v>
      </c>
      <c r="CC44" s="130">
        <v>4</v>
      </c>
    </row>
    <row r="45" spans="1:81" ht="15" thickBot="1" x14ac:dyDescent="0.35">
      <c r="A45" s="183"/>
      <c r="B45" s="140" t="s">
        <v>5</v>
      </c>
      <c r="C45" s="140">
        <v>18</v>
      </c>
      <c r="D45" s="140">
        <v>30</v>
      </c>
      <c r="E45" s="140">
        <v>30</v>
      </c>
      <c r="F45" s="140">
        <f>$BF$105</f>
        <v>31</v>
      </c>
      <c r="G45" s="140"/>
      <c r="H45" s="140"/>
      <c r="I45" s="140"/>
      <c r="J45" s="140"/>
      <c r="K45" s="140"/>
      <c r="L45" s="140"/>
      <c r="M45" s="140"/>
      <c r="N45" s="140"/>
      <c r="O45" s="140"/>
      <c r="P45" s="140"/>
      <c r="Q45" s="140"/>
      <c r="R45" s="140"/>
      <c r="S45" s="140"/>
      <c r="T45" s="140"/>
      <c r="U45" s="3"/>
      <c r="V45" s="25" t="s">
        <v>24</v>
      </c>
      <c r="W45" s="14"/>
      <c r="X45" s="62"/>
      <c r="Y45" s="14"/>
      <c r="Z45" s="26" t="s">
        <v>24</v>
      </c>
      <c r="AA45" s="141" t="s">
        <v>117</v>
      </c>
      <c r="AB45" s="142">
        <v>9</v>
      </c>
      <c r="AC45" s="142">
        <v>17</v>
      </c>
      <c r="AD45" s="142">
        <v>18</v>
      </c>
      <c r="AE45" s="142">
        <f>$AX$139</f>
        <v>22</v>
      </c>
      <c r="AF45" s="142"/>
      <c r="AG45" s="142"/>
      <c r="AH45" s="142"/>
      <c r="AI45" s="142"/>
      <c r="AJ45" s="142"/>
      <c r="AK45" s="142"/>
      <c r="AL45" s="142"/>
      <c r="AM45" s="142"/>
      <c r="AN45" s="142"/>
      <c r="AO45" s="142"/>
      <c r="AP45" s="142"/>
      <c r="AQ45" s="142"/>
      <c r="AR45" s="142"/>
      <c r="AS45" s="142"/>
      <c r="AT45" s="4"/>
      <c r="AV45" s="108" t="s">
        <v>50</v>
      </c>
      <c r="AW45" s="109">
        <f t="shared" si="7"/>
        <v>14</v>
      </c>
      <c r="AX45" s="109">
        <f t="shared" si="8"/>
        <v>21</v>
      </c>
      <c r="AY45" s="3">
        <f t="shared" si="9"/>
        <v>22</v>
      </c>
      <c r="BB45" s="108" t="s">
        <v>50</v>
      </c>
      <c r="BC45" s="109">
        <f t="shared" si="10"/>
        <v>4</v>
      </c>
      <c r="BD45" s="109">
        <f t="shared" si="11"/>
        <v>8</v>
      </c>
      <c r="BE45" s="3">
        <f t="shared" si="12"/>
        <v>5</v>
      </c>
      <c r="BH45" s="108" t="s">
        <v>50</v>
      </c>
      <c r="BI45" s="3">
        <f t="shared" si="13"/>
        <v>25</v>
      </c>
      <c r="BK45" s="108" t="s">
        <v>50</v>
      </c>
      <c r="BL45" s="109">
        <v>0.105</v>
      </c>
      <c r="BM45" s="115">
        <v>14</v>
      </c>
      <c r="BN45" s="109">
        <v>-0.183</v>
      </c>
      <c r="BO45" s="115">
        <v>21</v>
      </c>
      <c r="BP45" s="3">
        <v>-0.111</v>
      </c>
      <c r="BQ45" s="3">
        <v>22</v>
      </c>
      <c r="BS45" s="108" t="s">
        <v>50</v>
      </c>
      <c r="BT45" s="109">
        <v>-0.25900000000000001</v>
      </c>
      <c r="BU45" s="115">
        <v>4</v>
      </c>
      <c r="BV45" s="109">
        <v>-0.216</v>
      </c>
      <c r="BW45" s="115">
        <v>8</v>
      </c>
      <c r="BX45" s="3">
        <v>-0.24299999999999999</v>
      </c>
      <c r="BY45" s="3">
        <v>5</v>
      </c>
      <c r="CA45" s="108" t="s">
        <v>50</v>
      </c>
      <c r="CB45" s="3">
        <v>-2.3E-2</v>
      </c>
      <c r="CC45" s="130">
        <v>25</v>
      </c>
    </row>
    <row r="46" spans="1:81" x14ac:dyDescent="0.3">
      <c r="A46" s="183"/>
      <c r="B46" s="120"/>
      <c r="C46" s="463"/>
      <c r="D46" s="463"/>
      <c r="E46" s="463"/>
      <c r="F46" s="121"/>
      <c r="G46" s="121"/>
      <c r="H46" s="121"/>
      <c r="I46" s="121"/>
      <c r="J46" s="121"/>
      <c r="K46" s="121"/>
      <c r="L46" s="121"/>
      <c r="M46" s="121"/>
      <c r="N46" s="121"/>
      <c r="O46" s="121"/>
      <c r="P46" s="121"/>
      <c r="Q46" s="121"/>
      <c r="R46" s="121"/>
      <c r="S46" s="121"/>
      <c r="T46" s="121"/>
      <c r="U46" s="122"/>
      <c r="V46" s="27" t="s">
        <v>27</v>
      </c>
      <c r="W46" s="14"/>
      <c r="X46" s="63"/>
      <c r="Y46" s="14"/>
      <c r="Z46" s="19" t="s">
        <v>27</v>
      </c>
      <c r="AV46" s="108" t="s">
        <v>51</v>
      </c>
      <c r="AW46" s="109">
        <f t="shared" si="7"/>
        <v>12</v>
      </c>
      <c r="AX46" s="109">
        <f t="shared" si="8"/>
        <v>5</v>
      </c>
      <c r="AY46" s="3">
        <f t="shared" si="9"/>
        <v>7</v>
      </c>
      <c r="BB46" s="108" t="s">
        <v>51</v>
      </c>
      <c r="BC46" s="109">
        <f t="shared" si="10"/>
        <v>19</v>
      </c>
      <c r="BD46" s="109">
        <f t="shared" si="11"/>
        <v>24</v>
      </c>
      <c r="BE46" s="3">
        <f t="shared" si="12"/>
        <v>22</v>
      </c>
      <c r="BH46" s="108" t="s">
        <v>51</v>
      </c>
      <c r="BI46" s="3">
        <f t="shared" si="13"/>
        <v>11</v>
      </c>
      <c r="BK46" s="108" t="s">
        <v>51</v>
      </c>
      <c r="BL46" s="109">
        <v>0.20599999999999999</v>
      </c>
      <c r="BM46" s="115">
        <v>12</v>
      </c>
      <c r="BN46" s="109">
        <v>0.151</v>
      </c>
      <c r="BO46" s="115">
        <v>5</v>
      </c>
      <c r="BP46" s="3">
        <v>0.15</v>
      </c>
      <c r="BQ46" s="3">
        <v>7</v>
      </c>
      <c r="BS46" s="108" t="s">
        <v>51</v>
      </c>
      <c r="BT46" s="109">
        <v>0.114</v>
      </c>
      <c r="BU46" s="115">
        <v>19</v>
      </c>
      <c r="BV46" s="109">
        <v>5.2999999999999999E-2</v>
      </c>
      <c r="BW46" s="115">
        <v>24</v>
      </c>
      <c r="BX46" s="3">
        <v>9.1999999999999998E-2</v>
      </c>
      <c r="BY46" s="3">
        <v>22</v>
      </c>
      <c r="CA46" s="108" t="s">
        <v>51</v>
      </c>
      <c r="CB46" s="3">
        <v>1.9E-2</v>
      </c>
      <c r="CC46" s="130">
        <v>11</v>
      </c>
    </row>
    <row r="47" spans="1:81" ht="15" thickBot="1" x14ac:dyDescent="0.35">
      <c r="A47" s="184"/>
      <c r="B47" s="142" t="s">
        <v>11</v>
      </c>
      <c r="C47" s="142">
        <v>30</v>
      </c>
      <c r="D47" s="142">
        <v>7</v>
      </c>
      <c r="E47" s="142">
        <v>13</v>
      </c>
      <c r="F47" s="142">
        <f>$BD$139</f>
        <v>12</v>
      </c>
      <c r="G47" s="142"/>
      <c r="H47" s="142"/>
      <c r="I47" s="142"/>
      <c r="J47" s="142"/>
      <c r="K47" s="142"/>
      <c r="L47" s="142"/>
      <c r="M47" s="142"/>
      <c r="N47" s="142"/>
      <c r="O47" s="142"/>
      <c r="P47" s="142"/>
      <c r="Q47" s="142"/>
      <c r="R47" s="142"/>
      <c r="S47" s="142"/>
      <c r="T47" s="142"/>
      <c r="U47" s="4"/>
      <c r="V47" s="106">
        <f>$BC$139</f>
        <v>8.67</v>
      </c>
      <c r="W47" s="28"/>
      <c r="X47" s="58"/>
      <c r="Y47" s="28"/>
      <c r="Z47" s="60">
        <f>$AW$139</f>
        <v>8.33</v>
      </c>
      <c r="AV47" s="108" t="s">
        <v>52</v>
      </c>
      <c r="AW47" s="109">
        <f t="shared" si="7"/>
        <v>13</v>
      </c>
      <c r="AX47" s="109">
        <f t="shared" si="8"/>
        <v>7</v>
      </c>
      <c r="AY47" s="3">
        <f t="shared" si="9"/>
        <v>9</v>
      </c>
      <c r="BB47" s="108" t="s">
        <v>52</v>
      </c>
      <c r="BC47" s="109">
        <f t="shared" si="10"/>
        <v>13</v>
      </c>
      <c r="BD47" s="109">
        <f t="shared" si="11"/>
        <v>32</v>
      </c>
      <c r="BE47" s="3">
        <f t="shared" si="12"/>
        <v>19</v>
      </c>
      <c r="BH47" s="108" t="s">
        <v>52</v>
      </c>
      <c r="BI47" s="3">
        <f t="shared" si="13"/>
        <v>14</v>
      </c>
      <c r="BK47" s="108" t="s">
        <v>52</v>
      </c>
      <c r="BL47" s="109">
        <v>0.193</v>
      </c>
      <c r="BM47" s="115">
        <v>13</v>
      </c>
      <c r="BN47" s="109">
        <v>0.113</v>
      </c>
      <c r="BO47" s="115">
        <v>7</v>
      </c>
      <c r="BP47" s="3">
        <v>0.14199999999999999</v>
      </c>
      <c r="BQ47" s="3">
        <v>9</v>
      </c>
      <c r="BS47" s="108" t="s">
        <v>52</v>
      </c>
      <c r="BT47" s="109">
        <v>4.0000000000000001E-3</v>
      </c>
      <c r="BU47" s="115">
        <v>13</v>
      </c>
      <c r="BV47" s="109">
        <v>0.14000000000000001</v>
      </c>
      <c r="BW47" s="115">
        <v>32</v>
      </c>
      <c r="BX47" s="3">
        <v>6.2E-2</v>
      </c>
      <c r="BY47" s="3">
        <v>19</v>
      </c>
      <c r="CA47" s="114" t="s">
        <v>52</v>
      </c>
      <c r="CB47" s="3">
        <v>1.2999999999999999E-2</v>
      </c>
      <c r="CC47" s="130">
        <v>14</v>
      </c>
    </row>
    <row r="48" spans="1:81" ht="15" thickBot="1" x14ac:dyDescent="0.35">
      <c r="AV48" s="108" t="s">
        <v>53</v>
      </c>
      <c r="AW48" s="109">
        <f t="shared" si="7"/>
        <v>29</v>
      </c>
      <c r="AX48" s="109">
        <f t="shared" si="8"/>
        <v>28</v>
      </c>
      <c r="AY48" s="3">
        <f t="shared" si="9"/>
        <v>30</v>
      </c>
      <c r="BB48" s="108" t="s">
        <v>53</v>
      </c>
      <c r="BC48" s="109">
        <f t="shared" si="10"/>
        <v>9</v>
      </c>
      <c r="BD48" s="109">
        <f t="shared" si="11"/>
        <v>30</v>
      </c>
      <c r="BE48" s="3">
        <f t="shared" si="12"/>
        <v>17</v>
      </c>
      <c r="BH48" s="108" t="s">
        <v>53</v>
      </c>
      <c r="BI48" s="3">
        <f t="shared" si="13"/>
        <v>2</v>
      </c>
      <c r="BK48" s="114" t="s">
        <v>53</v>
      </c>
      <c r="BL48" s="115">
        <v>-0.14499999999999999</v>
      </c>
      <c r="BM48" s="115">
        <v>29</v>
      </c>
      <c r="BN48" s="115">
        <v>-0.26800000000000002</v>
      </c>
      <c r="BO48" s="115">
        <v>28</v>
      </c>
      <c r="BP48" s="3">
        <v>-0.22700000000000001</v>
      </c>
      <c r="BQ48" s="3">
        <v>30</v>
      </c>
      <c r="BS48" s="108" t="s">
        <v>53</v>
      </c>
      <c r="BT48" s="109">
        <v>-0.115</v>
      </c>
      <c r="BU48" s="115">
        <v>9</v>
      </c>
      <c r="BV48" s="109">
        <v>0.13200000000000001</v>
      </c>
      <c r="BW48" s="115">
        <v>30</v>
      </c>
      <c r="BX48" s="3">
        <v>3.0000000000000001E-3</v>
      </c>
      <c r="BY48" s="3">
        <v>17</v>
      </c>
      <c r="CA48" s="108" t="s">
        <v>53</v>
      </c>
      <c r="CB48" s="3">
        <v>5.1999999999999998E-2</v>
      </c>
      <c r="CC48" s="130">
        <v>2</v>
      </c>
    </row>
    <row r="49" spans="1:81" ht="14.4" customHeight="1" x14ac:dyDescent="0.3">
      <c r="A49" s="167" t="s">
        <v>74</v>
      </c>
      <c r="B49" s="11"/>
      <c r="C49" s="462"/>
      <c r="D49" s="462"/>
      <c r="E49" s="462"/>
      <c r="F49" s="118"/>
      <c r="G49" s="118"/>
      <c r="H49" s="118"/>
      <c r="I49" s="118"/>
      <c r="J49" s="118"/>
      <c r="K49" s="118"/>
      <c r="L49" s="118"/>
      <c r="M49" s="118"/>
      <c r="N49" s="118"/>
      <c r="O49" s="118"/>
      <c r="P49" s="118"/>
      <c r="Q49" s="118"/>
      <c r="R49" s="118"/>
      <c r="S49" s="118"/>
      <c r="T49" s="118"/>
      <c r="U49" s="119"/>
      <c r="V49" s="165" t="s">
        <v>23</v>
      </c>
      <c r="W49" s="166"/>
      <c r="X49" s="166"/>
      <c r="Y49" s="166"/>
      <c r="Z49" s="166"/>
      <c r="AA49" s="11"/>
      <c r="AB49" s="462"/>
      <c r="AC49" s="462"/>
      <c r="AD49" s="462"/>
      <c r="AE49" s="118"/>
      <c r="AF49" s="118"/>
      <c r="AG49" s="118"/>
      <c r="AH49" s="118"/>
      <c r="AI49" s="118"/>
      <c r="AJ49" s="118"/>
      <c r="AK49" s="118"/>
      <c r="AL49" s="118"/>
      <c r="AM49" s="118"/>
      <c r="AN49" s="118"/>
      <c r="AO49" s="118"/>
      <c r="AP49" s="118"/>
      <c r="AQ49" s="118"/>
      <c r="AR49" s="118"/>
      <c r="AS49" s="118"/>
      <c r="AT49" s="119"/>
      <c r="AV49" s="108" t="s">
        <v>54</v>
      </c>
      <c r="AW49" s="109">
        <f t="shared" si="7"/>
        <v>31</v>
      </c>
      <c r="AX49" s="109">
        <f t="shared" si="8"/>
        <v>24</v>
      </c>
      <c r="AY49" s="3">
        <f t="shared" si="9"/>
        <v>32</v>
      </c>
      <c r="BB49" s="108" t="s">
        <v>54</v>
      </c>
      <c r="BC49" s="109">
        <f t="shared" si="10"/>
        <v>27</v>
      </c>
      <c r="BD49" s="109">
        <f t="shared" si="11"/>
        <v>2</v>
      </c>
      <c r="BE49" s="3">
        <f t="shared" si="12"/>
        <v>13</v>
      </c>
      <c r="BH49" s="108" t="s">
        <v>54</v>
      </c>
      <c r="BI49" s="3">
        <f t="shared" si="13"/>
        <v>9</v>
      </c>
      <c r="BK49" s="108" t="s">
        <v>54</v>
      </c>
      <c r="BL49" s="109">
        <v>-0.29599999999999999</v>
      </c>
      <c r="BM49" s="115">
        <v>31</v>
      </c>
      <c r="BN49" s="109">
        <v>-0.24099999999999999</v>
      </c>
      <c r="BO49" s="115">
        <v>24</v>
      </c>
      <c r="BP49" s="3">
        <v>-0.29599999999999999</v>
      </c>
      <c r="BQ49" s="3">
        <v>32</v>
      </c>
      <c r="BS49" s="108" t="s">
        <v>54</v>
      </c>
      <c r="BT49" s="109">
        <v>0.28699999999999998</v>
      </c>
      <c r="BU49" s="115">
        <v>27</v>
      </c>
      <c r="BV49" s="109">
        <v>-0.40899999999999997</v>
      </c>
      <c r="BW49" s="115">
        <v>2</v>
      </c>
      <c r="BX49" s="3">
        <v>-1.4E-2</v>
      </c>
      <c r="BY49" s="3">
        <v>13</v>
      </c>
      <c r="CA49" s="108" t="s">
        <v>54</v>
      </c>
      <c r="CB49" s="3">
        <v>2.3E-2</v>
      </c>
      <c r="CC49" s="130">
        <v>9</v>
      </c>
    </row>
    <row r="50" spans="1:81" x14ac:dyDescent="0.3">
      <c r="A50" s="168"/>
      <c r="B50" s="5" t="s">
        <v>1</v>
      </c>
      <c r="C50" s="20">
        <v>1</v>
      </c>
      <c r="D50" s="20">
        <v>2</v>
      </c>
      <c r="E50" s="20">
        <v>3</v>
      </c>
      <c r="F50" s="20">
        <v>4</v>
      </c>
      <c r="G50" s="20">
        <v>5</v>
      </c>
      <c r="H50" s="20">
        <v>6</v>
      </c>
      <c r="I50" s="20">
        <v>7</v>
      </c>
      <c r="J50" s="20">
        <v>8</v>
      </c>
      <c r="K50" s="20">
        <v>9</v>
      </c>
      <c r="L50" s="20">
        <v>10</v>
      </c>
      <c r="M50" s="20">
        <v>11</v>
      </c>
      <c r="N50" s="20">
        <v>12</v>
      </c>
      <c r="O50" s="20">
        <v>13</v>
      </c>
      <c r="P50" s="20">
        <v>14</v>
      </c>
      <c r="Q50" s="20">
        <v>15</v>
      </c>
      <c r="R50" s="20">
        <v>16</v>
      </c>
      <c r="S50" s="20">
        <v>17</v>
      </c>
      <c r="T50" s="20">
        <v>18</v>
      </c>
      <c r="U50" s="21" t="s">
        <v>0</v>
      </c>
      <c r="V50" s="25" t="s">
        <v>24</v>
      </c>
      <c r="W50" s="14"/>
      <c r="X50" s="8" t="s">
        <v>25</v>
      </c>
      <c r="Y50" s="14"/>
      <c r="Z50" s="46" t="s">
        <v>26</v>
      </c>
      <c r="AA50" s="5" t="s">
        <v>1</v>
      </c>
      <c r="AB50" s="20">
        <v>1</v>
      </c>
      <c r="AC50" s="20">
        <v>2</v>
      </c>
      <c r="AD50" s="20">
        <v>3</v>
      </c>
      <c r="AE50" s="20">
        <v>4</v>
      </c>
      <c r="AF50" s="20">
        <v>5</v>
      </c>
      <c r="AG50" s="20">
        <v>6</v>
      </c>
      <c r="AH50" s="20">
        <v>7</v>
      </c>
      <c r="AI50" s="20">
        <v>8</v>
      </c>
      <c r="AJ50" s="20">
        <v>9</v>
      </c>
      <c r="AK50" s="20">
        <v>10</v>
      </c>
      <c r="AL50" s="20">
        <v>11</v>
      </c>
      <c r="AM50" s="20">
        <v>12</v>
      </c>
      <c r="AN50" s="20">
        <v>13</v>
      </c>
      <c r="AO50" s="20">
        <v>14</v>
      </c>
      <c r="AP50" s="20">
        <v>15</v>
      </c>
      <c r="AQ50" s="20">
        <v>16</v>
      </c>
      <c r="AR50" s="20">
        <v>17</v>
      </c>
      <c r="AS50" s="20">
        <v>18</v>
      </c>
      <c r="AT50" s="21" t="s">
        <v>0</v>
      </c>
      <c r="AV50" s="108" t="s">
        <v>55</v>
      </c>
      <c r="AW50" s="109">
        <f t="shared" si="7"/>
        <v>2</v>
      </c>
      <c r="AX50" s="109">
        <f t="shared" si="8"/>
        <v>18</v>
      </c>
      <c r="AY50" s="3">
        <f t="shared" si="9"/>
        <v>5</v>
      </c>
      <c r="BB50" s="108" t="s">
        <v>55</v>
      </c>
      <c r="BC50" s="109">
        <f t="shared" si="10"/>
        <v>7</v>
      </c>
      <c r="BD50" s="109">
        <f t="shared" si="11"/>
        <v>1</v>
      </c>
      <c r="BE50" s="3">
        <f t="shared" si="12"/>
        <v>4</v>
      </c>
      <c r="BH50" s="108" t="s">
        <v>55</v>
      </c>
      <c r="BI50" s="3">
        <f t="shared" si="13"/>
        <v>17</v>
      </c>
      <c r="BK50" s="108" t="s">
        <v>55</v>
      </c>
      <c r="BL50" s="109">
        <v>0.56699999999999995</v>
      </c>
      <c r="BM50" s="115">
        <v>2</v>
      </c>
      <c r="BN50" s="109">
        <v>-0.113</v>
      </c>
      <c r="BO50" s="115">
        <v>18</v>
      </c>
      <c r="BP50" s="3">
        <v>0.20899999999999999</v>
      </c>
      <c r="BQ50" s="3">
        <v>5</v>
      </c>
      <c r="BS50" s="108" t="s">
        <v>55</v>
      </c>
      <c r="BT50" s="109">
        <v>-0.16500000000000001</v>
      </c>
      <c r="BU50" s="115">
        <v>7</v>
      </c>
      <c r="BV50" s="109">
        <v>-0.42</v>
      </c>
      <c r="BW50" s="115">
        <v>1</v>
      </c>
      <c r="BX50" s="3">
        <v>-0.249</v>
      </c>
      <c r="BY50" s="3">
        <v>4</v>
      </c>
      <c r="CA50" s="108" t="s">
        <v>55</v>
      </c>
      <c r="CB50" s="3">
        <v>2E-3</v>
      </c>
      <c r="CC50" s="130">
        <v>17</v>
      </c>
    </row>
    <row r="51" spans="1:81" x14ac:dyDescent="0.3">
      <c r="A51" s="168"/>
      <c r="B51" s="140" t="s">
        <v>2</v>
      </c>
      <c r="C51" s="140">
        <v>31</v>
      </c>
      <c r="D51" s="140">
        <v>8</v>
      </c>
      <c r="E51" s="140">
        <v>21</v>
      </c>
      <c r="F51" s="140">
        <f>$BE$38</f>
        <v>18</v>
      </c>
      <c r="G51" s="140"/>
      <c r="H51" s="140"/>
      <c r="I51" s="140"/>
      <c r="J51" s="140"/>
      <c r="K51" s="140"/>
      <c r="L51" s="140"/>
      <c r="M51" s="140"/>
      <c r="N51" s="140"/>
      <c r="O51" s="140"/>
      <c r="P51" s="140"/>
      <c r="Q51" s="140"/>
      <c r="R51" s="140"/>
      <c r="S51" s="140"/>
      <c r="T51" s="140"/>
      <c r="U51" s="3"/>
      <c r="V51" s="27" t="s">
        <v>27</v>
      </c>
      <c r="W51" s="14"/>
      <c r="X51" s="9" t="s">
        <v>28</v>
      </c>
      <c r="Y51" s="14"/>
      <c r="Z51" s="19" t="s">
        <v>28</v>
      </c>
      <c r="AA51" s="139" t="s">
        <v>33</v>
      </c>
      <c r="AB51" s="140">
        <v>18</v>
      </c>
      <c r="AC51" s="140">
        <v>3</v>
      </c>
      <c r="AD51" s="140">
        <v>1</v>
      </c>
      <c r="AE51" s="140">
        <f>$AY$38</f>
        <v>1</v>
      </c>
      <c r="AF51" s="140"/>
      <c r="AG51" s="140"/>
      <c r="AH51" s="140"/>
      <c r="AI51" s="140"/>
      <c r="AJ51" s="140"/>
      <c r="AK51" s="140"/>
      <c r="AL51" s="140"/>
      <c r="AM51" s="140"/>
      <c r="AN51" s="140"/>
      <c r="AO51" s="140"/>
      <c r="AP51" s="140"/>
      <c r="AQ51" s="140"/>
      <c r="AR51" s="140"/>
      <c r="AS51" s="140"/>
      <c r="AT51" s="3"/>
      <c r="AV51" s="108" t="s">
        <v>56</v>
      </c>
      <c r="AW51" s="109">
        <f t="shared" si="7"/>
        <v>7</v>
      </c>
      <c r="AX51" s="109">
        <f t="shared" si="8"/>
        <v>29</v>
      </c>
      <c r="AY51" s="3">
        <f t="shared" si="9"/>
        <v>10</v>
      </c>
      <c r="BB51" s="108" t="s">
        <v>56</v>
      </c>
      <c r="BC51" s="109">
        <f t="shared" si="10"/>
        <v>14</v>
      </c>
      <c r="BD51" s="109">
        <f t="shared" si="11"/>
        <v>6</v>
      </c>
      <c r="BE51" s="3">
        <f t="shared" si="12"/>
        <v>9</v>
      </c>
      <c r="BH51" s="108" t="s">
        <v>56</v>
      </c>
      <c r="BI51" s="3">
        <f t="shared" si="13"/>
        <v>30</v>
      </c>
      <c r="BK51" s="108" t="s">
        <v>56</v>
      </c>
      <c r="BL51" s="109">
        <v>0.41199999999999998</v>
      </c>
      <c r="BM51" s="115">
        <v>7</v>
      </c>
      <c r="BN51" s="109">
        <v>-0.312</v>
      </c>
      <c r="BO51" s="115">
        <v>29</v>
      </c>
      <c r="BP51" s="3">
        <v>0.13500000000000001</v>
      </c>
      <c r="BQ51" s="3">
        <v>10</v>
      </c>
      <c r="BS51" s="108" t="s">
        <v>56</v>
      </c>
      <c r="BT51" s="109">
        <v>6.0000000000000001E-3</v>
      </c>
      <c r="BU51" s="115">
        <v>14</v>
      </c>
      <c r="BV51" s="109">
        <v>-0.28399999999999997</v>
      </c>
      <c r="BW51" s="115">
        <v>6</v>
      </c>
      <c r="BX51" s="3">
        <v>-0.1</v>
      </c>
      <c r="BY51" s="3">
        <v>9</v>
      </c>
      <c r="CA51" s="108" t="s">
        <v>56</v>
      </c>
      <c r="CB51" s="3">
        <v>-6.5000000000000002E-2</v>
      </c>
      <c r="CC51" s="130">
        <v>30</v>
      </c>
    </row>
    <row r="52" spans="1:81" x14ac:dyDescent="0.3">
      <c r="A52" s="168"/>
      <c r="B52" s="120"/>
      <c r="C52" s="463"/>
      <c r="D52" s="463"/>
      <c r="E52" s="463"/>
      <c r="F52" s="121"/>
      <c r="G52" s="121"/>
      <c r="H52" s="121"/>
      <c r="I52" s="121"/>
      <c r="J52" s="121"/>
      <c r="K52" s="121"/>
      <c r="L52" s="121"/>
      <c r="M52" s="121"/>
      <c r="N52" s="121"/>
      <c r="O52" s="121"/>
      <c r="P52" s="121"/>
      <c r="Q52" s="121"/>
      <c r="R52" s="121"/>
      <c r="S52" s="121"/>
      <c r="T52" s="121"/>
      <c r="U52" s="122"/>
      <c r="V52" s="108">
        <f>$BC$72</f>
        <v>23.1</v>
      </c>
      <c r="W52" s="10"/>
      <c r="X52" s="109">
        <f>$BD$72</f>
        <v>25.1</v>
      </c>
      <c r="Y52" s="10"/>
      <c r="Z52" s="3">
        <f>$BE$72</f>
        <v>28.1</v>
      </c>
      <c r="AA52" s="139" t="s">
        <v>34</v>
      </c>
      <c r="AB52" s="140">
        <v>16</v>
      </c>
      <c r="AC52" s="140">
        <v>3</v>
      </c>
      <c r="AD52" s="140">
        <v>1</v>
      </c>
      <c r="AE52" s="140">
        <f>$AW$38</f>
        <v>1</v>
      </c>
      <c r="AF52" s="140"/>
      <c r="AG52" s="140"/>
      <c r="AH52" s="140"/>
      <c r="AI52" s="140"/>
      <c r="AJ52" s="140"/>
      <c r="AK52" s="140"/>
      <c r="AL52" s="140"/>
      <c r="AM52" s="140"/>
      <c r="AN52" s="140"/>
      <c r="AO52" s="140"/>
      <c r="AP52" s="140"/>
      <c r="AQ52" s="140"/>
      <c r="AR52" s="140"/>
      <c r="AS52" s="140"/>
      <c r="AT52" s="3"/>
      <c r="AV52" s="108" t="s">
        <v>57</v>
      </c>
      <c r="AW52" s="109">
        <f t="shared" si="7"/>
        <v>10</v>
      </c>
      <c r="AX52" s="109">
        <f t="shared" si="8"/>
        <v>31</v>
      </c>
      <c r="AY52" s="3">
        <f t="shared" si="9"/>
        <v>14</v>
      </c>
      <c r="BB52" s="108" t="s">
        <v>57</v>
      </c>
      <c r="BC52" s="109">
        <f t="shared" si="10"/>
        <v>18</v>
      </c>
      <c r="BD52" s="109">
        <f t="shared" si="11"/>
        <v>11</v>
      </c>
      <c r="BE52" s="3">
        <f t="shared" si="12"/>
        <v>15</v>
      </c>
      <c r="BH52" s="108" t="s">
        <v>57</v>
      </c>
      <c r="BI52" s="3">
        <f t="shared" si="13"/>
        <v>23</v>
      </c>
      <c r="BK52" s="108" t="s">
        <v>57</v>
      </c>
      <c r="BL52" s="109">
        <v>0.27800000000000002</v>
      </c>
      <c r="BM52" s="115">
        <v>10</v>
      </c>
      <c r="BN52" s="109">
        <v>-0.33200000000000002</v>
      </c>
      <c r="BO52" s="115">
        <v>31</v>
      </c>
      <c r="BP52" s="3">
        <v>1.7999999999999999E-2</v>
      </c>
      <c r="BQ52" s="3">
        <v>14</v>
      </c>
      <c r="BS52" s="108" t="s">
        <v>57</v>
      </c>
      <c r="BT52" s="109">
        <v>9.2999999999999999E-2</v>
      </c>
      <c r="BU52" s="115">
        <v>18</v>
      </c>
      <c r="BV52" s="109">
        <v>-0.153</v>
      </c>
      <c r="BW52" s="115">
        <v>11</v>
      </c>
      <c r="BX52" s="3">
        <v>-3.0000000000000001E-3</v>
      </c>
      <c r="BY52" s="3">
        <v>15</v>
      </c>
      <c r="CA52" s="108" t="s">
        <v>57</v>
      </c>
      <c r="CB52" s="3">
        <v>-1.7999999999999999E-2</v>
      </c>
      <c r="CC52" s="130">
        <v>23</v>
      </c>
    </row>
    <row r="53" spans="1:81" x14ac:dyDescent="0.3">
      <c r="A53" s="168"/>
      <c r="B53" s="140" t="s">
        <v>3</v>
      </c>
      <c r="C53" s="140">
        <v>4</v>
      </c>
      <c r="D53" s="140">
        <v>14</v>
      </c>
      <c r="E53" s="140">
        <v>14</v>
      </c>
      <c r="F53" s="140">
        <f>$BD$38</f>
        <v>23</v>
      </c>
      <c r="G53" s="140"/>
      <c r="H53" s="140"/>
      <c r="I53" s="140"/>
      <c r="J53" s="140"/>
      <c r="K53" s="140"/>
      <c r="L53" s="140"/>
      <c r="M53" s="140"/>
      <c r="N53" s="140"/>
      <c r="O53" s="140"/>
      <c r="P53" s="140"/>
      <c r="Q53" s="140"/>
      <c r="R53" s="140"/>
      <c r="S53" s="140"/>
      <c r="T53" s="140"/>
      <c r="U53" s="3"/>
      <c r="V53" s="149" t="s">
        <v>29</v>
      </c>
      <c r="W53" s="150"/>
      <c r="X53" s="150"/>
      <c r="Y53" s="150"/>
      <c r="Z53" s="151"/>
      <c r="AA53" s="139" t="s">
        <v>35</v>
      </c>
      <c r="AB53" s="140">
        <v>11</v>
      </c>
      <c r="AC53" s="140">
        <v>26</v>
      </c>
      <c r="AD53" s="140">
        <v>32</v>
      </c>
      <c r="AE53" s="140">
        <f>$AX$38</f>
        <v>19</v>
      </c>
      <c r="AF53" s="140"/>
      <c r="AG53" s="140"/>
      <c r="AH53" s="140"/>
      <c r="AI53" s="140"/>
      <c r="AJ53" s="140"/>
      <c r="AK53" s="140"/>
      <c r="AL53" s="140"/>
      <c r="AM53" s="140"/>
      <c r="AN53" s="140"/>
      <c r="AO53" s="140"/>
      <c r="AP53" s="140"/>
      <c r="AQ53" s="140"/>
      <c r="AR53" s="140"/>
      <c r="AS53" s="140"/>
      <c r="AT53" s="3"/>
      <c r="AV53" s="108" t="s">
        <v>58</v>
      </c>
      <c r="AW53" s="109">
        <f t="shared" si="7"/>
        <v>16</v>
      </c>
      <c r="AX53" s="109">
        <f t="shared" si="8"/>
        <v>14</v>
      </c>
      <c r="AY53" s="3">
        <f t="shared" si="9"/>
        <v>18</v>
      </c>
      <c r="BB53" s="108" t="s">
        <v>58</v>
      </c>
      <c r="BC53" s="109">
        <f t="shared" si="10"/>
        <v>22</v>
      </c>
      <c r="BD53" s="109">
        <f t="shared" si="11"/>
        <v>4</v>
      </c>
      <c r="BE53" s="3">
        <f t="shared" si="12"/>
        <v>16</v>
      </c>
      <c r="BH53" s="108" t="s">
        <v>58</v>
      </c>
      <c r="BI53" s="3">
        <f t="shared" si="13"/>
        <v>31</v>
      </c>
      <c r="BK53" s="108" t="s">
        <v>58</v>
      </c>
      <c r="BL53" s="109">
        <v>5.1999999999999998E-2</v>
      </c>
      <c r="BM53" s="115">
        <v>16</v>
      </c>
      <c r="BN53" s="109">
        <v>-3.2000000000000001E-2</v>
      </c>
      <c r="BO53" s="115">
        <v>14</v>
      </c>
      <c r="BP53" s="3">
        <v>-6.0999999999999999E-2</v>
      </c>
      <c r="BQ53" s="3">
        <v>18</v>
      </c>
      <c r="BS53" s="114" t="s">
        <v>58</v>
      </c>
      <c r="BT53" s="115">
        <v>0.16400000000000001</v>
      </c>
      <c r="BU53" s="115">
        <v>22</v>
      </c>
      <c r="BV53" s="115">
        <v>-0.30599999999999999</v>
      </c>
      <c r="BW53" s="115">
        <v>4</v>
      </c>
      <c r="BX53" s="3">
        <v>-3.0000000000000001E-3</v>
      </c>
      <c r="BY53" s="3">
        <v>16</v>
      </c>
      <c r="CA53" s="108" t="s">
        <v>58</v>
      </c>
      <c r="CB53" s="3">
        <v>-7.5999999999999998E-2</v>
      </c>
      <c r="CC53" s="130">
        <v>31</v>
      </c>
    </row>
    <row r="54" spans="1:81" x14ac:dyDescent="0.3">
      <c r="A54" s="168"/>
      <c r="B54" s="140" t="s">
        <v>4</v>
      </c>
      <c r="C54" s="140">
        <v>30</v>
      </c>
      <c r="D54" s="140">
        <v>12</v>
      </c>
      <c r="E54" s="140">
        <v>13</v>
      </c>
      <c r="F54" s="140">
        <f>$BI$4</f>
        <v>14</v>
      </c>
      <c r="G54" s="140"/>
      <c r="H54" s="140"/>
      <c r="I54" s="140"/>
      <c r="J54" s="140"/>
      <c r="K54" s="140"/>
      <c r="L54" s="140"/>
      <c r="M54" s="140"/>
      <c r="N54" s="140"/>
      <c r="O54" s="140"/>
      <c r="P54" s="140"/>
      <c r="Q54" s="140"/>
      <c r="R54" s="140"/>
      <c r="S54" s="140"/>
      <c r="T54" s="140"/>
      <c r="U54" s="3"/>
      <c r="V54" s="25" t="s">
        <v>24</v>
      </c>
      <c r="W54" s="14"/>
      <c r="X54" s="8" t="s">
        <v>25</v>
      </c>
      <c r="Y54" s="14"/>
      <c r="Z54" s="26" t="s">
        <v>26</v>
      </c>
      <c r="AA54" s="123"/>
      <c r="AB54" s="463"/>
      <c r="AC54" s="463"/>
      <c r="AD54" s="463"/>
      <c r="AE54" s="121"/>
      <c r="AF54" s="121"/>
      <c r="AG54" s="121"/>
      <c r="AH54" s="121"/>
      <c r="AI54" s="121"/>
      <c r="AJ54" s="121"/>
      <c r="AK54" s="121"/>
      <c r="AL54" s="121"/>
      <c r="AM54" s="121"/>
      <c r="AN54" s="121"/>
      <c r="AO54" s="121"/>
      <c r="AP54" s="121"/>
      <c r="AQ54" s="121"/>
      <c r="AR54" s="121"/>
      <c r="AS54" s="121"/>
      <c r="AT54" s="122"/>
      <c r="AV54" s="108" t="s">
        <v>59</v>
      </c>
      <c r="AW54" s="109">
        <f t="shared" si="7"/>
        <v>20</v>
      </c>
      <c r="AX54" s="109">
        <f t="shared" si="8"/>
        <v>23</v>
      </c>
      <c r="AY54" s="3">
        <f t="shared" si="9"/>
        <v>24</v>
      </c>
      <c r="BB54" s="108" t="s">
        <v>59</v>
      </c>
      <c r="BC54" s="109">
        <f t="shared" si="10"/>
        <v>23</v>
      </c>
      <c r="BD54" s="109">
        <f t="shared" si="11"/>
        <v>15</v>
      </c>
      <c r="BE54" s="3">
        <f t="shared" si="12"/>
        <v>20</v>
      </c>
      <c r="BH54" s="108" t="s">
        <v>59</v>
      </c>
      <c r="BI54" s="3">
        <f t="shared" si="13"/>
        <v>10</v>
      </c>
      <c r="BK54" s="114" t="s">
        <v>59</v>
      </c>
      <c r="BL54" s="115">
        <v>0.03</v>
      </c>
      <c r="BM54" s="115">
        <v>20</v>
      </c>
      <c r="BN54" s="115">
        <v>-0.215</v>
      </c>
      <c r="BO54" s="115">
        <v>23</v>
      </c>
      <c r="BP54" s="3">
        <v>-0.125</v>
      </c>
      <c r="BQ54" s="3">
        <v>24</v>
      </c>
      <c r="BS54" s="108" t="s">
        <v>59</v>
      </c>
      <c r="BT54" s="109">
        <v>0.17</v>
      </c>
      <c r="BU54" s="115">
        <v>23</v>
      </c>
      <c r="BV54" s="109">
        <v>-6.5000000000000002E-2</v>
      </c>
      <c r="BW54" s="115">
        <v>15</v>
      </c>
      <c r="BX54" s="3">
        <v>6.6000000000000003E-2</v>
      </c>
      <c r="BY54" s="3">
        <v>20</v>
      </c>
      <c r="CA54" s="108" t="s">
        <v>59</v>
      </c>
      <c r="CB54" s="3">
        <v>2.1000000000000001E-2</v>
      </c>
      <c r="CC54" s="130">
        <v>10</v>
      </c>
    </row>
    <row r="55" spans="1:81" x14ac:dyDescent="0.3">
      <c r="A55" s="168"/>
      <c r="B55" s="140" t="s">
        <v>5</v>
      </c>
      <c r="C55" s="140">
        <v>10</v>
      </c>
      <c r="D55" s="140">
        <v>13</v>
      </c>
      <c r="E55" s="140">
        <v>11</v>
      </c>
      <c r="F55" s="140">
        <f>$BL$72</f>
        <v>18</v>
      </c>
      <c r="G55" s="140"/>
      <c r="H55" s="140"/>
      <c r="I55" s="140"/>
      <c r="J55" s="140"/>
      <c r="K55" s="140"/>
      <c r="L55" s="140"/>
      <c r="M55" s="140"/>
      <c r="N55" s="140"/>
      <c r="O55" s="140"/>
      <c r="P55" s="140"/>
      <c r="Q55" s="140"/>
      <c r="R55" s="140"/>
      <c r="S55" s="140"/>
      <c r="T55" s="140"/>
      <c r="U55" s="3"/>
      <c r="V55" s="27" t="s">
        <v>27</v>
      </c>
      <c r="W55" s="14"/>
      <c r="X55" s="9" t="s">
        <v>28</v>
      </c>
      <c r="Y55" s="14"/>
      <c r="Z55" s="19" t="s">
        <v>28</v>
      </c>
      <c r="AA55" s="139" t="s">
        <v>36</v>
      </c>
      <c r="AB55" s="140">
        <v>29</v>
      </c>
      <c r="AC55" s="140">
        <v>29</v>
      </c>
      <c r="AD55" s="140">
        <v>31</v>
      </c>
      <c r="AE55" s="140">
        <f>$AX$72</f>
        <v>28</v>
      </c>
      <c r="AF55" s="140"/>
      <c r="AG55" s="140"/>
      <c r="AH55" s="140"/>
      <c r="AI55" s="140"/>
      <c r="AJ55" s="140"/>
      <c r="AK55" s="140"/>
      <c r="AL55" s="140"/>
      <c r="AM55" s="140"/>
      <c r="AN55" s="140"/>
      <c r="AO55" s="140"/>
      <c r="AP55" s="140"/>
      <c r="AQ55" s="140"/>
      <c r="AR55" s="140"/>
      <c r="AS55" s="140"/>
      <c r="AT55" s="3"/>
      <c r="AV55" s="108" t="s">
        <v>60</v>
      </c>
      <c r="AW55" s="109">
        <f t="shared" si="7"/>
        <v>3</v>
      </c>
      <c r="AX55" s="109">
        <f t="shared" si="8"/>
        <v>15</v>
      </c>
      <c r="AY55" s="3">
        <f t="shared" si="9"/>
        <v>2</v>
      </c>
      <c r="BB55" s="108" t="s">
        <v>60</v>
      </c>
      <c r="BC55" s="109">
        <f t="shared" si="10"/>
        <v>29</v>
      </c>
      <c r="BD55" s="109">
        <f t="shared" si="11"/>
        <v>7</v>
      </c>
      <c r="BE55" s="3">
        <f t="shared" si="12"/>
        <v>24</v>
      </c>
      <c r="BH55" s="108" t="s">
        <v>60</v>
      </c>
      <c r="BI55" s="3">
        <f t="shared" si="13"/>
        <v>29</v>
      </c>
      <c r="BK55" s="108" t="s">
        <v>60</v>
      </c>
      <c r="BL55" s="109">
        <v>0.53500000000000003</v>
      </c>
      <c r="BM55" s="115">
        <v>3</v>
      </c>
      <c r="BN55" s="109">
        <v>-3.3000000000000002E-2</v>
      </c>
      <c r="BO55" s="115">
        <v>15</v>
      </c>
      <c r="BP55" s="3">
        <v>0.27800000000000002</v>
      </c>
      <c r="BQ55" s="3">
        <v>2</v>
      </c>
      <c r="BS55" s="108" t="s">
        <v>60</v>
      </c>
      <c r="BT55" s="109">
        <v>0.34200000000000003</v>
      </c>
      <c r="BU55" s="115">
        <v>29</v>
      </c>
      <c r="BV55" s="109">
        <v>-0.23</v>
      </c>
      <c r="BW55" s="115">
        <v>7</v>
      </c>
      <c r="BX55" s="3">
        <v>0.128</v>
      </c>
      <c r="BY55" s="3">
        <v>24</v>
      </c>
      <c r="CA55" s="108" t="s">
        <v>60</v>
      </c>
      <c r="CB55" s="3">
        <v>-5.1999999999999998E-2</v>
      </c>
      <c r="CC55" s="130">
        <v>29</v>
      </c>
    </row>
    <row r="56" spans="1:81" x14ac:dyDescent="0.3">
      <c r="A56" s="168"/>
      <c r="B56" s="120"/>
      <c r="C56" s="463"/>
      <c r="D56" s="463"/>
      <c r="E56" s="463"/>
      <c r="F56" s="121"/>
      <c r="G56" s="121"/>
      <c r="H56" s="121"/>
      <c r="I56" s="121"/>
      <c r="J56" s="121"/>
      <c r="K56" s="121"/>
      <c r="L56" s="121"/>
      <c r="M56" s="121"/>
      <c r="N56" s="121"/>
      <c r="O56" s="121"/>
      <c r="P56" s="121"/>
      <c r="Q56" s="121"/>
      <c r="R56" s="121"/>
      <c r="S56" s="121"/>
      <c r="T56" s="121"/>
      <c r="U56" s="122"/>
      <c r="V56" s="108">
        <f>$BI$72</f>
        <v>18.100000000000001</v>
      </c>
      <c r="W56" s="10"/>
      <c r="X56" s="109">
        <f>$BJ$72</f>
        <v>22.3</v>
      </c>
      <c r="Y56" s="10"/>
      <c r="Z56" s="3">
        <f>$BK$72</f>
        <v>26.8</v>
      </c>
      <c r="AA56" s="139" t="s">
        <v>37</v>
      </c>
      <c r="AB56" s="140">
        <v>29</v>
      </c>
      <c r="AC56" s="140">
        <v>29</v>
      </c>
      <c r="AD56" s="140">
        <v>4</v>
      </c>
      <c r="AE56" s="140">
        <f>$AY$72</f>
        <v>19</v>
      </c>
      <c r="AF56" s="140"/>
      <c r="AG56" s="140"/>
      <c r="AH56" s="140"/>
      <c r="AI56" s="140"/>
      <c r="AJ56" s="140"/>
      <c r="AK56" s="140"/>
      <c r="AL56" s="140"/>
      <c r="AM56" s="140"/>
      <c r="AN56" s="140"/>
      <c r="AO56" s="140"/>
      <c r="AP56" s="140"/>
      <c r="AQ56" s="140"/>
      <c r="AR56" s="140"/>
      <c r="AS56" s="140"/>
      <c r="AT56" s="3"/>
      <c r="AV56" s="108" t="s">
        <v>61</v>
      </c>
      <c r="AW56" s="109">
        <f t="shared" si="7"/>
        <v>15</v>
      </c>
      <c r="AX56" s="109">
        <f t="shared" si="8"/>
        <v>3</v>
      </c>
      <c r="AY56" s="3">
        <f t="shared" si="9"/>
        <v>11</v>
      </c>
      <c r="BB56" s="108" t="s">
        <v>61</v>
      </c>
      <c r="BC56" s="109">
        <f t="shared" si="10"/>
        <v>20</v>
      </c>
      <c r="BD56" s="109">
        <f t="shared" si="11"/>
        <v>31</v>
      </c>
      <c r="BE56" s="3">
        <f t="shared" si="12"/>
        <v>25</v>
      </c>
      <c r="BH56" s="108" t="s">
        <v>61</v>
      </c>
      <c r="BI56" s="3">
        <f t="shared" si="13"/>
        <v>20</v>
      </c>
      <c r="BK56" s="108" t="s">
        <v>61</v>
      </c>
      <c r="BL56" s="109">
        <v>7.2999999999999995E-2</v>
      </c>
      <c r="BM56" s="115">
        <v>15</v>
      </c>
      <c r="BN56" s="109">
        <v>0.20899999999999999</v>
      </c>
      <c r="BO56" s="115">
        <v>3</v>
      </c>
      <c r="BP56" s="3">
        <v>9.7000000000000003E-2</v>
      </c>
      <c r="BQ56" s="3">
        <v>11</v>
      </c>
      <c r="BS56" s="108" t="s">
        <v>61</v>
      </c>
      <c r="BT56" s="109">
        <v>0.125</v>
      </c>
      <c r="BU56" s="115">
        <v>20</v>
      </c>
      <c r="BV56" s="109">
        <v>0.13500000000000001</v>
      </c>
      <c r="BW56" s="115">
        <v>31</v>
      </c>
      <c r="BX56" s="3">
        <v>0.129</v>
      </c>
      <c r="BY56" s="3">
        <v>25</v>
      </c>
      <c r="CA56" s="108" t="s">
        <v>61</v>
      </c>
      <c r="CB56" s="3">
        <v>-0.01</v>
      </c>
      <c r="CC56" s="130">
        <v>20</v>
      </c>
    </row>
    <row r="57" spans="1:81" x14ac:dyDescent="0.3">
      <c r="A57" s="168"/>
      <c r="B57" s="140" t="s">
        <v>6</v>
      </c>
      <c r="C57" s="140">
        <v>30</v>
      </c>
      <c r="D57" s="140">
        <v>10</v>
      </c>
      <c r="E57" s="140">
        <v>25</v>
      </c>
      <c r="F57" s="140">
        <f>$BC$38</f>
        <v>15</v>
      </c>
      <c r="G57" s="140"/>
      <c r="H57" s="140"/>
      <c r="I57" s="140"/>
      <c r="J57" s="140"/>
      <c r="K57" s="140"/>
      <c r="L57" s="140"/>
      <c r="M57" s="140"/>
      <c r="N57" s="140"/>
      <c r="O57" s="140"/>
      <c r="P57" s="140"/>
      <c r="Q57" s="140"/>
      <c r="R57" s="140"/>
      <c r="S57" s="140"/>
      <c r="T57" s="140"/>
      <c r="U57" s="3"/>
      <c r="V57" s="149" t="s">
        <v>30</v>
      </c>
      <c r="W57" s="150"/>
      <c r="X57" s="150"/>
      <c r="Y57" s="150"/>
      <c r="Z57" s="151"/>
      <c r="AA57" s="37"/>
      <c r="AB57" s="12"/>
      <c r="AC57" s="12"/>
      <c r="AD57" s="12"/>
      <c r="AE57" s="12"/>
      <c r="AF57" s="12"/>
      <c r="AG57" s="12"/>
      <c r="AH57" s="12"/>
      <c r="AI57" s="12"/>
      <c r="AJ57" s="12"/>
      <c r="AK57" s="12"/>
      <c r="AL57" s="12"/>
      <c r="AM57" s="12"/>
      <c r="AN57" s="12"/>
      <c r="AO57" s="12"/>
      <c r="AP57" s="12"/>
      <c r="AQ57" s="12"/>
      <c r="AR57" s="12"/>
      <c r="AS57" s="12"/>
      <c r="AT57" s="13"/>
      <c r="AV57" s="108" t="s">
        <v>62</v>
      </c>
      <c r="AW57" s="109">
        <f t="shared" si="7"/>
        <v>22</v>
      </c>
      <c r="AX57" s="109">
        <f t="shared" si="8"/>
        <v>1</v>
      </c>
      <c r="AY57" s="3">
        <f t="shared" si="9"/>
        <v>13</v>
      </c>
      <c r="BB57" s="108" t="s">
        <v>62</v>
      </c>
      <c r="BC57" s="109">
        <f t="shared" si="10"/>
        <v>16</v>
      </c>
      <c r="BD57" s="109">
        <f t="shared" si="11"/>
        <v>29</v>
      </c>
      <c r="BE57" s="3">
        <f t="shared" si="12"/>
        <v>21</v>
      </c>
      <c r="BH57" s="108" t="s">
        <v>62</v>
      </c>
      <c r="BI57" s="3">
        <f t="shared" si="13"/>
        <v>26</v>
      </c>
      <c r="BK57" s="114" t="s">
        <v>62</v>
      </c>
      <c r="BL57" s="115">
        <v>-3.1E-2</v>
      </c>
      <c r="BM57" s="115">
        <v>22</v>
      </c>
      <c r="BN57" s="109">
        <v>0.245</v>
      </c>
      <c r="BO57" s="115">
        <v>1</v>
      </c>
      <c r="BP57" s="3">
        <v>3.4000000000000002E-2</v>
      </c>
      <c r="BQ57" s="3">
        <v>13</v>
      </c>
      <c r="BS57" s="108" t="s">
        <v>62</v>
      </c>
      <c r="BT57" s="109">
        <v>5.8999999999999997E-2</v>
      </c>
      <c r="BU57" s="115">
        <v>16</v>
      </c>
      <c r="BV57" s="109">
        <v>0.12</v>
      </c>
      <c r="BW57" s="115">
        <v>29</v>
      </c>
      <c r="BX57" s="3">
        <v>8.4000000000000005E-2</v>
      </c>
      <c r="BY57" s="3">
        <v>21</v>
      </c>
      <c r="CA57" s="114" t="s">
        <v>62</v>
      </c>
      <c r="CB57" s="3">
        <v>-2.5000000000000001E-2</v>
      </c>
      <c r="CC57" s="130">
        <v>26</v>
      </c>
    </row>
    <row r="58" spans="1:81" x14ac:dyDescent="0.3">
      <c r="A58" s="168"/>
      <c r="B58" s="140" t="s">
        <v>5</v>
      </c>
      <c r="C58" s="140">
        <v>29</v>
      </c>
      <c r="D58" s="140">
        <v>12</v>
      </c>
      <c r="E58" s="140">
        <v>31</v>
      </c>
      <c r="F58" s="140">
        <f>$BF$72</f>
        <v>30</v>
      </c>
      <c r="G58" s="140"/>
      <c r="H58" s="140"/>
      <c r="I58" s="140"/>
      <c r="J58" s="140"/>
      <c r="K58" s="140"/>
      <c r="L58" s="140"/>
      <c r="M58" s="140"/>
      <c r="N58" s="140"/>
      <c r="O58" s="140"/>
      <c r="P58" s="140"/>
      <c r="Q58" s="140"/>
      <c r="R58" s="140"/>
      <c r="S58" s="140"/>
      <c r="T58" s="140"/>
      <c r="U58" s="3"/>
      <c r="V58" s="25" t="s">
        <v>24</v>
      </c>
      <c r="W58" s="14"/>
      <c r="X58" s="8" t="s">
        <v>25</v>
      </c>
      <c r="Y58" s="14"/>
      <c r="Z58" s="26" t="s">
        <v>26</v>
      </c>
      <c r="AA58" s="38"/>
      <c r="AB58" s="464"/>
      <c r="AC58" s="464"/>
      <c r="AD58" s="464"/>
      <c r="AE58" s="14"/>
      <c r="AF58" s="14"/>
      <c r="AG58" s="14"/>
      <c r="AH58" s="14"/>
      <c r="AI58" s="14"/>
      <c r="AJ58" s="14"/>
      <c r="AK58" s="14"/>
      <c r="AL58" s="14"/>
      <c r="AM58" s="14"/>
      <c r="AN58" s="14"/>
      <c r="AO58" s="14"/>
      <c r="AP58" s="14"/>
      <c r="AQ58" s="14"/>
      <c r="AR58" s="14"/>
      <c r="AS58" s="14"/>
      <c r="AT58" s="15"/>
      <c r="AV58" s="108" t="s">
        <v>63</v>
      </c>
      <c r="AW58" s="109">
        <f t="shared" si="7"/>
        <v>28</v>
      </c>
      <c r="AX58" s="109">
        <f t="shared" si="8"/>
        <v>13</v>
      </c>
      <c r="AY58" s="3">
        <f t="shared" si="9"/>
        <v>26</v>
      </c>
      <c r="BB58" s="108" t="s">
        <v>63</v>
      </c>
      <c r="BC58" s="109">
        <f t="shared" si="10"/>
        <v>11</v>
      </c>
      <c r="BD58" s="109">
        <f t="shared" si="11"/>
        <v>18</v>
      </c>
      <c r="BE58" s="3">
        <f t="shared" si="12"/>
        <v>10</v>
      </c>
      <c r="BH58" s="108" t="s">
        <v>63</v>
      </c>
      <c r="BI58" s="3">
        <f t="shared" si="13"/>
        <v>32</v>
      </c>
      <c r="BK58" s="114" t="s">
        <v>63</v>
      </c>
      <c r="BL58" s="115">
        <v>-0.121</v>
      </c>
      <c r="BM58" s="115">
        <v>28</v>
      </c>
      <c r="BN58" s="115">
        <v>-3.1E-2</v>
      </c>
      <c r="BO58" s="115">
        <v>13</v>
      </c>
      <c r="BP58" s="3">
        <v>-0.129</v>
      </c>
      <c r="BQ58" s="3">
        <v>26</v>
      </c>
      <c r="BS58" s="108" t="s">
        <v>63</v>
      </c>
      <c r="BT58" s="109">
        <v>-3.1E-2</v>
      </c>
      <c r="BU58" s="115">
        <v>11</v>
      </c>
      <c r="BV58" s="109">
        <v>-4.2000000000000003E-2</v>
      </c>
      <c r="BW58" s="115">
        <v>18</v>
      </c>
      <c r="BX58" s="3">
        <v>-3.5999999999999997E-2</v>
      </c>
      <c r="BY58" s="3">
        <v>10</v>
      </c>
      <c r="CA58" s="108" t="s">
        <v>63</v>
      </c>
      <c r="CB58" s="3">
        <v>-0.10199999999999999</v>
      </c>
      <c r="CC58" s="130">
        <v>32</v>
      </c>
    </row>
    <row r="59" spans="1:81" x14ac:dyDescent="0.3">
      <c r="A59" s="168"/>
      <c r="B59" s="120"/>
      <c r="C59" s="463"/>
      <c r="D59" s="463"/>
      <c r="E59" s="463"/>
      <c r="F59" s="121"/>
      <c r="G59" s="121"/>
      <c r="H59" s="121"/>
      <c r="I59" s="121"/>
      <c r="J59" s="121"/>
      <c r="K59" s="121"/>
      <c r="L59" s="121"/>
      <c r="M59" s="121"/>
      <c r="N59" s="121"/>
      <c r="O59" s="121"/>
      <c r="P59" s="121"/>
      <c r="Q59" s="121"/>
      <c r="R59" s="121"/>
      <c r="S59" s="121"/>
      <c r="T59" s="121"/>
      <c r="U59" s="122"/>
      <c r="V59" s="27" t="s">
        <v>27</v>
      </c>
      <c r="W59" s="14"/>
      <c r="X59" s="9" t="s">
        <v>28</v>
      </c>
      <c r="Y59" s="14"/>
      <c r="Z59" s="19" t="s">
        <v>28</v>
      </c>
      <c r="AA59" s="39"/>
      <c r="AB59" s="465"/>
      <c r="AC59" s="465"/>
      <c r="AD59" s="465"/>
      <c r="AE59" s="124"/>
      <c r="AF59" s="124"/>
      <c r="AG59" s="124"/>
      <c r="AH59" s="124"/>
      <c r="AI59" s="124"/>
      <c r="AJ59" s="124"/>
      <c r="AK59" s="124" t="s">
        <v>1</v>
      </c>
      <c r="AL59" s="124"/>
      <c r="AM59" s="124"/>
      <c r="AN59" s="124"/>
      <c r="AO59" s="124"/>
      <c r="AP59" s="124"/>
      <c r="AQ59" s="124"/>
      <c r="AR59" s="124"/>
      <c r="AS59" s="124"/>
      <c r="AT59" s="125"/>
      <c r="AV59" s="108" t="s">
        <v>64</v>
      </c>
      <c r="AW59" s="109">
        <f t="shared" si="7"/>
        <v>25</v>
      </c>
      <c r="AX59" s="109">
        <f t="shared" si="8"/>
        <v>11</v>
      </c>
      <c r="AY59" s="3">
        <f t="shared" si="9"/>
        <v>20</v>
      </c>
      <c r="BB59" s="108" t="s">
        <v>64</v>
      </c>
      <c r="BC59" s="109">
        <f t="shared" si="10"/>
        <v>25</v>
      </c>
      <c r="BD59" s="109">
        <f t="shared" si="11"/>
        <v>28</v>
      </c>
      <c r="BE59" s="3">
        <f t="shared" si="12"/>
        <v>28</v>
      </c>
      <c r="BH59" s="108" t="s">
        <v>64</v>
      </c>
      <c r="BI59" s="3">
        <f t="shared" si="13"/>
        <v>13</v>
      </c>
      <c r="BK59" s="114" t="s">
        <v>64</v>
      </c>
      <c r="BL59" s="115">
        <v>-8.3000000000000004E-2</v>
      </c>
      <c r="BM59" s="115">
        <v>25</v>
      </c>
      <c r="BN59" s="115">
        <v>5.5E-2</v>
      </c>
      <c r="BO59" s="115">
        <v>11</v>
      </c>
      <c r="BP59" s="3">
        <v>-7.4999999999999997E-2</v>
      </c>
      <c r="BQ59" s="3">
        <v>20</v>
      </c>
      <c r="BS59" s="114" t="s">
        <v>64</v>
      </c>
      <c r="BT59" s="115">
        <v>0.20499999999999999</v>
      </c>
      <c r="BU59" s="115">
        <v>25</v>
      </c>
      <c r="BV59" s="115">
        <v>0.115</v>
      </c>
      <c r="BW59" s="115">
        <v>28</v>
      </c>
      <c r="BX59" s="3">
        <v>0.16600000000000001</v>
      </c>
      <c r="BY59" s="3">
        <v>28</v>
      </c>
      <c r="CA59" s="108" t="s">
        <v>64</v>
      </c>
      <c r="CB59" s="3">
        <v>1.4E-2</v>
      </c>
      <c r="CC59" s="130">
        <v>13</v>
      </c>
    </row>
    <row r="60" spans="1:81" x14ac:dyDescent="0.3">
      <c r="A60" s="168"/>
      <c r="B60" s="140" t="s">
        <v>7</v>
      </c>
      <c r="C60" s="140">
        <v>24</v>
      </c>
      <c r="D60" s="140">
        <v>18</v>
      </c>
      <c r="E60" s="140">
        <v>23</v>
      </c>
      <c r="F60" s="140">
        <f>$BC$4</f>
        <v>20</v>
      </c>
      <c r="G60" s="140"/>
      <c r="H60" s="140"/>
      <c r="I60" s="140"/>
      <c r="J60" s="140"/>
      <c r="K60" s="140"/>
      <c r="L60" s="140"/>
      <c r="M60" s="140"/>
      <c r="N60" s="140"/>
      <c r="O60" s="140"/>
      <c r="P60" s="140"/>
      <c r="Q60" s="140"/>
      <c r="R60" s="140"/>
      <c r="S60" s="140"/>
      <c r="T60" s="140"/>
      <c r="U60" s="3"/>
      <c r="V60" s="108">
        <f>$AW$106</f>
        <v>37.4</v>
      </c>
      <c r="W60" s="10"/>
      <c r="X60" s="109">
        <f>$AX$106</f>
        <v>46.7</v>
      </c>
      <c r="Y60" s="10"/>
      <c r="Z60" s="3">
        <f>$AY$106</f>
        <v>59.4</v>
      </c>
      <c r="AA60" s="40" t="s">
        <v>38</v>
      </c>
      <c r="AB60" s="22">
        <v>1</v>
      </c>
      <c r="AC60" s="20">
        <v>2</v>
      </c>
      <c r="AD60" s="20">
        <v>3</v>
      </c>
      <c r="AE60" s="20">
        <v>4</v>
      </c>
      <c r="AF60" s="20">
        <v>5</v>
      </c>
      <c r="AG60" s="22">
        <v>6</v>
      </c>
      <c r="AH60" s="22">
        <v>7</v>
      </c>
      <c r="AI60" s="22">
        <v>8</v>
      </c>
      <c r="AJ60" s="22">
        <v>9</v>
      </c>
      <c r="AK60" s="22">
        <v>10</v>
      </c>
      <c r="AL60" s="22">
        <v>11</v>
      </c>
      <c r="AM60" s="22">
        <v>12</v>
      </c>
      <c r="AN60" s="22">
        <v>13</v>
      </c>
      <c r="AO60" s="22">
        <v>14</v>
      </c>
      <c r="AP60" s="22">
        <v>15</v>
      </c>
      <c r="AQ60" s="22">
        <v>16</v>
      </c>
      <c r="AR60" s="22">
        <v>17</v>
      </c>
      <c r="AS60" s="22">
        <v>18</v>
      </c>
      <c r="AT60" s="23" t="s">
        <v>0</v>
      </c>
      <c r="AV60" s="108" t="s">
        <v>65</v>
      </c>
      <c r="AW60" s="109">
        <f t="shared" si="7"/>
        <v>23</v>
      </c>
      <c r="AX60" s="109">
        <f t="shared" si="8"/>
        <v>17</v>
      </c>
      <c r="AY60" s="3">
        <f t="shared" si="9"/>
        <v>19</v>
      </c>
      <c r="BB60" s="108" t="s">
        <v>65</v>
      </c>
      <c r="BC60" s="109">
        <f t="shared" si="10"/>
        <v>32</v>
      </c>
      <c r="BD60" s="109">
        <f t="shared" si="11"/>
        <v>12</v>
      </c>
      <c r="BE60" s="3">
        <f t="shared" si="12"/>
        <v>32</v>
      </c>
      <c r="BH60" s="108" t="s">
        <v>65</v>
      </c>
      <c r="BI60" s="3">
        <f t="shared" si="13"/>
        <v>7</v>
      </c>
      <c r="BK60" s="108" t="s">
        <v>65</v>
      </c>
      <c r="BL60" s="109">
        <v>-4.2999999999999997E-2</v>
      </c>
      <c r="BM60" s="115">
        <v>23</v>
      </c>
      <c r="BN60" s="109">
        <v>-0.10199999999999999</v>
      </c>
      <c r="BO60" s="115">
        <v>17</v>
      </c>
      <c r="BP60" s="3">
        <v>-7.2999999999999995E-2</v>
      </c>
      <c r="BQ60" s="3">
        <v>19</v>
      </c>
      <c r="BS60" s="114" t="s">
        <v>65</v>
      </c>
      <c r="BT60" s="115">
        <v>0.47899999999999998</v>
      </c>
      <c r="BU60" s="115">
        <v>32</v>
      </c>
      <c r="BV60" s="115">
        <v>-0.105</v>
      </c>
      <c r="BW60" s="115">
        <v>12</v>
      </c>
      <c r="BX60" s="3">
        <v>0.22</v>
      </c>
      <c r="BY60" s="3">
        <v>32</v>
      </c>
      <c r="CA60" s="114" t="s">
        <v>65</v>
      </c>
      <c r="CB60" s="3">
        <v>3.4000000000000002E-2</v>
      </c>
      <c r="CC60" s="130">
        <v>7</v>
      </c>
    </row>
    <row r="61" spans="1:81" x14ac:dyDescent="0.3">
      <c r="A61" s="168"/>
      <c r="B61" s="140" t="s">
        <v>8</v>
      </c>
      <c r="C61" s="140">
        <v>29</v>
      </c>
      <c r="D61" s="140">
        <v>14</v>
      </c>
      <c r="E61" s="140">
        <v>18</v>
      </c>
      <c r="F61" s="140">
        <f>$BD$4</f>
        <v>18</v>
      </c>
      <c r="G61" s="140"/>
      <c r="H61" s="140"/>
      <c r="I61" s="140"/>
      <c r="J61" s="140"/>
      <c r="K61" s="140"/>
      <c r="L61" s="140"/>
      <c r="M61" s="140"/>
      <c r="N61" s="140"/>
      <c r="O61" s="140"/>
      <c r="P61" s="140"/>
      <c r="Q61" s="140"/>
      <c r="R61" s="140"/>
      <c r="S61" s="140"/>
      <c r="T61" s="140"/>
      <c r="U61" s="3"/>
      <c r="V61" s="149" t="s">
        <v>31</v>
      </c>
      <c r="W61" s="150"/>
      <c r="X61" s="150"/>
      <c r="Y61" s="150"/>
      <c r="Z61" s="151"/>
      <c r="AA61" s="40" t="s">
        <v>150</v>
      </c>
      <c r="AB61" s="35">
        <v>24</v>
      </c>
      <c r="AC61" s="35">
        <v>31</v>
      </c>
      <c r="AD61" s="35">
        <v>3</v>
      </c>
      <c r="AE61" s="35">
        <f>$AX$4</f>
        <v>3</v>
      </c>
      <c r="AF61" s="35"/>
      <c r="AG61" s="35"/>
      <c r="AH61" s="35"/>
      <c r="AI61" s="35"/>
      <c r="AJ61" s="35"/>
      <c r="AK61" s="35"/>
      <c r="AL61" s="35"/>
      <c r="AM61" s="35"/>
      <c r="AN61" s="35"/>
      <c r="AO61" s="35"/>
      <c r="AP61" s="35"/>
      <c r="AQ61" s="35"/>
      <c r="AR61" s="35"/>
      <c r="AS61" s="35"/>
      <c r="AT61" s="36"/>
      <c r="AV61" s="108" t="s">
        <v>66</v>
      </c>
      <c r="AW61" s="109">
        <f t="shared" si="7"/>
        <v>4</v>
      </c>
      <c r="AX61" s="109">
        <f t="shared" si="8"/>
        <v>10</v>
      </c>
      <c r="AY61" s="3">
        <f t="shared" si="9"/>
        <v>4</v>
      </c>
      <c r="BB61" s="108" t="s">
        <v>66</v>
      </c>
      <c r="BC61" s="109">
        <f t="shared" si="10"/>
        <v>3</v>
      </c>
      <c r="BD61" s="109">
        <f t="shared" si="11"/>
        <v>25</v>
      </c>
      <c r="BE61" s="3">
        <f t="shared" si="12"/>
        <v>6</v>
      </c>
      <c r="BH61" s="108" t="s">
        <v>66</v>
      </c>
      <c r="BI61" s="3">
        <f t="shared" si="13"/>
        <v>28</v>
      </c>
      <c r="BK61" s="108" t="s">
        <v>66</v>
      </c>
      <c r="BL61" s="109">
        <v>0.53</v>
      </c>
      <c r="BM61" s="115">
        <v>4</v>
      </c>
      <c r="BN61" s="109">
        <v>7.0000000000000007E-2</v>
      </c>
      <c r="BO61" s="115">
        <v>10</v>
      </c>
      <c r="BP61" s="3">
        <v>0.25700000000000001</v>
      </c>
      <c r="BQ61" s="3">
        <v>4</v>
      </c>
      <c r="BS61" s="108" t="s">
        <v>66</v>
      </c>
      <c r="BT61" s="109">
        <v>-0.311</v>
      </c>
      <c r="BU61" s="115">
        <v>3</v>
      </c>
      <c r="BV61" s="109">
        <v>8.1000000000000003E-2</v>
      </c>
      <c r="BW61" s="115">
        <v>25</v>
      </c>
      <c r="BX61" s="3">
        <v>-0.188</v>
      </c>
      <c r="BY61" s="3">
        <v>6</v>
      </c>
      <c r="CA61" s="108" t="s">
        <v>66</v>
      </c>
      <c r="CB61" s="3">
        <v>-4.7E-2</v>
      </c>
      <c r="CC61" s="130">
        <v>28</v>
      </c>
    </row>
    <row r="62" spans="1:81" x14ac:dyDescent="0.3">
      <c r="A62" s="168"/>
      <c r="B62" s="140" t="s">
        <v>9</v>
      </c>
      <c r="C62" s="140">
        <v>20</v>
      </c>
      <c r="D62" s="140">
        <v>6</v>
      </c>
      <c r="E62" s="140">
        <v>5</v>
      </c>
      <c r="F62" s="140">
        <f>$BE$4</f>
        <v>1</v>
      </c>
      <c r="G62" s="140"/>
      <c r="H62" s="140"/>
      <c r="I62" s="140"/>
      <c r="J62" s="140"/>
      <c r="K62" s="140"/>
      <c r="L62" s="140"/>
      <c r="M62" s="140"/>
      <c r="N62" s="140"/>
      <c r="O62" s="140"/>
      <c r="P62" s="140"/>
      <c r="Q62" s="140"/>
      <c r="R62" s="140"/>
      <c r="S62" s="140"/>
      <c r="T62" s="140"/>
      <c r="U62" s="3"/>
      <c r="V62" s="25" t="s">
        <v>24</v>
      </c>
      <c r="W62" s="14"/>
      <c r="X62" s="8" t="s">
        <v>25</v>
      </c>
      <c r="Y62" s="14"/>
      <c r="Z62" s="26" t="s">
        <v>26</v>
      </c>
      <c r="AA62" s="138"/>
      <c r="AB62" s="136"/>
      <c r="AC62" s="136"/>
      <c r="AD62" s="136"/>
      <c r="AE62" s="136"/>
      <c r="AF62" s="136"/>
      <c r="AG62" s="136"/>
      <c r="AH62" s="136"/>
      <c r="AI62" s="136"/>
      <c r="AJ62" s="136"/>
      <c r="AK62" s="136"/>
      <c r="AL62" s="136"/>
      <c r="AM62" s="136"/>
      <c r="AN62" s="136"/>
      <c r="AO62" s="136"/>
      <c r="AP62" s="136"/>
      <c r="AQ62" s="136"/>
      <c r="AR62" s="136"/>
      <c r="AS62" s="136"/>
      <c r="AT62" s="137"/>
      <c r="AV62" s="108" t="s">
        <v>67</v>
      </c>
      <c r="AW62" s="109">
        <f t="shared" si="7"/>
        <v>21</v>
      </c>
      <c r="AX62" s="109">
        <f t="shared" si="8"/>
        <v>12</v>
      </c>
      <c r="AY62" s="3">
        <f t="shared" si="9"/>
        <v>16</v>
      </c>
      <c r="BB62" s="108" t="s">
        <v>67</v>
      </c>
      <c r="BC62" s="109">
        <f t="shared" si="10"/>
        <v>12</v>
      </c>
      <c r="BD62" s="109">
        <f t="shared" si="11"/>
        <v>17</v>
      </c>
      <c r="BE62" s="3">
        <f t="shared" si="12"/>
        <v>12</v>
      </c>
      <c r="BH62" s="108" t="s">
        <v>67</v>
      </c>
      <c r="BI62" s="3">
        <f t="shared" si="13"/>
        <v>21</v>
      </c>
      <c r="BK62" s="108" t="s">
        <v>67</v>
      </c>
      <c r="BL62" s="109">
        <v>6.0000000000000001E-3</v>
      </c>
      <c r="BM62" s="115">
        <v>21</v>
      </c>
      <c r="BN62" s="109">
        <v>2.8000000000000001E-2</v>
      </c>
      <c r="BO62" s="115">
        <v>12</v>
      </c>
      <c r="BP62" s="3">
        <v>-2.3E-2</v>
      </c>
      <c r="BQ62" s="3">
        <v>16</v>
      </c>
      <c r="BS62" s="108" t="s">
        <v>67</v>
      </c>
      <c r="BT62" s="109">
        <v>-4.0000000000000001E-3</v>
      </c>
      <c r="BU62" s="115">
        <v>12</v>
      </c>
      <c r="BV62" s="109">
        <v>-4.9000000000000002E-2</v>
      </c>
      <c r="BW62" s="115">
        <v>17</v>
      </c>
      <c r="BX62" s="3">
        <v>-2.4E-2</v>
      </c>
      <c r="BY62" s="3">
        <v>12</v>
      </c>
      <c r="CA62" s="108" t="s">
        <v>67</v>
      </c>
      <c r="CB62" s="3">
        <v>-1.0999999999999999E-2</v>
      </c>
      <c r="CC62" s="130">
        <v>21</v>
      </c>
    </row>
    <row r="63" spans="1:81" x14ac:dyDescent="0.3">
      <c r="A63" s="168"/>
      <c r="B63" s="140" t="s">
        <v>5</v>
      </c>
      <c r="C63" s="140">
        <v>30</v>
      </c>
      <c r="D63" s="140">
        <v>14</v>
      </c>
      <c r="E63" s="140">
        <v>32</v>
      </c>
      <c r="F63" s="140">
        <f>$AZ$106</f>
        <v>32</v>
      </c>
      <c r="G63" s="140"/>
      <c r="H63" s="140"/>
      <c r="I63" s="140"/>
      <c r="J63" s="140"/>
      <c r="K63" s="140"/>
      <c r="L63" s="140"/>
      <c r="M63" s="140"/>
      <c r="N63" s="140"/>
      <c r="O63" s="140"/>
      <c r="P63" s="140"/>
      <c r="Q63" s="140"/>
      <c r="R63" s="140"/>
      <c r="S63" s="140"/>
      <c r="T63" s="140"/>
      <c r="U63" s="3"/>
      <c r="V63" s="27" t="s">
        <v>27</v>
      </c>
      <c r="W63" s="14"/>
      <c r="X63" s="9" t="s">
        <v>28</v>
      </c>
      <c r="Y63" s="14"/>
      <c r="Z63" s="19" t="s">
        <v>28</v>
      </c>
      <c r="AA63" s="39"/>
      <c r="AB63" s="465"/>
      <c r="AC63" s="465"/>
      <c r="AD63" s="465"/>
      <c r="AE63" s="124"/>
      <c r="AF63" s="124"/>
      <c r="AG63" s="124"/>
      <c r="AH63" s="124"/>
      <c r="AI63" s="124"/>
      <c r="AJ63" s="124"/>
      <c r="AK63" s="124" t="s">
        <v>1</v>
      </c>
      <c r="AL63" s="124"/>
      <c r="AM63" s="124"/>
      <c r="AN63" s="124"/>
      <c r="AO63" s="124"/>
      <c r="AP63" s="124"/>
      <c r="AQ63" s="124"/>
      <c r="AR63" s="124"/>
      <c r="AS63" s="124"/>
      <c r="AT63" s="125"/>
      <c r="AV63" s="108" t="s">
        <v>68</v>
      </c>
      <c r="AW63" s="109">
        <f t="shared" si="7"/>
        <v>11</v>
      </c>
      <c r="AX63" s="109">
        <f t="shared" si="8"/>
        <v>22</v>
      </c>
      <c r="AY63" s="3">
        <f t="shared" si="9"/>
        <v>12</v>
      </c>
      <c r="BB63" s="108" t="s">
        <v>68</v>
      </c>
      <c r="BC63" s="109">
        <f t="shared" si="10"/>
        <v>31</v>
      </c>
      <c r="BD63" s="109">
        <f t="shared" si="11"/>
        <v>21</v>
      </c>
      <c r="BE63" s="3">
        <f t="shared" si="12"/>
        <v>30</v>
      </c>
      <c r="BH63" s="108" t="s">
        <v>68</v>
      </c>
      <c r="BI63" s="3">
        <f t="shared" si="13"/>
        <v>3</v>
      </c>
      <c r="BK63" s="108" t="s">
        <v>68</v>
      </c>
      <c r="BL63" s="109">
        <v>0.27300000000000002</v>
      </c>
      <c r="BM63" s="115">
        <v>11</v>
      </c>
      <c r="BN63" s="109">
        <v>-0.19500000000000001</v>
      </c>
      <c r="BO63" s="115">
        <v>22</v>
      </c>
      <c r="BP63" s="3">
        <v>4.5999999999999999E-2</v>
      </c>
      <c r="BQ63" s="3">
        <v>12</v>
      </c>
      <c r="BS63" s="114" t="s">
        <v>68</v>
      </c>
      <c r="BT63" s="115">
        <v>0.433</v>
      </c>
      <c r="BU63" s="115">
        <v>31</v>
      </c>
      <c r="BV63" s="109">
        <v>-1.6E-2</v>
      </c>
      <c r="BW63" s="115">
        <v>21</v>
      </c>
      <c r="BX63" s="3">
        <v>0.20499999999999999</v>
      </c>
      <c r="BY63" s="3">
        <v>30</v>
      </c>
      <c r="CA63" s="108" t="s">
        <v>68</v>
      </c>
      <c r="CB63" s="3">
        <v>4.7E-2</v>
      </c>
      <c r="CC63" s="130">
        <v>3</v>
      </c>
    </row>
    <row r="64" spans="1:81" x14ac:dyDescent="0.3">
      <c r="A64" s="168"/>
      <c r="B64" s="120"/>
      <c r="C64" s="463"/>
      <c r="D64" s="463"/>
      <c r="E64" s="463"/>
      <c r="F64" s="121"/>
      <c r="G64" s="121"/>
      <c r="H64" s="121"/>
      <c r="I64" s="121"/>
      <c r="J64" s="121"/>
      <c r="K64" s="121"/>
      <c r="L64" s="121"/>
      <c r="M64" s="121"/>
      <c r="N64" s="121"/>
      <c r="O64" s="121"/>
      <c r="P64" s="121"/>
      <c r="Q64" s="121"/>
      <c r="R64" s="121"/>
      <c r="S64" s="121"/>
      <c r="T64" s="121"/>
      <c r="U64" s="122"/>
      <c r="V64" s="108">
        <f>$BC$106</f>
        <v>7.2</v>
      </c>
      <c r="W64" s="10"/>
      <c r="X64" s="109">
        <f>$BD$106</f>
        <v>9.5</v>
      </c>
      <c r="Y64" s="10"/>
      <c r="Z64" s="3">
        <f>$BE$106</f>
        <v>11.8</v>
      </c>
      <c r="AA64" s="49" t="s">
        <v>115</v>
      </c>
      <c r="AB64" s="44">
        <v>1</v>
      </c>
      <c r="AC64" s="20">
        <v>2</v>
      </c>
      <c r="AD64" s="20">
        <v>3</v>
      </c>
      <c r="AE64" s="20">
        <v>4</v>
      </c>
      <c r="AF64" s="20">
        <v>5</v>
      </c>
      <c r="AG64" s="44">
        <v>6</v>
      </c>
      <c r="AH64" s="44">
        <v>7</v>
      </c>
      <c r="AI64" s="44">
        <v>8</v>
      </c>
      <c r="AJ64" s="44">
        <v>9</v>
      </c>
      <c r="AK64" s="44">
        <v>10</v>
      </c>
      <c r="AL64" s="44">
        <v>11</v>
      </c>
      <c r="AM64" s="44">
        <v>12</v>
      </c>
      <c r="AN64" s="44">
        <v>13</v>
      </c>
      <c r="AO64" s="44">
        <v>14</v>
      </c>
      <c r="AP64" s="44">
        <v>15</v>
      </c>
      <c r="AQ64" s="44">
        <v>16</v>
      </c>
      <c r="AR64" s="44">
        <v>17</v>
      </c>
      <c r="AS64" s="44">
        <v>18</v>
      </c>
      <c r="AT64" s="45" t="s">
        <v>0</v>
      </c>
      <c r="AV64" s="108" t="s">
        <v>69</v>
      </c>
      <c r="AW64" s="109">
        <f t="shared" si="7"/>
        <v>19</v>
      </c>
      <c r="AX64" s="109">
        <f t="shared" si="8"/>
        <v>20</v>
      </c>
      <c r="AY64" s="3">
        <f t="shared" si="9"/>
        <v>23</v>
      </c>
      <c r="BB64" s="108" t="s">
        <v>69</v>
      </c>
      <c r="BC64" s="109">
        <f t="shared" si="10"/>
        <v>5</v>
      </c>
      <c r="BD64" s="109">
        <f t="shared" si="11"/>
        <v>3</v>
      </c>
      <c r="BE64" s="3">
        <f t="shared" si="12"/>
        <v>3</v>
      </c>
      <c r="BH64" s="108" t="s">
        <v>69</v>
      </c>
      <c r="BI64" s="3">
        <f t="shared" si="13"/>
        <v>16</v>
      </c>
      <c r="BK64" s="108" t="s">
        <v>69</v>
      </c>
      <c r="BL64" s="109">
        <v>3.9E-2</v>
      </c>
      <c r="BM64" s="115">
        <v>19</v>
      </c>
      <c r="BN64" s="109">
        <v>-0.16200000000000001</v>
      </c>
      <c r="BO64" s="115">
        <v>20</v>
      </c>
      <c r="BP64" s="3">
        <v>-0.12</v>
      </c>
      <c r="BQ64" s="3">
        <v>23</v>
      </c>
      <c r="BS64" s="108" t="s">
        <v>69</v>
      </c>
      <c r="BT64" s="109">
        <v>-0.247</v>
      </c>
      <c r="BU64" s="115">
        <v>5</v>
      </c>
      <c r="BV64" s="109">
        <v>-0.32600000000000001</v>
      </c>
      <c r="BW64" s="115">
        <v>3</v>
      </c>
      <c r="BX64" s="3">
        <v>-0.28499999999999998</v>
      </c>
      <c r="BY64" s="3">
        <v>3</v>
      </c>
      <c r="CA64" s="108" t="s">
        <v>69</v>
      </c>
      <c r="CB64" s="3">
        <v>4.0000000000000001E-3</v>
      </c>
      <c r="CC64" s="130">
        <v>16</v>
      </c>
    </row>
    <row r="65" spans="1:81" x14ac:dyDescent="0.3">
      <c r="A65" s="168"/>
      <c r="B65" s="140" t="s">
        <v>10</v>
      </c>
      <c r="C65" s="140">
        <v>18</v>
      </c>
      <c r="D65" s="140">
        <v>5</v>
      </c>
      <c r="E65" s="140">
        <v>24</v>
      </c>
      <c r="F65" s="140">
        <f>$BH$4</f>
        <v>26</v>
      </c>
      <c r="G65" s="140"/>
      <c r="H65" s="140"/>
      <c r="I65" s="140"/>
      <c r="J65" s="140"/>
      <c r="K65" s="140"/>
      <c r="L65" s="140"/>
      <c r="M65" s="140"/>
      <c r="N65" s="140"/>
      <c r="O65" s="140"/>
      <c r="P65" s="140"/>
      <c r="Q65" s="140"/>
      <c r="R65" s="140"/>
      <c r="S65" s="140"/>
      <c r="T65" s="140"/>
      <c r="U65" s="3"/>
      <c r="V65" s="149" t="s">
        <v>32</v>
      </c>
      <c r="W65" s="150"/>
      <c r="X65" s="61"/>
      <c r="Y65" s="150" t="s">
        <v>127</v>
      </c>
      <c r="Z65" s="151"/>
      <c r="AA65" s="50" t="s">
        <v>116</v>
      </c>
      <c r="AB65" s="140">
        <v>3</v>
      </c>
      <c r="AC65" s="140">
        <v>13</v>
      </c>
      <c r="AD65" s="140">
        <v>1</v>
      </c>
      <c r="AE65" s="140">
        <f>$BI$38</f>
        <v>1</v>
      </c>
      <c r="AF65" s="140"/>
      <c r="AG65" s="140"/>
      <c r="AH65" s="140"/>
      <c r="AI65" s="140"/>
      <c r="AJ65" s="140"/>
      <c r="AK65" s="140"/>
      <c r="AL65" s="140"/>
      <c r="AM65" s="140"/>
      <c r="AN65" s="140"/>
      <c r="AO65" s="140"/>
      <c r="AP65" s="140"/>
      <c r="AQ65" s="140"/>
      <c r="AR65" s="140"/>
      <c r="AS65" s="140"/>
      <c r="AT65" s="3"/>
      <c r="AV65" s="108" t="s">
        <v>70</v>
      </c>
      <c r="AW65" s="109">
        <f t="shared" si="7"/>
        <v>18</v>
      </c>
      <c r="AX65" s="109">
        <f t="shared" si="8"/>
        <v>26</v>
      </c>
      <c r="AY65" s="3">
        <f t="shared" si="9"/>
        <v>27</v>
      </c>
      <c r="BB65" s="108" t="s">
        <v>70</v>
      </c>
      <c r="BC65" s="109">
        <f t="shared" si="10"/>
        <v>1</v>
      </c>
      <c r="BD65" s="109">
        <f t="shared" si="11"/>
        <v>10</v>
      </c>
      <c r="BE65" s="3">
        <f t="shared" si="12"/>
        <v>1</v>
      </c>
      <c r="BH65" s="108" t="s">
        <v>70</v>
      </c>
      <c r="BI65" s="3">
        <f t="shared" si="13"/>
        <v>15</v>
      </c>
      <c r="BK65" s="108" t="s">
        <v>70</v>
      </c>
      <c r="BL65" s="109">
        <v>0.04</v>
      </c>
      <c r="BM65" s="115">
        <v>18</v>
      </c>
      <c r="BN65" s="109">
        <v>-0.251</v>
      </c>
      <c r="BO65" s="115">
        <v>26</v>
      </c>
      <c r="BP65" s="3">
        <v>-0.14799999999999999</v>
      </c>
      <c r="BQ65" s="3">
        <v>27</v>
      </c>
      <c r="BS65" s="108" t="s">
        <v>70</v>
      </c>
      <c r="BT65" s="109">
        <v>-0.43099999999999999</v>
      </c>
      <c r="BU65" s="115">
        <v>1</v>
      </c>
      <c r="BV65" s="109">
        <v>-0.17399999999999999</v>
      </c>
      <c r="BW65" s="115">
        <v>10</v>
      </c>
      <c r="BX65" s="3">
        <v>-0.34300000000000003</v>
      </c>
      <c r="BY65" s="3">
        <v>1</v>
      </c>
      <c r="CA65" s="108" t="s">
        <v>70</v>
      </c>
      <c r="CB65" s="3">
        <v>7.0000000000000001E-3</v>
      </c>
      <c r="CC65" s="130">
        <v>15</v>
      </c>
    </row>
    <row r="66" spans="1:81" ht="15" thickBot="1" x14ac:dyDescent="0.35">
      <c r="A66" s="168"/>
      <c r="B66" s="140" t="s">
        <v>5</v>
      </c>
      <c r="C66" s="140">
        <v>29</v>
      </c>
      <c r="D66" s="140">
        <v>24</v>
      </c>
      <c r="E66" s="140">
        <v>26</v>
      </c>
      <c r="F66" s="140">
        <f>$BF$106</f>
        <v>21</v>
      </c>
      <c r="G66" s="140"/>
      <c r="H66" s="140"/>
      <c r="I66" s="140"/>
      <c r="J66" s="140"/>
      <c r="K66" s="140"/>
      <c r="L66" s="140"/>
      <c r="M66" s="140"/>
      <c r="N66" s="140"/>
      <c r="O66" s="140"/>
      <c r="P66" s="140"/>
      <c r="Q66" s="140"/>
      <c r="R66" s="140"/>
      <c r="S66" s="140"/>
      <c r="T66" s="140"/>
      <c r="U66" s="3"/>
      <c r="V66" s="25" t="s">
        <v>24</v>
      </c>
      <c r="W66" s="14"/>
      <c r="X66" s="62"/>
      <c r="Y66" s="14"/>
      <c r="Z66" s="26" t="s">
        <v>24</v>
      </c>
      <c r="AA66" s="141" t="s">
        <v>117</v>
      </c>
      <c r="AB66" s="142">
        <v>13</v>
      </c>
      <c r="AC66" s="142">
        <v>7</v>
      </c>
      <c r="AD66" s="142">
        <v>9</v>
      </c>
      <c r="AE66" s="142">
        <f>$AX$140</f>
        <v>12</v>
      </c>
      <c r="AF66" s="142"/>
      <c r="AG66" s="142"/>
      <c r="AH66" s="142"/>
      <c r="AI66" s="142"/>
      <c r="AJ66" s="142"/>
      <c r="AK66" s="142"/>
      <c r="AL66" s="142"/>
      <c r="AM66" s="142"/>
      <c r="AN66" s="142"/>
      <c r="AO66" s="142"/>
      <c r="AP66" s="142"/>
      <c r="AQ66" s="142"/>
      <c r="AR66" s="142"/>
      <c r="AS66" s="142"/>
      <c r="AT66" s="4"/>
      <c r="AV66" s="108" t="s">
        <v>71</v>
      </c>
      <c r="AW66" s="109">
        <f t="shared" si="7"/>
        <v>8</v>
      </c>
      <c r="AX66" s="109">
        <f t="shared" si="8"/>
        <v>27</v>
      </c>
      <c r="AY66" s="3">
        <f t="shared" si="9"/>
        <v>17</v>
      </c>
      <c r="BB66" s="108" t="s">
        <v>71</v>
      </c>
      <c r="BC66" s="109">
        <f t="shared" si="10"/>
        <v>26</v>
      </c>
      <c r="BD66" s="109">
        <f t="shared" si="11"/>
        <v>20</v>
      </c>
      <c r="BE66" s="3">
        <f t="shared" si="12"/>
        <v>26</v>
      </c>
      <c r="BH66" s="108" t="s">
        <v>71</v>
      </c>
      <c r="BI66" s="3">
        <f t="shared" si="13"/>
        <v>24</v>
      </c>
      <c r="BK66" s="108" t="s">
        <v>71</v>
      </c>
      <c r="BL66" s="109">
        <v>0.29599999999999999</v>
      </c>
      <c r="BM66" s="115">
        <v>8</v>
      </c>
      <c r="BN66" s="109">
        <v>-0.253</v>
      </c>
      <c r="BO66" s="115">
        <v>27</v>
      </c>
      <c r="BP66" s="3">
        <v>-2.5999999999999999E-2</v>
      </c>
      <c r="BQ66" s="3">
        <v>17</v>
      </c>
      <c r="BS66" s="108" t="s">
        <v>71</v>
      </c>
      <c r="BT66" s="109">
        <v>0.246</v>
      </c>
      <c r="BU66" s="115">
        <v>26</v>
      </c>
      <c r="BV66" s="109">
        <v>-2.7E-2</v>
      </c>
      <c r="BW66" s="115">
        <v>20</v>
      </c>
      <c r="BX66" s="3">
        <v>0.14499999999999999</v>
      </c>
      <c r="BY66" s="3">
        <v>26</v>
      </c>
      <c r="CA66" s="108" t="s">
        <v>71</v>
      </c>
      <c r="CB66" s="3">
        <v>-2.1999999999999999E-2</v>
      </c>
      <c r="CC66" s="130">
        <v>24</v>
      </c>
    </row>
    <row r="67" spans="1:81" ht="15" thickBot="1" x14ac:dyDescent="0.35">
      <c r="A67" s="168"/>
      <c r="B67" s="120"/>
      <c r="C67" s="463"/>
      <c r="D67" s="463"/>
      <c r="E67" s="463"/>
      <c r="F67" s="121"/>
      <c r="G67" s="121"/>
      <c r="H67" s="121"/>
      <c r="I67" s="121"/>
      <c r="J67" s="121"/>
      <c r="K67" s="121"/>
      <c r="L67" s="121"/>
      <c r="M67" s="121"/>
      <c r="N67" s="121"/>
      <c r="O67" s="121"/>
      <c r="P67" s="121"/>
      <c r="Q67" s="121"/>
      <c r="R67" s="121"/>
      <c r="S67" s="121"/>
      <c r="T67" s="121"/>
      <c r="U67" s="122"/>
      <c r="V67" s="27" t="s">
        <v>27</v>
      </c>
      <c r="W67" s="14"/>
      <c r="X67" s="63"/>
      <c r="Y67" s="14"/>
      <c r="Z67" s="19" t="s">
        <v>27</v>
      </c>
      <c r="AV67" s="106" t="s">
        <v>72</v>
      </c>
      <c r="AW67" s="107">
        <f t="shared" si="7"/>
        <v>27</v>
      </c>
      <c r="AX67" s="107">
        <f t="shared" si="8"/>
        <v>25</v>
      </c>
      <c r="AY67" s="4">
        <f t="shared" si="9"/>
        <v>29</v>
      </c>
      <c r="BB67" s="106" t="s">
        <v>72</v>
      </c>
      <c r="BC67" s="107">
        <f t="shared" si="10"/>
        <v>28</v>
      </c>
      <c r="BD67" s="107">
        <f t="shared" si="11"/>
        <v>16</v>
      </c>
      <c r="BE67" s="4">
        <f t="shared" si="12"/>
        <v>29</v>
      </c>
      <c r="BH67" s="106" t="s">
        <v>72</v>
      </c>
      <c r="BI67" s="4">
        <f t="shared" si="13"/>
        <v>18</v>
      </c>
      <c r="BK67" s="116" t="s">
        <v>72</v>
      </c>
      <c r="BL67" s="117">
        <v>-0.11600000000000001</v>
      </c>
      <c r="BM67" s="115">
        <v>27</v>
      </c>
      <c r="BN67" s="117">
        <v>-0.248</v>
      </c>
      <c r="BO67" s="115">
        <v>25</v>
      </c>
      <c r="BP67" s="4">
        <v>-0.182</v>
      </c>
      <c r="BQ67" s="3">
        <v>29</v>
      </c>
      <c r="BS67" s="116" t="s">
        <v>72</v>
      </c>
      <c r="BT67" s="117">
        <v>0.30199999999999999</v>
      </c>
      <c r="BU67" s="115">
        <v>28</v>
      </c>
      <c r="BV67" s="117">
        <v>-0.05</v>
      </c>
      <c r="BW67" s="115">
        <v>16</v>
      </c>
      <c r="BX67" s="4">
        <v>0.17199999999999999</v>
      </c>
      <c r="BY67" s="3">
        <v>29</v>
      </c>
      <c r="CA67" s="116" t="s">
        <v>72</v>
      </c>
      <c r="CB67" s="4">
        <v>0</v>
      </c>
      <c r="CC67" s="130">
        <v>18</v>
      </c>
    </row>
    <row r="68" spans="1:81" ht="15" thickBot="1" x14ac:dyDescent="0.35">
      <c r="A68" s="169"/>
      <c r="B68" s="142" t="s">
        <v>11</v>
      </c>
      <c r="C68" s="142">
        <v>27</v>
      </c>
      <c r="D68" s="142">
        <v>13</v>
      </c>
      <c r="E68" s="142">
        <v>2</v>
      </c>
      <c r="F68" s="142">
        <f>$BD$140</f>
        <v>5</v>
      </c>
      <c r="G68" s="142"/>
      <c r="H68" s="142"/>
      <c r="I68" s="142"/>
      <c r="J68" s="142"/>
      <c r="K68" s="142"/>
      <c r="L68" s="142"/>
      <c r="M68" s="142"/>
      <c r="N68" s="142"/>
      <c r="O68" s="142"/>
      <c r="P68" s="142"/>
      <c r="Q68" s="142"/>
      <c r="R68" s="142"/>
      <c r="S68" s="142"/>
      <c r="T68" s="142"/>
      <c r="U68" s="4"/>
      <c r="V68" s="106">
        <f>$BC$140</f>
        <v>4</v>
      </c>
      <c r="W68" s="28"/>
      <c r="X68" s="58"/>
      <c r="Y68" s="28"/>
      <c r="Z68" s="60">
        <f>$AW$140</f>
        <v>5.67</v>
      </c>
    </row>
    <row r="69" spans="1:81" ht="15" thickBot="1" x14ac:dyDescent="0.35">
      <c r="AV69" s="158" t="s">
        <v>108</v>
      </c>
      <c r="AW69" s="159"/>
      <c r="AX69" s="31" t="s">
        <v>105</v>
      </c>
      <c r="AY69" s="32" t="s">
        <v>104</v>
      </c>
      <c r="BB69" s="51" t="s">
        <v>118</v>
      </c>
      <c r="BC69" s="31" t="s">
        <v>24</v>
      </c>
      <c r="BD69" s="31" t="s">
        <v>120</v>
      </c>
      <c r="BE69" s="55" t="s">
        <v>119</v>
      </c>
      <c r="BF69" s="32" t="s">
        <v>124</v>
      </c>
      <c r="BH69" s="54" t="s">
        <v>121</v>
      </c>
      <c r="BI69" s="31" t="s">
        <v>24</v>
      </c>
      <c r="BJ69" s="31" t="s">
        <v>120</v>
      </c>
      <c r="BK69" s="55" t="s">
        <v>119</v>
      </c>
      <c r="BL69" s="32" t="s">
        <v>124</v>
      </c>
    </row>
    <row r="70" spans="1:81" ht="14.4" customHeight="1" x14ac:dyDescent="0.3">
      <c r="A70" s="162" t="s">
        <v>75</v>
      </c>
      <c r="B70" s="11"/>
      <c r="C70" s="462"/>
      <c r="D70" s="462"/>
      <c r="E70" s="462"/>
      <c r="F70" s="118"/>
      <c r="G70" s="118"/>
      <c r="H70" s="118"/>
      <c r="I70" s="118"/>
      <c r="J70" s="118"/>
      <c r="K70" s="118"/>
      <c r="L70" s="118"/>
      <c r="M70" s="118"/>
      <c r="N70" s="118"/>
      <c r="O70" s="118"/>
      <c r="P70" s="118"/>
      <c r="Q70" s="118"/>
      <c r="R70" s="118"/>
      <c r="S70" s="118"/>
      <c r="T70" s="118"/>
      <c r="U70" s="119"/>
      <c r="V70" s="165" t="s">
        <v>23</v>
      </c>
      <c r="W70" s="166"/>
      <c r="X70" s="166"/>
      <c r="Y70" s="166"/>
      <c r="Z70" s="166"/>
      <c r="AA70" s="11"/>
      <c r="AB70" s="462"/>
      <c r="AC70" s="462"/>
      <c r="AD70" s="462"/>
      <c r="AE70" s="118"/>
      <c r="AF70" s="118"/>
      <c r="AG70" s="118"/>
      <c r="AH70" s="118"/>
      <c r="AI70" s="118"/>
      <c r="AJ70" s="118"/>
      <c r="AK70" s="118"/>
      <c r="AL70" s="118"/>
      <c r="AM70" s="118"/>
      <c r="AN70" s="118"/>
      <c r="AO70" s="118"/>
      <c r="AP70" s="118"/>
      <c r="AQ70" s="118"/>
      <c r="AR70" s="118"/>
      <c r="AS70" s="118"/>
      <c r="AT70" s="119"/>
      <c r="AV70" s="154" t="s">
        <v>41</v>
      </c>
      <c r="AW70" s="155"/>
      <c r="AX70" s="109">
        <v>15</v>
      </c>
      <c r="AY70" s="3">
        <v>9</v>
      </c>
      <c r="BB70" s="108" t="s">
        <v>41</v>
      </c>
      <c r="BC70" s="131">
        <v>21.3</v>
      </c>
      <c r="BD70" s="140">
        <v>21.3</v>
      </c>
      <c r="BE70" s="47">
        <v>22.3</v>
      </c>
      <c r="BF70" s="3">
        <v>25</v>
      </c>
      <c r="BH70" s="108" t="s">
        <v>41</v>
      </c>
      <c r="BI70" s="131">
        <v>19.600000000000001</v>
      </c>
      <c r="BJ70" s="140">
        <v>21</v>
      </c>
      <c r="BK70" s="47">
        <v>22.6</v>
      </c>
      <c r="BL70" s="3">
        <v>21</v>
      </c>
    </row>
    <row r="71" spans="1:81" x14ac:dyDescent="0.3">
      <c r="A71" s="163"/>
      <c r="B71" s="5" t="s">
        <v>1</v>
      </c>
      <c r="C71" s="20">
        <v>1</v>
      </c>
      <c r="D71" s="20">
        <v>2</v>
      </c>
      <c r="E71" s="20">
        <v>3</v>
      </c>
      <c r="F71" s="20">
        <v>4</v>
      </c>
      <c r="G71" s="20">
        <v>5</v>
      </c>
      <c r="H71" s="20">
        <v>6</v>
      </c>
      <c r="I71" s="20">
        <v>7</v>
      </c>
      <c r="J71" s="20">
        <v>8</v>
      </c>
      <c r="K71" s="20">
        <v>9</v>
      </c>
      <c r="L71" s="20">
        <v>10</v>
      </c>
      <c r="M71" s="20">
        <v>11</v>
      </c>
      <c r="N71" s="20">
        <v>12</v>
      </c>
      <c r="O71" s="20">
        <v>13</v>
      </c>
      <c r="P71" s="20">
        <v>14</v>
      </c>
      <c r="Q71" s="20">
        <v>15</v>
      </c>
      <c r="R71" s="20">
        <v>16</v>
      </c>
      <c r="S71" s="20">
        <v>17</v>
      </c>
      <c r="T71" s="20">
        <v>18</v>
      </c>
      <c r="U71" s="21" t="s">
        <v>0</v>
      </c>
      <c r="V71" s="25" t="s">
        <v>24</v>
      </c>
      <c r="W71" s="14"/>
      <c r="X71" s="8" t="s">
        <v>25</v>
      </c>
      <c r="Y71" s="14"/>
      <c r="Z71" s="46" t="s">
        <v>26</v>
      </c>
      <c r="AA71" s="5" t="s">
        <v>1</v>
      </c>
      <c r="AB71" s="20">
        <v>1</v>
      </c>
      <c r="AC71" s="20">
        <v>2</v>
      </c>
      <c r="AD71" s="20">
        <v>3</v>
      </c>
      <c r="AE71" s="20">
        <v>4</v>
      </c>
      <c r="AF71" s="20">
        <v>5</v>
      </c>
      <c r="AG71" s="20">
        <v>6</v>
      </c>
      <c r="AH71" s="20">
        <v>7</v>
      </c>
      <c r="AI71" s="20">
        <v>8</v>
      </c>
      <c r="AJ71" s="20">
        <v>9</v>
      </c>
      <c r="AK71" s="20">
        <v>10</v>
      </c>
      <c r="AL71" s="20">
        <v>11</v>
      </c>
      <c r="AM71" s="20">
        <v>12</v>
      </c>
      <c r="AN71" s="20">
        <v>13</v>
      </c>
      <c r="AO71" s="20">
        <v>14</v>
      </c>
      <c r="AP71" s="20">
        <v>15</v>
      </c>
      <c r="AQ71" s="20">
        <v>16</v>
      </c>
      <c r="AR71" s="20">
        <v>17</v>
      </c>
      <c r="AS71" s="20">
        <v>18</v>
      </c>
      <c r="AT71" s="21" t="s">
        <v>0</v>
      </c>
      <c r="AV71" s="154" t="s">
        <v>42</v>
      </c>
      <c r="AW71" s="155"/>
      <c r="AX71" s="109">
        <v>1</v>
      </c>
      <c r="AY71" s="3">
        <v>21</v>
      </c>
      <c r="BB71" s="108" t="s">
        <v>42</v>
      </c>
      <c r="BC71" s="131">
        <v>19.8</v>
      </c>
      <c r="BD71" s="140">
        <v>20.8</v>
      </c>
      <c r="BE71" s="47">
        <v>21.8</v>
      </c>
      <c r="BF71" s="3">
        <v>22</v>
      </c>
      <c r="BH71" s="108" t="s">
        <v>42</v>
      </c>
      <c r="BI71" s="131">
        <v>12.2</v>
      </c>
      <c r="BJ71" s="140">
        <v>14.2</v>
      </c>
      <c r="BK71" s="47">
        <v>16.5</v>
      </c>
      <c r="BL71" s="3">
        <v>6</v>
      </c>
    </row>
    <row r="72" spans="1:81" x14ac:dyDescent="0.3">
      <c r="A72" s="163"/>
      <c r="B72" s="140" t="s">
        <v>2</v>
      </c>
      <c r="C72" s="140">
        <v>3</v>
      </c>
      <c r="D72" s="140">
        <v>1</v>
      </c>
      <c r="E72" s="140">
        <v>1</v>
      </c>
      <c r="F72" s="140">
        <f>$BE$39</f>
        <v>2</v>
      </c>
      <c r="G72" s="140"/>
      <c r="H72" s="140"/>
      <c r="I72" s="140"/>
      <c r="J72" s="140"/>
      <c r="K72" s="140"/>
      <c r="L72" s="140"/>
      <c r="M72" s="140"/>
      <c r="N72" s="140"/>
      <c r="O72" s="140"/>
      <c r="P72" s="140"/>
      <c r="Q72" s="140"/>
      <c r="R72" s="140"/>
      <c r="S72" s="140"/>
      <c r="T72" s="140"/>
      <c r="U72" s="3"/>
      <c r="V72" s="27" t="s">
        <v>27</v>
      </c>
      <c r="W72" s="14"/>
      <c r="X72" s="9" t="s">
        <v>28</v>
      </c>
      <c r="Y72" s="14"/>
      <c r="Z72" s="19" t="s">
        <v>28</v>
      </c>
      <c r="AA72" s="139" t="s">
        <v>33</v>
      </c>
      <c r="AB72" s="140">
        <v>7</v>
      </c>
      <c r="AC72" s="140">
        <v>6</v>
      </c>
      <c r="AD72" s="140">
        <v>7</v>
      </c>
      <c r="AE72" s="140">
        <f>$AY$39</f>
        <v>6</v>
      </c>
      <c r="AF72" s="140"/>
      <c r="AG72" s="140"/>
      <c r="AH72" s="140"/>
      <c r="AI72" s="140"/>
      <c r="AJ72" s="140"/>
      <c r="AK72" s="140"/>
      <c r="AL72" s="140"/>
      <c r="AM72" s="140"/>
      <c r="AN72" s="140"/>
      <c r="AO72" s="140"/>
      <c r="AP72" s="140"/>
      <c r="AQ72" s="140"/>
      <c r="AR72" s="140"/>
      <c r="AS72" s="140"/>
      <c r="AT72" s="3"/>
      <c r="AV72" s="154" t="s">
        <v>43</v>
      </c>
      <c r="AW72" s="155"/>
      <c r="AX72" s="109">
        <v>28</v>
      </c>
      <c r="AY72" s="3">
        <v>19</v>
      </c>
      <c r="BB72" s="108" t="s">
        <v>43</v>
      </c>
      <c r="BC72" s="131">
        <v>23.1</v>
      </c>
      <c r="BD72" s="140">
        <v>25.1</v>
      </c>
      <c r="BE72" s="47">
        <v>28.1</v>
      </c>
      <c r="BF72" s="3">
        <v>30</v>
      </c>
      <c r="BH72" s="108" t="s">
        <v>43</v>
      </c>
      <c r="BI72" s="131">
        <v>18.100000000000001</v>
      </c>
      <c r="BJ72" s="140">
        <v>22.3</v>
      </c>
      <c r="BK72" s="47">
        <v>26.8</v>
      </c>
      <c r="BL72" s="3">
        <v>18</v>
      </c>
    </row>
    <row r="73" spans="1:81" x14ac:dyDescent="0.3">
      <c r="A73" s="163"/>
      <c r="B73" s="120"/>
      <c r="C73" s="463"/>
      <c r="D73" s="463"/>
      <c r="E73" s="463"/>
      <c r="F73" s="121"/>
      <c r="G73" s="121"/>
      <c r="H73" s="121"/>
      <c r="I73" s="121"/>
      <c r="J73" s="121"/>
      <c r="K73" s="121"/>
      <c r="L73" s="121"/>
      <c r="M73" s="121"/>
      <c r="N73" s="121"/>
      <c r="O73" s="121"/>
      <c r="P73" s="121"/>
      <c r="Q73" s="121"/>
      <c r="R73" s="121"/>
      <c r="S73" s="121"/>
      <c r="T73" s="121"/>
      <c r="U73" s="122"/>
      <c r="V73" s="108">
        <f>$BC$73</f>
        <v>6.7</v>
      </c>
      <c r="W73" s="10"/>
      <c r="X73" s="109">
        <f>$BD$73</f>
        <v>8.3000000000000007</v>
      </c>
      <c r="Y73" s="10"/>
      <c r="Z73" s="3">
        <f>$BE$73</f>
        <v>8.6999999999999993</v>
      </c>
      <c r="AA73" s="139" t="s">
        <v>34</v>
      </c>
      <c r="AB73" s="140">
        <v>13</v>
      </c>
      <c r="AC73" s="140">
        <v>4</v>
      </c>
      <c r="AD73" s="140">
        <v>2</v>
      </c>
      <c r="AE73" s="140">
        <f>$AW$39</f>
        <v>5</v>
      </c>
      <c r="AF73" s="140"/>
      <c r="AG73" s="140"/>
      <c r="AH73" s="140"/>
      <c r="AI73" s="140"/>
      <c r="AJ73" s="140"/>
      <c r="AK73" s="140"/>
      <c r="AL73" s="140"/>
      <c r="AM73" s="140"/>
      <c r="AN73" s="140"/>
      <c r="AO73" s="140"/>
      <c r="AP73" s="140"/>
      <c r="AQ73" s="140"/>
      <c r="AR73" s="140"/>
      <c r="AS73" s="140"/>
      <c r="AT73" s="3"/>
      <c r="AV73" s="154" t="s">
        <v>44</v>
      </c>
      <c r="AW73" s="155"/>
      <c r="AX73" s="109">
        <v>32</v>
      </c>
      <c r="AY73" s="3">
        <v>12</v>
      </c>
      <c r="BB73" s="108" t="s">
        <v>44</v>
      </c>
      <c r="BC73" s="131">
        <v>6.7</v>
      </c>
      <c r="BD73" s="140">
        <v>8.3000000000000007</v>
      </c>
      <c r="BE73" s="47">
        <v>8.6999999999999993</v>
      </c>
      <c r="BF73" s="3">
        <v>1</v>
      </c>
      <c r="BH73" s="108" t="s">
        <v>44</v>
      </c>
      <c r="BI73" s="131">
        <v>11.8</v>
      </c>
      <c r="BJ73" s="140">
        <v>12.9</v>
      </c>
      <c r="BK73" s="47">
        <v>14.1</v>
      </c>
      <c r="BL73" s="3">
        <v>5</v>
      </c>
    </row>
    <row r="74" spans="1:81" x14ac:dyDescent="0.3">
      <c r="A74" s="163"/>
      <c r="B74" s="140" t="s">
        <v>3</v>
      </c>
      <c r="C74" s="140">
        <v>11</v>
      </c>
      <c r="D74" s="140">
        <v>2</v>
      </c>
      <c r="E74" s="140">
        <v>3</v>
      </c>
      <c r="F74" s="140">
        <f>$BD$39</f>
        <v>5</v>
      </c>
      <c r="G74" s="140"/>
      <c r="H74" s="140"/>
      <c r="I74" s="140"/>
      <c r="J74" s="140"/>
      <c r="K74" s="140"/>
      <c r="L74" s="140"/>
      <c r="M74" s="140"/>
      <c r="N74" s="140"/>
      <c r="O74" s="140"/>
      <c r="P74" s="140"/>
      <c r="Q74" s="140"/>
      <c r="R74" s="140"/>
      <c r="S74" s="140"/>
      <c r="T74" s="140"/>
      <c r="U74" s="3"/>
      <c r="V74" s="149" t="s">
        <v>29</v>
      </c>
      <c r="W74" s="150"/>
      <c r="X74" s="150"/>
      <c r="Y74" s="150"/>
      <c r="Z74" s="151"/>
      <c r="AA74" s="139" t="s">
        <v>35</v>
      </c>
      <c r="AB74" s="140">
        <v>9</v>
      </c>
      <c r="AC74" s="140">
        <v>32</v>
      </c>
      <c r="AD74" s="140">
        <v>30</v>
      </c>
      <c r="AE74" s="140">
        <f>$AX$39</f>
        <v>32</v>
      </c>
      <c r="AF74" s="140"/>
      <c r="AG74" s="140"/>
      <c r="AH74" s="140"/>
      <c r="AI74" s="140"/>
      <c r="AJ74" s="140"/>
      <c r="AK74" s="140"/>
      <c r="AL74" s="140"/>
      <c r="AM74" s="140"/>
      <c r="AN74" s="140"/>
      <c r="AO74" s="140"/>
      <c r="AP74" s="140"/>
      <c r="AQ74" s="140"/>
      <c r="AR74" s="140"/>
      <c r="AS74" s="140"/>
      <c r="AT74" s="3"/>
      <c r="AV74" s="154" t="s">
        <v>45</v>
      </c>
      <c r="AW74" s="155"/>
      <c r="AX74" s="109">
        <v>6</v>
      </c>
      <c r="AY74" s="3">
        <v>28</v>
      </c>
      <c r="BB74" s="108" t="s">
        <v>45</v>
      </c>
      <c r="BC74" s="131">
        <v>12.9</v>
      </c>
      <c r="BD74" s="140">
        <v>13.5</v>
      </c>
      <c r="BE74" s="47">
        <v>14.5</v>
      </c>
      <c r="BF74" s="3">
        <v>9</v>
      </c>
      <c r="BH74" s="108" t="s">
        <v>45</v>
      </c>
      <c r="BI74" s="131">
        <v>18.899999999999999</v>
      </c>
      <c r="BJ74" s="140">
        <v>20.399999999999999</v>
      </c>
      <c r="BK74" s="47">
        <v>23.4</v>
      </c>
      <c r="BL74" s="3">
        <v>19</v>
      </c>
    </row>
    <row r="75" spans="1:81" x14ac:dyDescent="0.3">
      <c r="A75" s="163"/>
      <c r="B75" s="140" t="s">
        <v>4</v>
      </c>
      <c r="C75" s="140">
        <v>16</v>
      </c>
      <c r="D75" s="140">
        <v>21</v>
      </c>
      <c r="E75" s="140">
        <v>17</v>
      </c>
      <c r="F75" s="140">
        <f>$BI$5</f>
        <v>11</v>
      </c>
      <c r="G75" s="140"/>
      <c r="H75" s="140"/>
      <c r="I75" s="140"/>
      <c r="J75" s="140"/>
      <c r="K75" s="140"/>
      <c r="L75" s="140"/>
      <c r="M75" s="140"/>
      <c r="N75" s="140"/>
      <c r="O75" s="140"/>
      <c r="P75" s="140"/>
      <c r="Q75" s="140"/>
      <c r="R75" s="140"/>
      <c r="S75" s="140"/>
      <c r="T75" s="140"/>
      <c r="U75" s="3"/>
      <c r="V75" s="25" t="s">
        <v>24</v>
      </c>
      <c r="W75" s="14"/>
      <c r="X75" s="8" t="s">
        <v>25</v>
      </c>
      <c r="Y75" s="14"/>
      <c r="Z75" s="26" t="s">
        <v>26</v>
      </c>
      <c r="AA75" s="123"/>
      <c r="AB75" s="463"/>
      <c r="AC75" s="463"/>
      <c r="AD75" s="463"/>
      <c r="AE75" s="121"/>
      <c r="AF75" s="121"/>
      <c r="AG75" s="121"/>
      <c r="AH75" s="121"/>
      <c r="AI75" s="121"/>
      <c r="AJ75" s="121"/>
      <c r="AK75" s="121"/>
      <c r="AL75" s="121"/>
      <c r="AM75" s="121"/>
      <c r="AN75" s="121"/>
      <c r="AO75" s="121"/>
      <c r="AP75" s="121"/>
      <c r="AQ75" s="121"/>
      <c r="AR75" s="121"/>
      <c r="AS75" s="121"/>
      <c r="AT75" s="122"/>
      <c r="AV75" s="154" t="s">
        <v>46</v>
      </c>
      <c r="AW75" s="155"/>
      <c r="AX75" s="109">
        <v>9</v>
      </c>
      <c r="AY75" s="3">
        <v>32</v>
      </c>
      <c r="BB75" s="108" t="s">
        <v>46</v>
      </c>
      <c r="BC75" s="131">
        <v>12</v>
      </c>
      <c r="BD75" s="140">
        <v>13</v>
      </c>
      <c r="BE75" s="47">
        <v>13.4</v>
      </c>
      <c r="BF75" s="3">
        <v>8</v>
      </c>
      <c r="BH75" s="108" t="s">
        <v>46</v>
      </c>
      <c r="BI75" s="131">
        <v>20.6</v>
      </c>
      <c r="BJ75" s="140">
        <v>22.6</v>
      </c>
      <c r="BK75" s="47">
        <v>25.6</v>
      </c>
      <c r="BL75" s="3">
        <v>24</v>
      </c>
    </row>
    <row r="76" spans="1:81" x14ac:dyDescent="0.3">
      <c r="A76" s="163"/>
      <c r="B76" s="140" t="s">
        <v>5</v>
      </c>
      <c r="C76" s="140">
        <v>17</v>
      </c>
      <c r="D76" s="140">
        <v>6</v>
      </c>
      <c r="E76" s="140">
        <v>5</v>
      </c>
      <c r="F76" s="140">
        <f>$BL$73</f>
        <v>5</v>
      </c>
      <c r="G76" s="140"/>
      <c r="H76" s="140"/>
      <c r="I76" s="140"/>
      <c r="J76" s="140"/>
      <c r="K76" s="140"/>
      <c r="L76" s="140"/>
      <c r="M76" s="140"/>
      <c r="N76" s="140"/>
      <c r="O76" s="140"/>
      <c r="P76" s="140"/>
      <c r="Q76" s="140"/>
      <c r="R76" s="140"/>
      <c r="S76" s="140"/>
      <c r="T76" s="140"/>
      <c r="U76" s="3"/>
      <c r="V76" s="27" t="s">
        <v>27</v>
      </c>
      <c r="W76" s="14"/>
      <c r="X76" s="9" t="s">
        <v>28</v>
      </c>
      <c r="Y76" s="14"/>
      <c r="Z76" s="19" t="s">
        <v>28</v>
      </c>
      <c r="AA76" s="139" t="s">
        <v>36</v>
      </c>
      <c r="AB76" s="140">
        <v>12</v>
      </c>
      <c r="AC76" s="140">
        <v>12</v>
      </c>
      <c r="AD76" s="140">
        <v>14</v>
      </c>
      <c r="AE76" s="140">
        <f>$AX$73</f>
        <v>32</v>
      </c>
      <c r="AF76" s="140"/>
      <c r="AG76" s="140"/>
      <c r="AH76" s="140"/>
      <c r="AI76" s="140"/>
      <c r="AJ76" s="140"/>
      <c r="AK76" s="140"/>
      <c r="AL76" s="140"/>
      <c r="AM76" s="140"/>
      <c r="AN76" s="140"/>
      <c r="AO76" s="140"/>
      <c r="AP76" s="140"/>
      <c r="AQ76" s="140"/>
      <c r="AR76" s="140"/>
      <c r="AS76" s="140"/>
      <c r="AT76" s="3"/>
      <c r="AV76" s="154" t="s">
        <v>47</v>
      </c>
      <c r="AW76" s="155"/>
      <c r="AX76" s="109">
        <v>29</v>
      </c>
      <c r="AY76" s="3">
        <v>29</v>
      </c>
      <c r="BB76" s="108" t="s">
        <v>47</v>
      </c>
      <c r="BC76" s="131">
        <v>9.9</v>
      </c>
      <c r="BD76" s="140">
        <v>10.6</v>
      </c>
      <c r="BE76" s="47">
        <v>11.2</v>
      </c>
      <c r="BF76" s="3">
        <v>3</v>
      </c>
      <c r="BH76" s="108" t="s">
        <v>47</v>
      </c>
      <c r="BI76" s="131">
        <v>14.6</v>
      </c>
      <c r="BJ76" s="140">
        <v>16.899999999999999</v>
      </c>
      <c r="BK76" s="47">
        <v>19.3</v>
      </c>
      <c r="BL76" s="3">
        <v>13</v>
      </c>
    </row>
    <row r="77" spans="1:81" x14ac:dyDescent="0.3">
      <c r="A77" s="163"/>
      <c r="B77" s="120"/>
      <c r="C77" s="463"/>
      <c r="D77" s="463"/>
      <c r="E77" s="463"/>
      <c r="F77" s="121"/>
      <c r="G77" s="121"/>
      <c r="H77" s="121"/>
      <c r="I77" s="121"/>
      <c r="J77" s="121"/>
      <c r="K77" s="121"/>
      <c r="L77" s="121"/>
      <c r="M77" s="121"/>
      <c r="N77" s="121"/>
      <c r="O77" s="121"/>
      <c r="P77" s="121"/>
      <c r="Q77" s="121"/>
      <c r="R77" s="121"/>
      <c r="S77" s="121"/>
      <c r="T77" s="121"/>
      <c r="U77" s="122"/>
      <c r="V77" s="108">
        <f>$BI$73</f>
        <v>11.8</v>
      </c>
      <c r="W77" s="10"/>
      <c r="X77" s="109">
        <f>$BJ$73</f>
        <v>12.9</v>
      </c>
      <c r="Y77" s="10"/>
      <c r="Z77" s="3">
        <f>$BK$73</f>
        <v>14.1</v>
      </c>
      <c r="AA77" s="139" t="s">
        <v>37</v>
      </c>
      <c r="AB77" s="140">
        <v>2</v>
      </c>
      <c r="AC77" s="140">
        <v>2</v>
      </c>
      <c r="AD77" s="140">
        <v>8</v>
      </c>
      <c r="AE77" s="140">
        <f>$AY$73</f>
        <v>12</v>
      </c>
      <c r="AF77" s="140"/>
      <c r="AG77" s="140"/>
      <c r="AH77" s="140"/>
      <c r="AI77" s="140"/>
      <c r="AJ77" s="140"/>
      <c r="AK77" s="140"/>
      <c r="AL77" s="140"/>
      <c r="AM77" s="140"/>
      <c r="AN77" s="140"/>
      <c r="AO77" s="140"/>
      <c r="AP77" s="140"/>
      <c r="AQ77" s="140"/>
      <c r="AR77" s="140"/>
      <c r="AS77" s="140"/>
      <c r="AT77" s="3"/>
      <c r="AV77" s="154" t="s">
        <v>48</v>
      </c>
      <c r="AW77" s="155"/>
      <c r="AX77" s="109">
        <v>12</v>
      </c>
      <c r="AY77" s="3">
        <v>6</v>
      </c>
      <c r="BB77" s="108" t="s">
        <v>48</v>
      </c>
      <c r="BC77" s="131">
        <v>20</v>
      </c>
      <c r="BD77" s="140">
        <v>20.3</v>
      </c>
      <c r="BE77" s="47">
        <v>21.6</v>
      </c>
      <c r="BF77" s="3">
        <v>23</v>
      </c>
      <c r="BH77" s="108" t="s">
        <v>48</v>
      </c>
      <c r="BI77" s="131">
        <v>14.4</v>
      </c>
      <c r="BJ77" s="140">
        <v>16.899999999999999</v>
      </c>
      <c r="BK77" s="47">
        <v>19.8</v>
      </c>
      <c r="BL77" s="3">
        <v>11</v>
      </c>
    </row>
    <row r="78" spans="1:81" x14ac:dyDescent="0.3">
      <c r="A78" s="163"/>
      <c r="B78" s="140" t="s">
        <v>6</v>
      </c>
      <c r="C78" s="140">
        <v>1</v>
      </c>
      <c r="D78" s="140">
        <v>2</v>
      </c>
      <c r="E78" s="140">
        <v>2</v>
      </c>
      <c r="F78" s="140">
        <f>$BC$39</f>
        <v>2</v>
      </c>
      <c r="G78" s="140"/>
      <c r="H78" s="140"/>
      <c r="I78" s="140"/>
      <c r="J78" s="140"/>
      <c r="K78" s="140"/>
      <c r="L78" s="140"/>
      <c r="M78" s="140"/>
      <c r="N78" s="140"/>
      <c r="O78" s="140"/>
      <c r="P78" s="140"/>
      <c r="Q78" s="140"/>
      <c r="R78" s="140"/>
      <c r="S78" s="140"/>
      <c r="T78" s="140"/>
      <c r="U78" s="3"/>
      <c r="V78" s="149" t="s">
        <v>30</v>
      </c>
      <c r="W78" s="150"/>
      <c r="X78" s="150"/>
      <c r="Y78" s="150"/>
      <c r="Z78" s="151"/>
      <c r="AA78" s="37"/>
      <c r="AB78" s="12"/>
      <c r="AC78" s="12"/>
      <c r="AD78" s="12"/>
      <c r="AE78" s="12"/>
      <c r="AF78" s="12"/>
      <c r="AG78" s="12"/>
      <c r="AH78" s="12"/>
      <c r="AI78" s="12"/>
      <c r="AJ78" s="12"/>
      <c r="AK78" s="12"/>
      <c r="AL78" s="12"/>
      <c r="AM78" s="12"/>
      <c r="AN78" s="12"/>
      <c r="AO78" s="12"/>
      <c r="AP78" s="12"/>
      <c r="AQ78" s="12"/>
      <c r="AR78" s="12"/>
      <c r="AS78" s="12"/>
      <c r="AT78" s="13"/>
      <c r="AV78" s="154" t="s">
        <v>49</v>
      </c>
      <c r="AW78" s="155"/>
      <c r="AX78" s="109">
        <v>8</v>
      </c>
      <c r="AY78" s="3">
        <v>10</v>
      </c>
      <c r="BB78" s="108" t="s">
        <v>49</v>
      </c>
      <c r="BC78" s="131">
        <v>13.6</v>
      </c>
      <c r="BD78" s="140">
        <v>14.2</v>
      </c>
      <c r="BE78" s="47">
        <v>14.2</v>
      </c>
      <c r="BF78" s="3">
        <v>11</v>
      </c>
      <c r="BH78" s="108" t="s">
        <v>49</v>
      </c>
      <c r="BI78" s="131">
        <v>14.9</v>
      </c>
      <c r="BJ78" s="140">
        <v>17</v>
      </c>
      <c r="BK78" s="47">
        <v>20.2</v>
      </c>
      <c r="BL78" s="3">
        <v>15</v>
      </c>
    </row>
    <row r="79" spans="1:81" x14ac:dyDescent="0.3">
      <c r="A79" s="163"/>
      <c r="B79" s="140" t="s">
        <v>5</v>
      </c>
      <c r="C79" s="140">
        <v>1</v>
      </c>
      <c r="D79" s="140">
        <v>3</v>
      </c>
      <c r="E79" s="140">
        <v>1</v>
      </c>
      <c r="F79" s="140">
        <f>$BF$73</f>
        <v>1</v>
      </c>
      <c r="G79" s="140"/>
      <c r="H79" s="140"/>
      <c r="I79" s="140"/>
      <c r="J79" s="140"/>
      <c r="K79" s="140"/>
      <c r="L79" s="140"/>
      <c r="M79" s="140"/>
      <c r="N79" s="140"/>
      <c r="O79" s="140"/>
      <c r="P79" s="140"/>
      <c r="Q79" s="140"/>
      <c r="R79" s="140"/>
      <c r="S79" s="140"/>
      <c r="T79" s="140"/>
      <c r="U79" s="3"/>
      <c r="V79" s="25" t="s">
        <v>24</v>
      </c>
      <c r="W79" s="14"/>
      <c r="X79" s="8" t="s">
        <v>25</v>
      </c>
      <c r="Y79" s="14"/>
      <c r="Z79" s="26" t="s">
        <v>26</v>
      </c>
      <c r="AA79" s="38"/>
      <c r="AB79" s="464"/>
      <c r="AC79" s="464"/>
      <c r="AD79" s="464"/>
      <c r="AE79" s="14"/>
      <c r="AF79" s="14"/>
      <c r="AG79" s="14"/>
      <c r="AH79" s="14"/>
      <c r="AI79" s="14"/>
      <c r="AJ79" s="14"/>
      <c r="AK79" s="14"/>
      <c r="AL79" s="14"/>
      <c r="AM79" s="14"/>
      <c r="AN79" s="14"/>
      <c r="AO79" s="14"/>
      <c r="AP79" s="14"/>
      <c r="AQ79" s="14"/>
      <c r="AR79" s="14"/>
      <c r="AS79" s="14"/>
      <c r="AT79" s="15"/>
      <c r="AV79" s="154" t="s">
        <v>50</v>
      </c>
      <c r="AW79" s="155"/>
      <c r="AX79" s="109">
        <v>10</v>
      </c>
      <c r="AY79" s="3">
        <v>24</v>
      </c>
      <c r="BB79" s="108" t="s">
        <v>50</v>
      </c>
      <c r="BC79" s="131">
        <v>11.3</v>
      </c>
      <c r="BD79" s="140">
        <v>11.6</v>
      </c>
      <c r="BE79" s="47">
        <v>11.9</v>
      </c>
      <c r="BF79" s="3">
        <v>7</v>
      </c>
      <c r="BH79" s="108" t="s">
        <v>50</v>
      </c>
      <c r="BI79" s="131">
        <v>9.1</v>
      </c>
      <c r="BJ79" s="140">
        <v>10.6</v>
      </c>
      <c r="BK79" s="47">
        <v>12.4</v>
      </c>
      <c r="BL79" s="3">
        <v>3</v>
      </c>
    </row>
    <row r="80" spans="1:81" x14ac:dyDescent="0.3">
      <c r="A80" s="163"/>
      <c r="B80" s="120"/>
      <c r="C80" s="463"/>
      <c r="D80" s="463"/>
      <c r="E80" s="463"/>
      <c r="F80" s="121"/>
      <c r="G80" s="121"/>
      <c r="H80" s="121"/>
      <c r="I80" s="121"/>
      <c r="J80" s="121"/>
      <c r="K80" s="121"/>
      <c r="L80" s="121"/>
      <c r="M80" s="121"/>
      <c r="N80" s="121"/>
      <c r="O80" s="121"/>
      <c r="P80" s="121"/>
      <c r="Q80" s="121"/>
      <c r="R80" s="121"/>
      <c r="S80" s="121"/>
      <c r="T80" s="121"/>
      <c r="U80" s="122"/>
      <c r="V80" s="27" t="s">
        <v>27</v>
      </c>
      <c r="W80" s="14"/>
      <c r="X80" s="9" t="s">
        <v>28</v>
      </c>
      <c r="Y80" s="14"/>
      <c r="Z80" s="19" t="s">
        <v>28</v>
      </c>
      <c r="AA80" s="39"/>
      <c r="AB80" s="465"/>
      <c r="AC80" s="465"/>
      <c r="AD80" s="465"/>
      <c r="AE80" s="124"/>
      <c r="AF80" s="124"/>
      <c r="AG80" s="124"/>
      <c r="AH80" s="124"/>
      <c r="AI80" s="124"/>
      <c r="AJ80" s="124"/>
      <c r="AK80" s="124" t="s">
        <v>1</v>
      </c>
      <c r="AL80" s="124"/>
      <c r="AM80" s="124"/>
      <c r="AN80" s="124"/>
      <c r="AO80" s="124"/>
      <c r="AP80" s="124"/>
      <c r="AQ80" s="124"/>
      <c r="AR80" s="124"/>
      <c r="AS80" s="124"/>
      <c r="AT80" s="125"/>
      <c r="AV80" s="154" t="s">
        <v>51</v>
      </c>
      <c r="AW80" s="155"/>
      <c r="AX80" s="109">
        <v>4</v>
      </c>
      <c r="AY80" s="3">
        <v>5</v>
      </c>
      <c r="BB80" s="108" t="s">
        <v>51</v>
      </c>
      <c r="BC80" s="131">
        <v>23.6</v>
      </c>
      <c r="BD80" s="140">
        <v>23.9</v>
      </c>
      <c r="BE80" s="47">
        <v>24.9</v>
      </c>
      <c r="BF80" s="3">
        <v>31</v>
      </c>
      <c r="BH80" s="108" t="s">
        <v>51</v>
      </c>
      <c r="BI80" s="131">
        <v>24.9</v>
      </c>
      <c r="BJ80" s="140">
        <v>27.5</v>
      </c>
      <c r="BK80" s="47">
        <v>30.5</v>
      </c>
      <c r="BL80" s="3">
        <v>31</v>
      </c>
    </row>
    <row r="81" spans="1:64" x14ac:dyDescent="0.3">
      <c r="A81" s="163"/>
      <c r="B81" s="140" t="s">
        <v>7</v>
      </c>
      <c r="C81" s="140">
        <v>9</v>
      </c>
      <c r="D81" s="140">
        <v>16</v>
      </c>
      <c r="E81" s="140">
        <v>12</v>
      </c>
      <c r="F81" s="140">
        <f>$BC$5</f>
        <v>14</v>
      </c>
      <c r="G81" s="140"/>
      <c r="H81" s="140"/>
      <c r="I81" s="140"/>
      <c r="J81" s="140"/>
      <c r="K81" s="140"/>
      <c r="L81" s="140"/>
      <c r="M81" s="140"/>
      <c r="N81" s="140"/>
      <c r="O81" s="140"/>
      <c r="P81" s="140"/>
      <c r="Q81" s="140"/>
      <c r="R81" s="140"/>
      <c r="S81" s="140"/>
      <c r="T81" s="140"/>
      <c r="U81" s="3"/>
      <c r="V81" s="108">
        <f>$AW$107</f>
        <v>18.100000000000001</v>
      </c>
      <c r="W81" s="10"/>
      <c r="X81" s="109">
        <f>$AX$107</f>
        <v>24.2</v>
      </c>
      <c r="Y81" s="10"/>
      <c r="Z81" s="3">
        <f>$AY$107</f>
        <v>32.700000000000003</v>
      </c>
      <c r="AA81" s="40" t="s">
        <v>38</v>
      </c>
      <c r="AB81" s="22">
        <v>1</v>
      </c>
      <c r="AC81" s="20">
        <v>2</v>
      </c>
      <c r="AD81" s="20">
        <v>3</v>
      </c>
      <c r="AE81" s="20">
        <v>4</v>
      </c>
      <c r="AF81" s="20">
        <v>5</v>
      </c>
      <c r="AG81" s="22">
        <v>6</v>
      </c>
      <c r="AH81" s="22">
        <v>7</v>
      </c>
      <c r="AI81" s="22">
        <v>8</v>
      </c>
      <c r="AJ81" s="22">
        <v>9</v>
      </c>
      <c r="AK81" s="22">
        <v>10</v>
      </c>
      <c r="AL81" s="22">
        <v>11</v>
      </c>
      <c r="AM81" s="22">
        <v>12</v>
      </c>
      <c r="AN81" s="22">
        <v>13</v>
      </c>
      <c r="AO81" s="22">
        <v>14</v>
      </c>
      <c r="AP81" s="22">
        <v>15</v>
      </c>
      <c r="AQ81" s="22">
        <v>16</v>
      </c>
      <c r="AR81" s="22">
        <v>17</v>
      </c>
      <c r="AS81" s="22">
        <v>18</v>
      </c>
      <c r="AT81" s="23" t="s">
        <v>0</v>
      </c>
      <c r="AV81" s="154" t="s">
        <v>52</v>
      </c>
      <c r="AW81" s="155"/>
      <c r="AX81" s="109">
        <v>11</v>
      </c>
      <c r="AY81" s="3">
        <v>22</v>
      </c>
      <c r="BB81" s="108" t="s">
        <v>52</v>
      </c>
      <c r="BC81" s="131">
        <v>14.2</v>
      </c>
      <c r="BD81" s="140">
        <v>14.5</v>
      </c>
      <c r="BE81" s="47">
        <v>14.5</v>
      </c>
      <c r="BF81" s="3">
        <v>13</v>
      </c>
      <c r="BH81" s="108" t="s">
        <v>52</v>
      </c>
      <c r="BI81" s="131">
        <v>13.2</v>
      </c>
      <c r="BJ81" s="140">
        <v>15.2</v>
      </c>
      <c r="BK81" s="47">
        <v>18.2</v>
      </c>
      <c r="BL81" s="3">
        <v>10</v>
      </c>
    </row>
    <row r="82" spans="1:64" x14ac:dyDescent="0.3">
      <c r="A82" s="163"/>
      <c r="B82" s="140" t="s">
        <v>128</v>
      </c>
      <c r="C82" s="140">
        <v>1</v>
      </c>
      <c r="D82" s="140">
        <v>5</v>
      </c>
      <c r="E82" s="140">
        <v>14</v>
      </c>
      <c r="F82" s="140">
        <f>$BD$5</f>
        <v>26</v>
      </c>
      <c r="G82" s="140"/>
      <c r="H82" s="140"/>
      <c r="I82" s="140"/>
      <c r="J82" s="140"/>
      <c r="K82" s="140"/>
      <c r="L82" s="140"/>
      <c r="M82" s="140"/>
      <c r="N82" s="140"/>
      <c r="O82" s="140"/>
      <c r="P82" s="140"/>
      <c r="Q82" s="140"/>
      <c r="R82" s="140"/>
      <c r="S82" s="140"/>
      <c r="T82" s="140"/>
      <c r="U82" s="3"/>
      <c r="V82" s="149" t="s">
        <v>31</v>
      </c>
      <c r="W82" s="150"/>
      <c r="X82" s="150"/>
      <c r="Y82" s="150"/>
      <c r="Z82" s="151"/>
      <c r="AA82" s="40" t="s">
        <v>150</v>
      </c>
      <c r="AB82" s="35">
        <v>4</v>
      </c>
      <c r="AC82" s="35">
        <v>32</v>
      </c>
      <c r="AD82" s="35">
        <v>1</v>
      </c>
      <c r="AE82" s="35">
        <f>$AX$5</f>
        <v>1</v>
      </c>
      <c r="AF82" s="35"/>
      <c r="AG82" s="35"/>
      <c r="AH82" s="35"/>
      <c r="AI82" s="35"/>
      <c r="AJ82" s="35"/>
      <c r="AK82" s="35"/>
      <c r="AL82" s="35"/>
      <c r="AM82" s="35"/>
      <c r="AN82" s="35"/>
      <c r="AO82" s="35"/>
      <c r="AP82" s="35"/>
      <c r="AQ82" s="35"/>
      <c r="AR82" s="35"/>
      <c r="AS82" s="35"/>
      <c r="AT82" s="36"/>
      <c r="AV82" s="154" t="s">
        <v>53</v>
      </c>
      <c r="AW82" s="155"/>
      <c r="AX82" s="109">
        <v>20</v>
      </c>
      <c r="AY82" s="3">
        <v>16</v>
      </c>
      <c r="BB82" s="108" t="s">
        <v>53</v>
      </c>
      <c r="BC82" s="131">
        <v>10.4</v>
      </c>
      <c r="BD82" s="140">
        <v>11.8</v>
      </c>
      <c r="BE82" s="47">
        <v>13.1</v>
      </c>
      <c r="BF82" s="3">
        <v>5</v>
      </c>
      <c r="BH82" s="139" t="s">
        <v>53</v>
      </c>
      <c r="BI82" s="131">
        <v>25</v>
      </c>
      <c r="BJ82" s="140">
        <v>27.3</v>
      </c>
      <c r="BK82" s="47">
        <v>31.6</v>
      </c>
      <c r="BL82" s="3">
        <v>32</v>
      </c>
    </row>
    <row r="83" spans="1:64" x14ac:dyDescent="0.3">
      <c r="A83" s="163"/>
      <c r="B83" s="140" t="s">
        <v>9</v>
      </c>
      <c r="C83" s="140">
        <v>1</v>
      </c>
      <c r="D83" s="140">
        <v>12</v>
      </c>
      <c r="E83" s="140">
        <v>2</v>
      </c>
      <c r="F83" s="140">
        <f>$BE$5</f>
        <v>3</v>
      </c>
      <c r="G83" s="140"/>
      <c r="H83" s="140"/>
      <c r="I83" s="140"/>
      <c r="J83" s="140"/>
      <c r="K83" s="140"/>
      <c r="L83" s="140"/>
      <c r="M83" s="140"/>
      <c r="N83" s="140"/>
      <c r="O83" s="140"/>
      <c r="P83" s="140"/>
      <c r="Q83" s="140"/>
      <c r="R83" s="140"/>
      <c r="S83" s="140"/>
      <c r="T83" s="140"/>
      <c r="U83" s="3"/>
      <c r="V83" s="25" t="s">
        <v>24</v>
      </c>
      <c r="W83" s="14"/>
      <c r="X83" s="8" t="s">
        <v>25</v>
      </c>
      <c r="Y83" s="14"/>
      <c r="Z83" s="26" t="s">
        <v>26</v>
      </c>
      <c r="AA83" s="138"/>
      <c r="AB83" s="136"/>
      <c r="AC83" s="136"/>
      <c r="AD83" s="136"/>
      <c r="AE83" s="136"/>
      <c r="AF83" s="136"/>
      <c r="AG83" s="136"/>
      <c r="AH83" s="136"/>
      <c r="AI83" s="136"/>
      <c r="AJ83" s="136"/>
      <c r="AK83" s="136"/>
      <c r="AL83" s="136"/>
      <c r="AM83" s="136"/>
      <c r="AN83" s="136"/>
      <c r="AO83" s="136"/>
      <c r="AP83" s="136"/>
      <c r="AQ83" s="136"/>
      <c r="AR83" s="136"/>
      <c r="AS83" s="136"/>
      <c r="AT83" s="137"/>
      <c r="AV83" s="154" t="s">
        <v>54</v>
      </c>
      <c r="AW83" s="155"/>
      <c r="AX83" s="109">
        <v>25</v>
      </c>
      <c r="AY83" s="3">
        <v>27</v>
      </c>
      <c r="BB83" s="108" t="s">
        <v>54</v>
      </c>
      <c r="BC83" s="131">
        <v>17.2</v>
      </c>
      <c r="BD83" s="140">
        <v>17.5</v>
      </c>
      <c r="BE83" s="47">
        <v>17.899999999999999</v>
      </c>
      <c r="BF83" s="3">
        <v>16</v>
      </c>
      <c r="BH83" s="108" t="s">
        <v>54</v>
      </c>
      <c r="BI83" s="131">
        <v>14.5</v>
      </c>
      <c r="BJ83" s="140">
        <v>17.3</v>
      </c>
      <c r="BK83" s="47">
        <v>20.2</v>
      </c>
      <c r="BL83" s="3">
        <v>12</v>
      </c>
    </row>
    <row r="84" spans="1:64" x14ac:dyDescent="0.3">
      <c r="A84" s="163"/>
      <c r="B84" s="140" t="s">
        <v>5</v>
      </c>
      <c r="C84" s="140">
        <v>1</v>
      </c>
      <c r="D84" s="140">
        <v>21</v>
      </c>
      <c r="E84" s="140">
        <v>4</v>
      </c>
      <c r="F84" s="140">
        <f>$AZ$107</f>
        <v>7</v>
      </c>
      <c r="G84" s="140"/>
      <c r="H84" s="140"/>
      <c r="I84" s="140"/>
      <c r="J84" s="140"/>
      <c r="K84" s="140"/>
      <c r="L84" s="140"/>
      <c r="M84" s="140"/>
      <c r="N84" s="140"/>
      <c r="O84" s="140"/>
      <c r="P84" s="140"/>
      <c r="Q84" s="140"/>
      <c r="R84" s="140"/>
      <c r="S84" s="140"/>
      <c r="T84" s="140"/>
      <c r="U84" s="3"/>
      <c r="V84" s="27" t="s">
        <v>27</v>
      </c>
      <c r="W84" s="14"/>
      <c r="X84" s="9" t="s">
        <v>28</v>
      </c>
      <c r="Y84" s="14"/>
      <c r="Z84" s="19" t="s">
        <v>28</v>
      </c>
      <c r="AA84" s="39"/>
      <c r="AB84" s="465"/>
      <c r="AC84" s="465"/>
      <c r="AD84" s="465"/>
      <c r="AE84" s="124"/>
      <c r="AF84" s="124"/>
      <c r="AG84" s="124"/>
      <c r="AH84" s="124"/>
      <c r="AI84" s="124"/>
      <c r="AJ84" s="124"/>
      <c r="AK84" s="124" t="s">
        <v>1</v>
      </c>
      <c r="AL84" s="124"/>
      <c r="AM84" s="124"/>
      <c r="AN84" s="124"/>
      <c r="AO84" s="124"/>
      <c r="AP84" s="124"/>
      <c r="AQ84" s="124"/>
      <c r="AR84" s="124"/>
      <c r="AS84" s="124"/>
      <c r="AT84" s="125"/>
      <c r="AV84" s="154" t="s">
        <v>55</v>
      </c>
      <c r="AW84" s="155"/>
      <c r="AX84" s="109">
        <v>31</v>
      </c>
      <c r="AY84" s="3">
        <v>4</v>
      </c>
      <c r="BB84" s="108" t="s">
        <v>55</v>
      </c>
      <c r="BC84" s="131">
        <v>14</v>
      </c>
      <c r="BD84" s="140">
        <v>16</v>
      </c>
      <c r="BE84" s="47">
        <v>17.399999999999999</v>
      </c>
      <c r="BF84" s="3">
        <v>12</v>
      </c>
      <c r="BH84" s="108" t="s">
        <v>55</v>
      </c>
      <c r="BI84" s="131">
        <v>12.2</v>
      </c>
      <c r="BJ84" s="140">
        <v>16.399999999999999</v>
      </c>
      <c r="BK84" s="47">
        <v>20.7</v>
      </c>
      <c r="BL84" s="3">
        <v>7</v>
      </c>
    </row>
    <row r="85" spans="1:64" x14ac:dyDescent="0.3">
      <c r="A85" s="163"/>
      <c r="B85" s="120"/>
      <c r="C85" s="463"/>
      <c r="D85" s="463"/>
      <c r="E85" s="463"/>
      <c r="F85" s="121"/>
      <c r="G85" s="121"/>
      <c r="H85" s="121"/>
      <c r="I85" s="121"/>
      <c r="J85" s="121"/>
      <c r="K85" s="121"/>
      <c r="L85" s="121"/>
      <c r="M85" s="121"/>
      <c r="N85" s="121"/>
      <c r="O85" s="121"/>
      <c r="P85" s="121"/>
      <c r="Q85" s="121"/>
      <c r="R85" s="121"/>
      <c r="S85" s="121"/>
      <c r="T85" s="121"/>
      <c r="U85" s="122"/>
      <c r="V85" s="108">
        <f>$BC$107</f>
        <v>2.9</v>
      </c>
      <c r="W85" s="10"/>
      <c r="X85" s="109">
        <f>$BD$107</f>
        <v>4.5999999999999996</v>
      </c>
      <c r="Y85" s="10"/>
      <c r="Z85" s="3">
        <f>$BE$107</f>
        <v>6.2</v>
      </c>
      <c r="AA85" s="49" t="s">
        <v>115</v>
      </c>
      <c r="AB85" s="44">
        <v>1</v>
      </c>
      <c r="AC85" s="20">
        <v>2</v>
      </c>
      <c r="AD85" s="20">
        <v>3</v>
      </c>
      <c r="AE85" s="20">
        <v>4</v>
      </c>
      <c r="AF85" s="20">
        <v>5</v>
      </c>
      <c r="AG85" s="44">
        <v>6</v>
      </c>
      <c r="AH85" s="44">
        <v>7</v>
      </c>
      <c r="AI85" s="44">
        <v>8</v>
      </c>
      <c r="AJ85" s="44">
        <v>9</v>
      </c>
      <c r="AK85" s="44">
        <v>10</v>
      </c>
      <c r="AL85" s="44">
        <v>11</v>
      </c>
      <c r="AM85" s="44">
        <v>12</v>
      </c>
      <c r="AN85" s="44">
        <v>13</v>
      </c>
      <c r="AO85" s="44">
        <v>14</v>
      </c>
      <c r="AP85" s="44">
        <v>15</v>
      </c>
      <c r="AQ85" s="44">
        <v>16</v>
      </c>
      <c r="AR85" s="44">
        <v>17</v>
      </c>
      <c r="AS85" s="44">
        <v>18</v>
      </c>
      <c r="AT85" s="45" t="s">
        <v>0</v>
      </c>
      <c r="AV85" s="154" t="s">
        <v>56</v>
      </c>
      <c r="AW85" s="155"/>
      <c r="AX85" s="109">
        <v>23</v>
      </c>
      <c r="AY85" s="3">
        <v>1</v>
      </c>
      <c r="BB85" s="108" t="s">
        <v>56</v>
      </c>
      <c r="BC85" s="131">
        <v>20.6</v>
      </c>
      <c r="BD85" s="140">
        <v>20.9</v>
      </c>
      <c r="BE85" s="47">
        <v>22.3</v>
      </c>
      <c r="BF85" s="3">
        <v>24</v>
      </c>
      <c r="BH85" s="108" t="s">
        <v>56</v>
      </c>
      <c r="BI85" s="131">
        <v>16.5</v>
      </c>
      <c r="BJ85" s="140">
        <v>21.2</v>
      </c>
      <c r="BK85" s="47">
        <v>25.9</v>
      </c>
      <c r="BL85" s="3">
        <v>16</v>
      </c>
    </row>
    <row r="86" spans="1:64" x14ac:dyDescent="0.3">
      <c r="A86" s="163"/>
      <c r="B86" s="140" t="s">
        <v>10</v>
      </c>
      <c r="C86" s="140">
        <v>13</v>
      </c>
      <c r="D86" s="140">
        <v>1</v>
      </c>
      <c r="E86" s="140">
        <v>1</v>
      </c>
      <c r="F86" s="140">
        <f>$BH$5</f>
        <v>1</v>
      </c>
      <c r="G86" s="140"/>
      <c r="H86" s="140"/>
      <c r="I86" s="140"/>
      <c r="J86" s="140"/>
      <c r="K86" s="140"/>
      <c r="L86" s="140"/>
      <c r="M86" s="140"/>
      <c r="N86" s="140"/>
      <c r="O86" s="140"/>
      <c r="P86" s="140"/>
      <c r="Q86" s="140"/>
      <c r="R86" s="140"/>
      <c r="S86" s="140"/>
      <c r="T86" s="140"/>
      <c r="U86" s="3"/>
      <c r="V86" s="149" t="s">
        <v>32</v>
      </c>
      <c r="W86" s="150"/>
      <c r="X86" s="61"/>
      <c r="Y86" s="150" t="s">
        <v>127</v>
      </c>
      <c r="Z86" s="151"/>
      <c r="AA86" s="50" t="s">
        <v>116</v>
      </c>
      <c r="AB86" s="140">
        <v>20</v>
      </c>
      <c r="AC86" s="140">
        <v>7</v>
      </c>
      <c r="AD86" s="140">
        <v>2</v>
      </c>
      <c r="AE86" s="140">
        <f>$BI$39</f>
        <v>8</v>
      </c>
      <c r="AF86" s="140"/>
      <c r="AG86" s="140"/>
      <c r="AH86" s="140"/>
      <c r="AI86" s="140"/>
      <c r="AJ86" s="140"/>
      <c r="AK86" s="140"/>
      <c r="AL86" s="140"/>
      <c r="AM86" s="140"/>
      <c r="AN86" s="140"/>
      <c r="AO86" s="140"/>
      <c r="AP86" s="140"/>
      <c r="AQ86" s="140"/>
      <c r="AR86" s="140"/>
      <c r="AS86" s="140"/>
      <c r="AT86" s="3"/>
      <c r="AV86" s="154" t="s">
        <v>57</v>
      </c>
      <c r="AW86" s="155"/>
      <c r="AX86" s="109">
        <v>27</v>
      </c>
      <c r="AY86" s="3">
        <v>2</v>
      </c>
      <c r="BB86" s="108" t="s">
        <v>59</v>
      </c>
      <c r="BC86" s="131">
        <v>22.6</v>
      </c>
      <c r="BD86" s="140">
        <v>23.3</v>
      </c>
      <c r="BE86" s="47">
        <v>23.3</v>
      </c>
      <c r="BF86" s="3">
        <v>29</v>
      </c>
      <c r="BH86" s="139" t="s">
        <v>59</v>
      </c>
      <c r="BI86" s="131">
        <v>21.9</v>
      </c>
      <c r="BJ86" s="140">
        <v>25.4</v>
      </c>
      <c r="BK86" s="47">
        <v>28.9</v>
      </c>
      <c r="BL86" s="3">
        <v>30</v>
      </c>
    </row>
    <row r="87" spans="1:64" ht="15" thickBot="1" x14ac:dyDescent="0.35">
      <c r="A87" s="163"/>
      <c r="B87" s="140" t="s">
        <v>5</v>
      </c>
      <c r="C87" s="140">
        <v>4</v>
      </c>
      <c r="D87" s="140">
        <v>14</v>
      </c>
      <c r="E87" s="140">
        <v>9</v>
      </c>
      <c r="F87" s="140">
        <f>$BF$107</f>
        <v>5</v>
      </c>
      <c r="G87" s="140"/>
      <c r="H87" s="140"/>
      <c r="I87" s="140"/>
      <c r="J87" s="140"/>
      <c r="K87" s="140"/>
      <c r="L87" s="140"/>
      <c r="M87" s="140"/>
      <c r="N87" s="140"/>
      <c r="O87" s="140"/>
      <c r="P87" s="140"/>
      <c r="Q87" s="140"/>
      <c r="R87" s="140"/>
      <c r="S87" s="140"/>
      <c r="T87" s="140"/>
      <c r="U87" s="3"/>
      <c r="V87" s="25" t="s">
        <v>24</v>
      </c>
      <c r="W87" s="14"/>
      <c r="X87" s="62"/>
      <c r="Y87" s="14"/>
      <c r="Z87" s="26" t="s">
        <v>24</v>
      </c>
      <c r="AA87" s="141" t="s">
        <v>117</v>
      </c>
      <c r="AB87" s="142">
        <v>4</v>
      </c>
      <c r="AC87" s="142">
        <v>9</v>
      </c>
      <c r="AD87" s="142">
        <v>3</v>
      </c>
      <c r="AE87" s="142">
        <f>$AX$141</f>
        <v>4</v>
      </c>
      <c r="AF87" s="142"/>
      <c r="AG87" s="142"/>
      <c r="AH87" s="142"/>
      <c r="AI87" s="142"/>
      <c r="AJ87" s="142"/>
      <c r="AK87" s="142"/>
      <c r="AL87" s="142"/>
      <c r="AM87" s="142"/>
      <c r="AN87" s="142"/>
      <c r="AO87" s="142"/>
      <c r="AP87" s="142"/>
      <c r="AQ87" s="142"/>
      <c r="AR87" s="142"/>
      <c r="AS87" s="142"/>
      <c r="AT87" s="4"/>
      <c r="AV87" s="154" t="s">
        <v>58</v>
      </c>
      <c r="AW87" s="155"/>
      <c r="AX87" s="109">
        <v>22</v>
      </c>
      <c r="AY87" s="3">
        <v>25</v>
      </c>
      <c r="BB87" s="108" t="s">
        <v>125</v>
      </c>
      <c r="BC87" s="131">
        <v>18.8</v>
      </c>
      <c r="BD87" s="140">
        <v>19.7</v>
      </c>
      <c r="BE87" s="47">
        <v>19.7</v>
      </c>
      <c r="BF87" s="3">
        <v>19</v>
      </c>
      <c r="BH87" s="108" t="s">
        <v>125</v>
      </c>
      <c r="BI87" s="131">
        <v>20.7</v>
      </c>
      <c r="BJ87" s="140">
        <v>23.5</v>
      </c>
      <c r="BK87" s="47">
        <v>27.4</v>
      </c>
      <c r="BL87" s="3">
        <v>25</v>
      </c>
    </row>
    <row r="88" spans="1:64" x14ac:dyDescent="0.3">
      <c r="A88" s="163"/>
      <c r="B88" s="120"/>
      <c r="C88" s="463"/>
      <c r="D88" s="463"/>
      <c r="E88" s="463"/>
      <c r="F88" s="121"/>
      <c r="G88" s="121"/>
      <c r="H88" s="121"/>
      <c r="I88" s="121"/>
      <c r="J88" s="121"/>
      <c r="K88" s="121"/>
      <c r="L88" s="121"/>
      <c r="M88" s="121"/>
      <c r="N88" s="121"/>
      <c r="O88" s="121"/>
      <c r="P88" s="121"/>
      <c r="Q88" s="121"/>
      <c r="R88" s="121"/>
      <c r="S88" s="121"/>
      <c r="T88" s="121"/>
      <c r="U88" s="122"/>
      <c r="V88" s="27" t="s">
        <v>27</v>
      </c>
      <c r="W88" s="14"/>
      <c r="X88" s="63"/>
      <c r="Y88" s="14"/>
      <c r="Z88" s="19" t="s">
        <v>27</v>
      </c>
      <c r="AV88" s="154" t="s">
        <v>59</v>
      </c>
      <c r="AW88" s="155"/>
      <c r="AX88" s="109">
        <v>3</v>
      </c>
      <c r="AY88" s="3">
        <v>17</v>
      </c>
      <c r="BB88" s="108" t="s">
        <v>126</v>
      </c>
      <c r="BC88" s="131">
        <v>19.399999999999999</v>
      </c>
      <c r="BD88" s="140">
        <v>20.8</v>
      </c>
      <c r="BE88" s="47">
        <v>22.1</v>
      </c>
      <c r="BF88" s="3">
        <v>20</v>
      </c>
      <c r="BH88" s="108" t="s">
        <v>126</v>
      </c>
      <c r="BI88" s="131">
        <v>7.6</v>
      </c>
      <c r="BJ88" s="140">
        <v>9.9</v>
      </c>
      <c r="BK88" s="47">
        <v>12.9</v>
      </c>
      <c r="BL88" s="3">
        <v>2</v>
      </c>
    </row>
    <row r="89" spans="1:64" ht="15" thickBot="1" x14ac:dyDescent="0.35">
      <c r="A89" s="164"/>
      <c r="B89" s="142" t="s">
        <v>11</v>
      </c>
      <c r="C89" s="142">
        <v>4</v>
      </c>
      <c r="D89" s="142">
        <v>17</v>
      </c>
      <c r="E89" s="142">
        <v>7</v>
      </c>
      <c r="F89" s="142">
        <f>$BD$141</f>
        <v>7</v>
      </c>
      <c r="G89" s="142"/>
      <c r="H89" s="142"/>
      <c r="I89" s="142"/>
      <c r="J89" s="142"/>
      <c r="K89" s="142"/>
      <c r="L89" s="142"/>
      <c r="M89" s="142"/>
      <c r="N89" s="142"/>
      <c r="O89" s="142"/>
      <c r="P89" s="142"/>
      <c r="Q89" s="142"/>
      <c r="R89" s="142"/>
      <c r="S89" s="142"/>
      <c r="T89" s="142"/>
      <c r="U89" s="4"/>
      <c r="V89" s="106">
        <f>$BC$141</f>
        <v>5.67</v>
      </c>
      <c r="W89" s="28"/>
      <c r="X89" s="58"/>
      <c r="Y89" s="28"/>
      <c r="Z89" s="60">
        <f>$AW$141</f>
        <v>2.67</v>
      </c>
      <c r="AV89" s="154" t="s">
        <v>60</v>
      </c>
      <c r="AW89" s="155"/>
      <c r="AX89" s="109">
        <v>30</v>
      </c>
      <c r="AY89" s="3">
        <v>13</v>
      </c>
      <c r="BB89" s="139" t="s">
        <v>60</v>
      </c>
      <c r="BC89" s="131">
        <v>25.9</v>
      </c>
      <c r="BD89" s="140">
        <v>26.3</v>
      </c>
      <c r="BE89" s="47">
        <v>29.9</v>
      </c>
      <c r="BF89" s="3">
        <v>32</v>
      </c>
      <c r="BH89" s="108" t="s">
        <v>60</v>
      </c>
      <c r="BI89" s="131">
        <v>12.8</v>
      </c>
      <c r="BJ89" s="140">
        <v>16.100000000000001</v>
      </c>
      <c r="BK89" s="47">
        <v>19.399999999999999</v>
      </c>
      <c r="BL89" s="3">
        <v>9</v>
      </c>
    </row>
    <row r="90" spans="1:64" ht="15" thickBot="1" x14ac:dyDescent="0.35">
      <c r="AV90" s="154" t="s">
        <v>61</v>
      </c>
      <c r="AW90" s="155"/>
      <c r="AX90" s="109">
        <v>2</v>
      </c>
      <c r="AY90" s="3">
        <v>3</v>
      </c>
      <c r="BB90" s="108" t="s">
        <v>61</v>
      </c>
      <c r="BC90" s="131">
        <v>17.7</v>
      </c>
      <c r="BD90" s="140">
        <v>18.7</v>
      </c>
      <c r="BE90" s="47">
        <v>20.100000000000001</v>
      </c>
      <c r="BF90" s="3">
        <v>18</v>
      </c>
      <c r="BH90" s="108" t="s">
        <v>61</v>
      </c>
      <c r="BI90" s="131">
        <v>21.4</v>
      </c>
      <c r="BJ90" s="140">
        <v>24.6</v>
      </c>
      <c r="BK90" s="47">
        <v>27.8</v>
      </c>
      <c r="BL90" s="3">
        <v>26</v>
      </c>
    </row>
    <row r="91" spans="1:64" ht="14.4" customHeight="1" x14ac:dyDescent="0.3">
      <c r="A91" s="224" t="s">
        <v>76</v>
      </c>
      <c r="B91" s="11"/>
      <c r="C91" s="462"/>
      <c r="D91" s="462"/>
      <c r="E91" s="462"/>
      <c r="F91" s="118"/>
      <c r="G91" s="118"/>
      <c r="H91" s="118"/>
      <c r="I91" s="118"/>
      <c r="J91" s="118"/>
      <c r="K91" s="118"/>
      <c r="L91" s="118"/>
      <c r="M91" s="118"/>
      <c r="N91" s="118"/>
      <c r="O91" s="118"/>
      <c r="P91" s="118"/>
      <c r="Q91" s="118"/>
      <c r="R91" s="118"/>
      <c r="S91" s="118"/>
      <c r="T91" s="118"/>
      <c r="U91" s="119"/>
      <c r="V91" s="165" t="s">
        <v>23</v>
      </c>
      <c r="W91" s="166"/>
      <c r="X91" s="166"/>
      <c r="Y91" s="166"/>
      <c r="Z91" s="166"/>
      <c r="AA91" s="11"/>
      <c r="AB91" s="462"/>
      <c r="AC91" s="462"/>
      <c r="AD91" s="462"/>
      <c r="AE91" s="118"/>
      <c r="AF91" s="118"/>
      <c r="AG91" s="118"/>
      <c r="AH91" s="118"/>
      <c r="AI91" s="118"/>
      <c r="AJ91" s="118"/>
      <c r="AK91" s="118"/>
      <c r="AL91" s="118"/>
      <c r="AM91" s="118"/>
      <c r="AN91" s="118"/>
      <c r="AO91" s="118"/>
      <c r="AP91" s="118"/>
      <c r="AQ91" s="118"/>
      <c r="AR91" s="118"/>
      <c r="AS91" s="118"/>
      <c r="AT91" s="119"/>
      <c r="AV91" s="154" t="s">
        <v>62</v>
      </c>
      <c r="AW91" s="155"/>
      <c r="AX91" s="109">
        <v>5</v>
      </c>
      <c r="AY91" s="3">
        <v>14</v>
      </c>
      <c r="BB91" s="108" t="s">
        <v>62</v>
      </c>
      <c r="BC91" s="131">
        <v>21.9</v>
      </c>
      <c r="BD91" s="140">
        <v>22.5</v>
      </c>
      <c r="BE91" s="47">
        <v>23.5</v>
      </c>
      <c r="BF91" s="3">
        <v>26</v>
      </c>
      <c r="BH91" s="108" t="s">
        <v>62</v>
      </c>
      <c r="BI91" s="131">
        <v>10.8</v>
      </c>
      <c r="BJ91" s="140">
        <v>13.3</v>
      </c>
      <c r="BK91" s="47">
        <v>15.8</v>
      </c>
      <c r="BL91" s="3">
        <v>4</v>
      </c>
    </row>
    <row r="92" spans="1:64" x14ac:dyDescent="0.3">
      <c r="A92" s="225"/>
      <c r="B92" s="5" t="s">
        <v>1</v>
      </c>
      <c r="C92" s="20">
        <v>1</v>
      </c>
      <c r="D92" s="20">
        <v>2</v>
      </c>
      <c r="E92" s="20">
        <v>3</v>
      </c>
      <c r="F92" s="20">
        <v>4</v>
      </c>
      <c r="G92" s="20">
        <v>5</v>
      </c>
      <c r="H92" s="20">
        <v>6</v>
      </c>
      <c r="I92" s="20">
        <v>7</v>
      </c>
      <c r="J92" s="20">
        <v>8</v>
      </c>
      <c r="K92" s="20">
        <v>9</v>
      </c>
      <c r="L92" s="20">
        <v>10</v>
      </c>
      <c r="M92" s="20">
        <v>11</v>
      </c>
      <c r="N92" s="20">
        <v>12</v>
      </c>
      <c r="O92" s="20">
        <v>13</v>
      </c>
      <c r="P92" s="20">
        <v>14</v>
      </c>
      <c r="Q92" s="20">
        <v>15</v>
      </c>
      <c r="R92" s="20">
        <v>16</v>
      </c>
      <c r="S92" s="20">
        <v>17</v>
      </c>
      <c r="T92" s="20">
        <v>18</v>
      </c>
      <c r="U92" s="21" t="s">
        <v>0</v>
      </c>
      <c r="V92" s="25" t="s">
        <v>24</v>
      </c>
      <c r="W92" s="14"/>
      <c r="X92" s="8" t="s">
        <v>25</v>
      </c>
      <c r="Y92" s="14"/>
      <c r="Z92" s="46" t="s">
        <v>26</v>
      </c>
      <c r="AA92" s="5" t="s">
        <v>1</v>
      </c>
      <c r="AB92" s="20">
        <v>1</v>
      </c>
      <c r="AC92" s="20">
        <v>2</v>
      </c>
      <c r="AD92" s="20">
        <v>3</v>
      </c>
      <c r="AE92" s="20">
        <v>4</v>
      </c>
      <c r="AF92" s="20">
        <v>5</v>
      </c>
      <c r="AG92" s="20">
        <v>6</v>
      </c>
      <c r="AH92" s="20">
        <v>7</v>
      </c>
      <c r="AI92" s="20">
        <v>8</v>
      </c>
      <c r="AJ92" s="20">
        <v>9</v>
      </c>
      <c r="AK92" s="20">
        <v>10</v>
      </c>
      <c r="AL92" s="20">
        <v>11</v>
      </c>
      <c r="AM92" s="20">
        <v>12</v>
      </c>
      <c r="AN92" s="20">
        <v>13</v>
      </c>
      <c r="AO92" s="20">
        <v>14</v>
      </c>
      <c r="AP92" s="20">
        <v>15</v>
      </c>
      <c r="AQ92" s="20">
        <v>16</v>
      </c>
      <c r="AR92" s="20">
        <v>17</v>
      </c>
      <c r="AS92" s="20">
        <v>18</v>
      </c>
      <c r="AT92" s="21" t="s">
        <v>0</v>
      </c>
      <c r="AV92" s="154" t="s">
        <v>63</v>
      </c>
      <c r="AW92" s="155"/>
      <c r="AX92" s="109">
        <v>7</v>
      </c>
      <c r="AY92" s="3">
        <v>26</v>
      </c>
      <c r="BB92" s="108" t="s">
        <v>63</v>
      </c>
      <c r="BC92" s="131">
        <v>13.3</v>
      </c>
      <c r="BD92" s="140">
        <v>13.3</v>
      </c>
      <c r="BE92" s="47">
        <v>14</v>
      </c>
      <c r="BF92" s="3">
        <v>10</v>
      </c>
      <c r="BH92" s="108" t="s">
        <v>63</v>
      </c>
      <c r="BI92" s="131">
        <v>14.8</v>
      </c>
      <c r="BJ92" s="140">
        <v>16.3</v>
      </c>
      <c r="BK92" s="47">
        <v>19.8</v>
      </c>
      <c r="BL92" s="3">
        <v>14</v>
      </c>
    </row>
    <row r="93" spans="1:64" x14ac:dyDescent="0.3">
      <c r="A93" s="225"/>
      <c r="B93" s="140" t="s">
        <v>2</v>
      </c>
      <c r="C93" s="140">
        <v>23</v>
      </c>
      <c r="D93" s="140">
        <v>24</v>
      </c>
      <c r="E93" s="140">
        <v>12</v>
      </c>
      <c r="F93" s="140">
        <f>$BE$40</f>
        <v>14</v>
      </c>
      <c r="G93" s="140"/>
      <c r="H93" s="140"/>
      <c r="I93" s="140"/>
      <c r="J93" s="140"/>
      <c r="K93" s="140"/>
      <c r="L93" s="140"/>
      <c r="M93" s="140"/>
      <c r="N93" s="140"/>
      <c r="O93" s="140"/>
      <c r="P93" s="140"/>
      <c r="Q93" s="140"/>
      <c r="R93" s="140"/>
      <c r="S93" s="140"/>
      <c r="T93" s="140"/>
      <c r="U93" s="3"/>
      <c r="V93" s="27" t="s">
        <v>27</v>
      </c>
      <c r="W93" s="14"/>
      <c r="X93" s="9" t="s">
        <v>28</v>
      </c>
      <c r="Y93" s="14"/>
      <c r="Z93" s="19" t="s">
        <v>28</v>
      </c>
      <c r="AA93" s="139" t="s">
        <v>33</v>
      </c>
      <c r="AB93" s="140">
        <v>31</v>
      </c>
      <c r="AC93" s="140">
        <v>27</v>
      </c>
      <c r="AD93" s="140">
        <v>23</v>
      </c>
      <c r="AE93" s="140">
        <f>$AY$40</f>
        <v>25</v>
      </c>
      <c r="AF93" s="140"/>
      <c r="AG93" s="140"/>
      <c r="AH93" s="140"/>
      <c r="AI93" s="140"/>
      <c r="AJ93" s="140"/>
      <c r="AK93" s="140"/>
      <c r="AL93" s="140"/>
      <c r="AM93" s="140"/>
      <c r="AN93" s="140"/>
      <c r="AO93" s="140"/>
      <c r="AP93" s="140"/>
      <c r="AQ93" s="140"/>
      <c r="AR93" s="140"/>
      <c r="AS93" s="140"/>
      <c r="AT93" s="3"/>
      <c r="AV93" s="154" t="s">
        <v>64</v>
      </c>
      <c r="AW93" s="155"/>
      <c r="AX93" s="109">
        <v>17</v>
      </c>
      <c r="AY93" s="3">
        <v>31</v>
      </c>
      <c r="BB93" s="108" t="s">
        <v>64</v>
      </c>
      <c r="BC93" s="131">
        <v>15</v>
      </c>
      <c r="BD93" s="140">
        <v>15</v>
      </c>
      <c r="BE93" s="47">
        <v>15</v>
      </c>
      <c r="BF93" s="3">
        <v>14</v>
      </c>
      <c r="BH93" s="108" t="s">
        <v>64</v>
      </c>
      <c r="BI93" s="131">
        <v>21.5</v>
      </c>
      <c r="BJ93" s="140">
        <v>23</v>
      </c>
      <c r="BK93" s="47">
        <v>26.8</v>
      </c>
      <c r="BL93" s="3">
        <v>28</v>
      </c>
    </row>
    <row r="94" spans="1:64" x14ac:dyDescent="0.3">
      <c r="A94" s="225"/>
      <c r="B94" s="120"/>
      <c r="C94" s="463"/>
      <c r="D94" s="463"/>
      <c r="E94" s="463"/>
      <c r="F94" s="121"/>
      <c r="G94" s="121"/>
      <c r="H94" s="121"/>
      <c r="I94" s="121"/>
      <c r="J94" s="121"/>
      <c r="K94" s="121"/>
      <c r="L94" s="121"/>
      <c r="M94" s="121"/>
      <c r="N94" s="121"/>
      <c r="O94" s="121"/>
      <c r="P94" s="121"/>
      <c r="Q94" s="121"/>
      <c r="R94" s="121"/>
      <c r="S94" s="121"/>
      <c r="T94" s="121"/>
      <c r="U94" s="122"/>
      <c r="V94" s="108">
        <f>$BC$74</f>
        <v>12.9</v>
      </c>
      <c r="W94" s="10"/>
      <c r="X94" s="109">
        <f>$BD$74</f>
        <v>13.5</v>
      </c>
      <c r="Y94" s="10"/>
      <c r="Z94" s="3">
        <f>$BE$74</f>
        <v>14.5</v>
      </c>
      <c r="AA94" s="139" t="s">
        <v>34</v>
      </c>
      <c r="AB94" s="140">
        <v>32</v>
      </c>
      <c r="AC94" s="140">
        <v>24</v>
      </c>
      <c r="AD94" s="140">
        <v>28</v>
      </c>
      <c r="AE94" s="140">
        <f>$AW$40</f>
        <v>30</v>
      </c>
      <c r="AF94" s="140"/>
      <c r="AG94" s="140"/>
      <c r="AH94" s="140"/>
      <c r="AI94" s="140"/>
      <c r="AJ94" s="140"/>
      <c r="AK94" s="140"/>
      <c r="AL94" s="140"/>
      <c r="AM94" s="140"/>
      <c r="AN94" s="140"/>
      <c r="AO94" s="140"/>
      <c r="AP94" s="140"/>
      <c r="AQ94" s="140"/>
      <c r="AR94" s="140"/>
      <c r="AS94" s="140"/>
      <c r="AT94" s="3"/>
      <c r="AV94" s="154" t="s">
        <v>65</v>
      </c>
      <c r="AW94" s="155"/>
      <c r="AX94" s="109">
        <v>14</v>
      </c>
      <c r="AY94" s="3">
        <v>15</v>
      </c>
      <c r="BB94" s="108" t="s">
        <v>65</v>
      </c>
      <c r="BC94" s="131">
        <v>19.600000000000001</v>
      </c>
      <c r="BD94" s="140">
        <v>20.2</v>
      </c>
      <c r="BE94" s="47">
        <v>20.2</v>
      </c>
      <c r="BF94" s="3">
        <v>21</v>
      </c>
      <c r="BH94" s="114" t="s">
        <v>65</v>
      </c>
      <c r="BI94" s="131">
        <v>20.2</v>
      </c>
      <c r="BJ94" s="140">
        <v>22.8</v>
      </c>
      <c r="BK94" s="47">
        <v>25.5</v>
      </c>
      <c r="BL94" s="3">
        <v>22</v>
      </c>
    </row>
    <row r="95" spans="1:64" x14ac:dyDescent="0.3">
      <c r="A95" s="225"/>
      <c r="B95" s="140" t="s">
        <v>3</v>
      </c>
      <c r="C95" s="140">
        <v>15</v>
      </c>
      <c r="D95" s="140">
        <v>30</v>
      </c>
      <c r="E95" s="140">
        <v>24</v>
      </c>
      <c r="F95" s="140">
        <f>$BD$40</f>
        <v>13</v>
      </c>
      <c r="G95" s="140"/>
      <c r="H95" s="140"/>
      <c r="I95" s="140"/>
      <c r="J95" s="140"/>
      <c r="K95" s="140"/>
      <c r="L95" s="140"/>
      <c r="M95" s="140"/>
      <c r="N95" s="140"/>
      <c r="O95" s="140"/>
      <c r="P95" s="140"/>
      <c r="Q95" s="140"/>
      <c r="R95" s="140"/>
      <c r="S95" s="140"/>
      <c r="T95" s="140"/>
      <c r="U95" s="3"/>
      <c r="V95" s="149" t="s">
        <v>29</v>
      </c>
      <c r="W95" s="150"/>
      <c r="X95" s="150"/>
      <c r="Y95" s="150"/>
      <c r="Z95" s="151"/>
      <c r="AA95" s="139" t="s">
        <v>35</v>
      </c>
      <c r="AB95" s="140">
        <v>21</v>
      </c>
      <c r="AC95" s="140">
        <v>25</v>
      </c>
      <c r="AD95" s="140">
        <v>8</v>
      </c>
      <c r="AE95" s="140">
        <f>$AX$40</f>
        <v>9</v>
      </c>
      <c r="AF95" s="140"/>
      <c r="AG95" s="140"/>
      <c r="AH95" s="140"/>
      <c r="AI95" s="140"/>
      <c r="AJ95" s="140"/>
      <c r="AK95" s="140"/>
      <c r="AL95" s="140"/>
      <c r="AM95" s="140"/>
      <c r="AN95" s="140"/>
      <c r="AO95" s="140"/>
      <c r="AP95" s="140"/>
      <c r="AQ95" s="140"/>
      <c r="AR95" s="140"/>
      <c r="AS95" s="140"/>
      <c r="AT95" s="3"/>
      <c r="AV95" s="154" t="s">
        <v>66</v>
      </c>
      <c r="AW95" s="155"/>
      <c r="AX95" s="109">
        <v>16</v>
      </c>
      <c r="AY95" s="3">
        <v>20</v>
      </c>
      <c r="BB95" s="108" t="s">
        <v>66</v>
      </c>
      <c r="BC95" s="131">
        <v>11</v>
      </c>
      <c r="BD95" s="140">
        <v>12.3</v>
      </c>
      <c r="BE95" s="47">
        <v>12.7</v>
      </c>
      <c r="BF95" s="3">
        <v>6</v>
      </c>
      <c r="BH95" s="108" t="s">
        <v>66</v>
      </c>
      <c r="BI95" s="131">
        <v>19.399999999999999</v>
      </c>
      <c r="BJ95" s="140">
        <v>22.4</v>
      </c>
      <c r="BK95" s="47">
        <v>26.4</v>
      </c>
      <c r="BL95" s="3">
        <v>20</v>
      </c>
    </row>
    <row r="96" spans="1:64" x14ac:dyDescent="0.3">
      <c r="A96" s="225"/>
      <c r="B96" s="140" t="s">
        <v>4</v>
      </c>
      <c r="C96" s="140">
        <v>14</v>
      </c>
      <c r="D96" s="140">
        <v>14</v>
      </c>
      <c r="E96" s="140">
        <v>10</v>
      </c>
      <c r="F96" s="140">
        <f>$BI$6</f>
        <v>6</v>
      </c>
      <c r="G96" s="140"/>
      <c r="H96" s="140"/>
      <c r="I96" s="140"/>
      <c r="J96" s="140"/>
      <c r="K96" s="140"/>
      <c r="L96" s="140"/>
      <c r="M96" s="140"/>
      <c r="N96" s="140"/>
      <c r="O96" s="140"/>
      <c r="P96" s="140"/>
      <c r="Q96" s="140"/>
      <c r="R96" s="140"/>
      <c r="S96" s="140"/>
      <c r="T96" s="140"/>
      <c r="U96" s="3"/>
      <c r="V96" s="25" t="s">
        <v>24</v>
      </c>
      <c r="W96" s="14"/>
      <c r="X96" s="8" t="s">
        <v>25</v>
      </c>
      <c r="Y96" s="14"/>
      <c r="Z96" s="26" t="s">
        <v>26</v>
      </c>
      <c r="AA96" s="123"/>
      <c r="AB96" s="463"/>
      <c r="AC96" s="463"/>
      <c r="AD96" s="463"/>
      <c r="AE96" s="121"/>
      <c r="AF96" s="121"/>
      <c r="AG96" s="121"/>
      <c r="AH96" s="121"/>
      <c r="AI96" s="121"/>
      <c r="AJ96" s="121"/>
      <c r="AK96" s="121"/>
      <c r="AL96" s="121"/>
      <c r="AM96" s="121"/>
      <c r="AN96" s="121"/>
      <c r="AO96" s="121"/>
      <c r="AP96" s="121"/>
      <c r="AQ96" s="121"/>
      <c r="AR96" s="121"/>
      <c r="AS96" s="121"/>
      <c r="AT96" s="122"/>
      <c r="AV96" s="154" t="s">
        <v>67</v>
      </c>
      <c r="AW96" s="155"/>
      <c r="AX96" s="109">
        <v>13</v>
      </c>
      <c r="AY96" s="3">
        <v>8</v>
      </c>
      <c r="BB96" s="108" t="s">
        <v>67</v>
      </c>
      <c r="BC96" s="131">
        <v>16.3</v>
      </c>
      <c r="BD96" s="140">
        <v>17.899999999999999</v>
      </c>
      <c r="BE96" s="47">
        <v>19.3</v>
      </c>
      <c r="BF96" s="3">
        <v>15</v>
      </c>
      <c r="BH96" s="108" t="s">
        <v>67</v>
      </c>
      <c r="BI96" s="131">
        <v>20.5</v>
      </c>
      <c r="BJ96" s="140">
        <v>23.1</v>
      </c>
      <c r="BK96" s="47">
        <v>26.8</v>
      </c>
      <c r="BL96" s="3">
        <v>23</v>
      </c>
    </row>
    <row r="97" spans="1:64" x14ac:dyDescent="0.3">
      <c r="A97" s="225"/>
      <c r="B97" s="140" t="s">
        <v>5</v>
      </c>
      <c r="C97" s="140">
        <v>11</v>
      </c>
      <c r="D97" s="140">
        <v>29</v>
      </c>
      <c r="E97" s="140">
        <v>26</v>
      </c>
      <c r="F97" s="140">
        <f>$BL$74</f>
        <v>19</v>
      </c>
      <c r="G97" s="140"/>
      <c r="H97" s="140"/>
      <c r="I97" s="140"/>
      <c r="J97" s="140"/>
      <c r="K97" s="140"/>
      <c r="L97" s="140"/>
      <c r="M97" s="140"/>
      <c r="N97" s="140"/>
      <c r="O97" s="140"/>
      <c r="P97" s="140"/>
      <c r="Q97" s="140"/>
      <c r="R97" s="140"/>
      <c r="S97" s="140"/>
      <c r="T97" s="140"/>
      <c r="U97" s="3"/>
      <c r="V97" s="27" t="s">
        <v>27</v>
      </c>
      <c r="W97" s="14"/>
      <c r="X97" s="9" t="s">
        <v>28</v>
      </c>
      <c r="Y97" s="14"/>
      <c r="Z97" s="19" t="s">
        <v>28</v>
      </c>
      <c r="AA97" s="139" t="s">
        <v>36</v>
      </c>
      <c r="AB97" s="140">
        <v>25</v>
      </c>
      <c r="AC97" s="140">
        <v>25</v>
      </c>
      <c r="AD97" s="140">
        <v>10</v>
      </c>
      <c r="AE97" s="140">
        <f>$AX$74</f>
        <v>6</v>
      </c>
      <c r="AF97" s="140"/>
      <c r="AG97" s="140"/>
      <c r="AH97" s="140"/>
      <c r="AI97" s="140"/>
      <c r="AJ97" s="140"/>
      <c r="AK97" s="140"/>
      <c r="AL97" s="140"/>
      <c r="AM97" s="140"/>
      <c r="AN97" s="140"/>
      <c r="AO97" s="140"/>
      <c r="AP97" s="140"/>
      <c r="AQ97" s="140"/>
      <c r="AR97" s="140"/>
      <c r="AS97" s="140"/>
      <c r="AT97" s="3"/>
      <c r="AV97" s="154" t="s">
        <v>68</v>
      </c>
      <c r="AW97" s="155"/>
      <c r="AX97" s="109">
        <v>18</v>
      </c>
      <c r="AY97" s="3">
        <v>18</v>
      </c>
      <c r="BB97" s="139" t="s">
        <v>68</v>
      </c>
      <c r="BC97" s="131">
        <v>9.6</v>
      </c>
      <c r="BD97" s="140">
        <v>10.3</v>
      </c>
      <c r="BE97" s="47">
        <v>10.3</v>
      </c>
      <c r="BF97" s="3">
        <v>2</v>
      </c>
      <c r="BH97" s="108" t="s">
        <v>68</v>
      </c>
      <c r="BI97" s="131">
        <v>12.7</v>
      </c>
      <c r="BJ97" s="140">
        <v>16</v>
      </c>
      <c r="BK97" s="47">
        <v>19</v>
      </c>
      <c r="BL97" s="3">
        <v>8</v>
      </c>
    </row>
    <row r="98" spans="1:64" x14ac:dyDescent="0.3">
      <c r="A98" s="225"/>
      <c r="B98" s="120"/>
      <c r="C98" s="463"/>
      <c r="D98" s="463"/>
      <c r="E98" s="463"/>
      <c r="F98" s="121"/>
      <c r="G98" s="121"/>
      <c r="H98" s="121"/>
      <c r="I98" s="121"/>
      <c r="J98" s="121"/>
      <c r="K98" s="121"/>
      <c r="L98" s="121"/>
      <c r="M98" s="121"/>
      <c r="N98" s="121"/>
      <c r="O98" s="121"/>
      <c r="P98" s="121"/>
      <c r="Q98" s="121"/>
      <c r="R98" s="121"/>
      <c r="S98" s="121"/>
      <c r="T98" s="121"/>
      <c r="U98" s="122"/>
      <c r="V98" s="108">
        <f>$BI$74</f>
        <v>18.899999999999999</v>
      </c>
      <c r="W98" s="10"/>
      <c r="X98" s="109">
        <f>$BJ$74</f>
        <v>20.399999999999999</v>
      </c>
      <c r="Y98" s="10"/>
      <c r="Z98" s="3">
        <f>$BK$74</f>
        <v>23.4</v>
      </c>
      <c r="AA98" s="139" t="s">
        <v>37</v>
      </c>
      <c r="AB98" s="140">
        <v>27</v>
      </c>
      <c r="AC98" s="140">
        <v>27</v>
      </c>
      <c r="AD98" s="140">
        <v>27</v>
      </c>
      <c r="AE98" s="140">
        <f>$AY$74</f>
        <v>28</v>
      </c>
      <c r="AF98" s="140"/>
      <c r="AG98" s="140"/>
      <c r="AH98" s="140"/>
      <c r="AI98" s="140"/>
      <c r="AJ98" s="140"/>
      <c r="AK98" s="140"/>
      <c r="AL98" s="140"/>
      <c r="AM98" s="140"/>
      <c r="AN98" s="140"/>
      <c r="AO98" s="140"/>
      <c r="AP98" s="140"/>
      <c r="AQ98" s="140"/>
      <c r="AR98" s="140"/>
      <c r="AS98" s="140"/>
      <c r="AT98" s="3"/>
      <c r="AV98" s="154" t="s">
        <v>69</v>
      </c>
      <c r="AW98" s="155"/>
      <c r="AX98" s="109">
        <v>21</v>
      </c>
      <c r="AY98" s="3">
        <v>23</v>
      </c>
      <c r="BB98" s="108" t="s">
        <v>69</v>
      </c>
      <c r="BC98" s="131">
        <v>17.5</v>
      </c>
      <c r="BD98" s="140">
        <v>17.8</v>
      </c>
      <c r="BE98" s="47">
        <v>19.2</v>
      </c>
      <c r="BF98" s="3">
        <v>17</v>
      </c>
      <c r="BH98" s="108" t="s">
        <v>69</v>
      </c>
      <c r="BI98" s="131">
        <v>21.4</v>
      </c>
      <c r="BJ98" s="140">
        <v>24.8</v>
      </c>
      <c r="BK98" s="47">
        <v>29.8</v>
      </c>
      <c r="BL98" s="3">
        <v>27</v>
      </c>
    </row>
    <row r="99" spans="1:64" x14ac:dyDescent="0.3">
      <c r="A99" s="225"/>
      <c r="B99" s="140" t="s">
        <v>6</v>
      </c>
      <c r="C99" s="140">
        <v>18</v>
      </c>
      <c r="D99" s="140">
        <v>13</v>
      </c>
      <c r="E99" s="140">
        <v>12</v>
      </c>
      <c r="F99" s="140">
        <f>$BC$40</f>
        <v>17</v>
      </c>
      <c r="G99" s="140"/>
      <c r="H99" s="140"/>
      <c r="I99" s="140"/>
      <c r="J99" s="140"/>
      <c r="K99" s="140"/>
      <c r="L99" s="140"/>
      <c r="M99" s="140"/>
      <c r="N99" s="140"/>
      <c r="O99" s="140"/>
      <c r="P99" s="140"/>
      <c r="Q99" s="140"/>
      <c r="R99" s="140"/>
      <c r="S99" s="140"/>
      <c r="T99" s="140"/>
      <c r="U99" s="3"/>
      <c r="V99" s="149" t="s">
        <v>30</v>
      </c>
      <c r="W99" s="150"/>
      <c r="X99" s="150"/>
      <c r="Y99" s="150"/>
      <c r="Z99" s="151"/>
      <c r="AA99" s="37"/>
      <c r="AB99" s="12"/>
      <c r="AC99" s="12"/>
      <c r="AD99" s="12"/>
      <c r="AE99" s="12"/>
      <c r="AF99" s="12"/>
      <c r="AG99" s="12"/>
      <c r="AH99" s="12"/>
      <c r="AI99" s="12"/>
      <c r="AJ99" s="12"/>
      <c r="AK99" s="12"/>
      <c r="AL99" s="12"/>
      <c r="AM99" s="12"/>
      <c r="AN99" s="12"/>
      <c r="AO99" s="12"/>
      <c r="AP99" s="12"/>
      <c r="AQ99" s="12"/>
      <c r="AR99" s="12"/>
      <c r="AS99" s="12"/>
      <c r="AT99" s="13"/>
      <c r="AV99" s="154" t="s">
        <v>70</v>
      </c>
      <c r="AW99" s="155"/>
      <c r="AX99" s="109">
        <v>19</v>
      </c>
      <c r="AY99" s="3">
        <v>11</v>
      </c>
      <c r="BB99" s="108" t="s">
        <v>70</v>
      </c>
      <c r="BC99" s="131">
        <v>10.3</v>
      </c>
      <c r="BD99" s="140">
        <v>11.9</v>
      </c>
      <c r="BE99" s="47">
        <v>11.9</v>
      </c>
      <c r="BF99" s="3">
        <v>4</v>
      </c>
      <c r="BH99" s="108" t="s">
        <v>70</v>
      </c>
      <c r="BI99" s="131">
        <v>7.2</v>
      </c>
      <c r="BJ99" s="140">
        <v>9.4</v>
      </c>
      <c r="BK99" s="47">
        <v>12.2</v>
      </c>
      <c r="BL99" s="3">
        <v>1</v>
      </c>
    </row>
    <row r="100" spans="1:64" x14ac:dyDescent="0.3">
      <c r="A100" s="225"/>
      <c r="B100" s="140" t="s">
        <v>5</v>
      </c>
      <c r="C100" s="140">
        <v>9</v>
      </c>
      <c r="D100" s="140">
        <v>7</v>
      </c>
      <c r="E100" s="140">
        <v>4</v>
      </c>
      <c r="F100" s="140">
        <f>$BF$74</f>
        <v>9</v>
      </c>
      <c r="G100" s="140"/>
      <c r="H100" s="140"/>
      <c r="I100" s="140"/>
      <c r="J100" s="140"/>
      <c r="K100" s="140"/>
      <c r="L100" s="140"/>
      <c r="M100" s="140"/>
      <c r="N100" s="140"/>
      <c r="O100" s="140"/>
      <c r="P100" s="140"/>
      <c r="Q100" s="140"/>
      <c r="R100" s="140"/>
      <c r="S100" s="140"/>
      <c r="T100" s="140"/>
      <c r="U100" s="3"/>
      <c r="V100" s="25" t="s">
        <v>24</v>
      </c>
      <c r="W100" s="14"/>
      <c r="X100" s="8" t="s">
        <v>25</v>
      </c>
      <c r="Y100" s="14"/>
      <c r="Z100" s="26" t="s">
        <v>26</v>
      </c>
      <c r="AA100" s="38"/>
      <c r="AB100" s="464"/>
      <c r="AC100" s="464"/>
      <c r="AD100" s="464"/>
      <c r="AE100" s="14"/>
      <c r="AF100" s="14"/>
      <c r="AG100" s="14"/>
      <c r="AH100" s="14"/>
      <c r="AI100" s="14"/>
      <c r="AJ100" s="14"/>
      <c r="AK100" s="14"/>
      <c r="AL100" s="14"/>
      <c r="AM100" s="14"/>
      <c r="AN100" s="14"/>
      <c r="AO100" s="14"/>
      <c r="AP100" s="14"/>
      <c r="AQ100" s="14"/>
      <c r="AR100" s="14"/>
      <c r="AS100" s="14"/>
      <c r="AT100" s="15"/>
      <c r="AV100" s="154" t="s">
        <v>71</v>
      </c>
      <c r="AW100" s="155"/>
      <c r="AX100" s="109">
        <v>24</v>
      </c>
      <c r="AY100" s="3">
        <v>7</v>
      </c>
      <c r="BB100" s="108" t="s">
        <v>71</v>
      </c>
      <c r="BC100" s="131">
        <v>21.9</v>
      </c>
      <c r="BD100" s="140">
        <v>22.6</v>
      </c>
      <c r="BE100" s="47">
        <v>24.9</v>
      </c>
      <c r="BF100" s="3">
        <v>27</v>
      </c>
      <c r="BH100" s="108" t="s">
        <v>71</v>
      </c>
      <c r="BI100" s="131">
        <v>21.5</v>
      </c>
      <c r="BJ100" s="140">
        <v>24.5</v>
      </c>
      <c r="BK100" s="47">
        <v>28.5</v>
      </c>
      <c r="BL100" s="3">
        <v>29</v>
      </c>
    </row>
    <row r="101" spans="1:64" ht="15" thickBot="1" x14ac:dyDescent="0.35">
      <c r="A101" s="225"/>
      <c r="B101" s="120"/>
      <c r="C101" s="463"/>
      <c r="D101" s="463"/>
      <c r="E101" s="463"/>
      <c r="F101" s="121"/>
      <c r="G101" s="121"/>
      <c r="H101" s="121"/>
      <c r="I101" s="121"/>
      <c r="J101" s="121"/>
      <c r="K101" s="121"/>
      <c r="L101" s="121"/>
      <c r="M101" s="121"/>
      <c r="N101" s="121"/>
      <c r="O101" s="121"/>
      <c r="P101" s="121"/>
      <c r="Q101" s="121"/>
      <c r="R101" s="121"/>
      <c r="S101" s="121"/>
      <c r="T101" s="121"/>
      <c r="U101" s="122"/>
      <c r="V101" s="27" t="s">
        <v>27</v>
      </c>
      <c r="W101" s="14"/>
      <c r="X101" s="9" t="s">
        <v>28</v>
      </c>
      <c r="Y101" s="14"/>
      <c r="Z101" s="19" t="s">
        <v>28</v>
      </c>
      <c r="AA101" s="39"/>
      <c r="AB101" s="465"/>
      <c r="AC101" s="465"/>
      <c r="AD101" s="465"/>
      <c r="AE101" s="124"/>
      <c r="AF101" s="124"/>
      <c r="AG101" s="124"/>
      <c r="AH101" s="124"/>
      <c r="AI101" s="124"/>
      <c r="AJ101" s="124"/>
      <c r="AK101" s="124" t="s">
        <v>1</v>
      </c>
      <c r="AL101" s="124"/>
      <c r="AM101" s="124"/>
      <c r="AN101" s="124"/>
      <c r="AO101" s="124"/>
      <c r="AP101" s="124"/>
      <c r="AQ101" s="124"/>
      <c r="AR101" s="124"/>
      <c r="AS101" s="124"/>
      <c r="AT101" s="125"/>
      <c r="AV101" s="152" t="s">
        <v>72</v>
      </c>
      <c r="AW101" s="153"/>
      <c r="AX101" s="107">
        <v>26</v>
      </c>
      <c r="AY101" s="4">
        <v>30</v>
      </c>
      <c r="BB101" s="141" t="s">
        <v>72</v>
      </c>
      <c r="BC101" s="132">
        <v>22.3</v>
      </c>
      <c r="BD101" s="142">
        <v>22.7</v>
      </c>
      <c r="BE101" s="56">
        <v>23.7</v>
      </c>
      <c r="BF101" s="3">
        <v>28</v>
      </c>
      <c r="BH101" s="141" t="s">
        <v>72</v>
      </c>
      <c r="BI101" s="132">
        <v>18</v>
      </c>
      <c r="BJ101" s="142">
        <v>19.3</v>
      </c>
      <c r="BK101" s="56">
        <v>20.7</v>
      </c>
      <c r="BL101" s="3">
        <v>17</v>
      </c>
    </row>
    <row r="102" spans="1:64" ht="15" thickBot="1" x14ac:dyDescent="0.35">
      <c r="A102" s="225"/>
      <c r="B102" s="140" t="s">
        <v>7</v>
      </c>
      <c r="C102" s="140">
        <v>27</v>
      </c>
      <c r="D102" s="140">
        <v>11</v>
      </c>
      <c r="E102" s="140">
        <v>10</v>
      </c>
      <c r="F102" s="140">
        <f>$BC$6</f>
        <v>15</v>
      </c>
      <c r="G102" s="140"/>
      <c r="H102" s="140"/>
      <c r="I102" s="140"/>
      <c r="J102" s="140"/>
      <c r="K102" s="140"/>
      <c r="L102" s="140"/>
      <c r="M102" s="140"/>
      <c r="N102" s="140"/>
      <c r="O102" s="140"/>
      <c r="P102" s="140"/>
      <c r="Q102" s="140"/>
      <c r="R102" s="140"/>
      <c r="S102" s="140"/>
      <c r="T102" s="140"/>
      <c r="U102" s="3"/>
      <c r="V102" s="108">
        <f>$AW$108</f>
        <v>20.8</v>
      </c>
      <c r="W102" s="10"/>
      <c r="X102" s="109">
        <f>$AX$108</f>
        <v>28.7</v>
      </c>
      <c r="Y102" s="10"/>
      <c r="Z102" s="3">
        <f>$AY$108</f>
        <v>38.5</v>
      </c>
      <c r="AA102" s="40" t="s">
        <v>38</v>
      </c>
      <c r="AB102" s="22">
        <v>1</v>
      </c>
      <c r="AC102" s="20">
        <v>2</v>
      </c>
      <c r="AD102" s="20">
        <v>3</v>
      </c>
      <c r="AE102" s="20">
        <v>4</v>
      </c>
      <c r="AF102" s="20">
        <v>5</v>
      </c>
      <c r="AG102" s="22">
        <v>6</v>
      </c>
      <c r="AH102" s="22">
        <v>7</v>
      </c>
      <c r="AI102" s="22">
        <v>8</v>
      </c>
      <c r="AJ102" s="22">
        <v>9</v>
      </c>
      <c r="AK102" s="22">
        <v>10</v>
      </c>
      <c r="AL102" s="22">
        <v>11</v>
      </c>
      <c r="AM102" s="22">
        <v>12</v>
      </c>
      <c r="AN102" s="22">
        <v>13</v>
      </c>
      <c r="AO102" s="22">
        <v>14</v>
      </c>
      <c r="AP102" s="22">
        <v>15</v>
      </c>
      <c r="AQ102" s="22">
        <v>16</v>
      </c>
      <c r="AR102" s="22">
        <v>17</v>
      </c>
      <c r="AS102" s="22">
        <v>18</v>
      </c>
      <c r="AT102" s="23" t="s">
        <v>0</v>
      </c>
    </row>
    <row r="103" spans="1:64" x14ac:dyDescent="0.3">
      <c r="A103" s="225"/>
      <c r="B103" s="140" t="s">
        <v>129</v>
      </c>
      <c r="C103" s="140">
        <v>15</v>
      </c>
      <c r="D103" s="140">
        <v>9</v>
      </c>
      <c r="E103" s="140">
        <v>11</v>
      </c>
      <c r="F103" s="140">
        <f>$BD$6</f>
        <v>8</v>
      </c>
      <c r="G103" s="140"/>
      <c r="H103" s="140"/>
      <c r="I103" s="140"/>
      <c r="J103" s="140"/>
      <c r="K103" s="140"/>
      <c r="L103" s="140"/>
      <c r="M103" s="140"/>
      <c r="N103" s="140"/>
      <c r="O103" s="140"/>
      <c r="P103" s="140"/>
      <c r="Q103" s="140"/>
      <c r="R103" s="140"/>
      <c r="S103" s="140"/>
      <c r="T103" s="140"/>
      <c r="U103" s="3"/>
      <c r="V103" s="149" t="s">
        <v>31</v>
      </c>
      <c r="W103" s="150"/>
      <c r="X103" s="150"/>
      <c r="Y103" s="150"/>
      <c r="Z103" s="151"/>
      <c r="AA103" s="40" t="s">
        <v>150</v>
      </c>
      <c r="AB103" s="35">
        <v>31</v>
      </c>
      <c r="AC103" s="35">
        <v>6</v>
      </c>
      <c r="AD103" s="35">
        <v>19</v>
      </c>
      <c r="AE103" s="35">
        <f>$AX$6</f>
        <v>18</v>
      </c>
      <c r="AF103" s="35"/>
      <c r="AG103" s="35"/>
      <c r="AH103" s="35"/>
      <c r="AI103" s="35"/>
      <c r="AJ103" s="35"/>
      <c r="AK103" s="35"/>
      <c r="AL103" s="35"/>
      <c r="AM103" s="35"/>
      <c r="AN103" s="35"/>
      <c r="AO103" s="35"/>
      <c r="AP103" s="35"/>
      <c r="AQ103" s="35"/>
      <c r="AR103" s="35"/>
      <c r="AS103" s="35"/>
      <c r="AT103" s="36"/>
      <c r="AV103" s="57" t="s">
        <v>122</v>
      </c>
      <c r="AW103" s="31" t="s">
        <v>24</v>
      </c>
      <c r="AX103" s="31" t="s">
        <v>120</v>
      </c>
      <c r="AY103" s="55" t="s">
        <v>119</v>
      </c>
      <c r="AZ103" s="32" t="s">
        <v>124</v>
      </c>
      <c r="BB103" s="52" t="s">
        <v>123</v>
      </c>
      <c r="BC103" s="31" t="s">
        <v>24</v>
      </c>
      <c r="BD103" s="31" t="s">
        <v>120</v>
      </c>
      <c r="BE103" s="55" t="s">
        <v>119</v>
      </c>
      <c r="BF103" s="32" t="s">
        <v>124</v>
      </c>
    </row>
    <row r="104" spans="1:64" x14ac:dyDescent="0.3">
      <c r="A104" s="225"/>
      <c r="B104" s="140" t="s">
        <v>9</v>
      </c>
      <c r="C104" s="140">
        <v>27</v>
      </c>
      <c r="D104" s="140">
        <v>25</v>
      </c>
      <c r="E104" s="140">
        <v>16</v>
      </c>
      <c r="F104" s="140">
        <f>$BE$6</f>
        <v>20</v>
      </c>
      <c r="G104" s="140"/>
      <c r="H104" s="140"/>
      <c r="I104" s="140"/>
      <c r="J104" s="140"/>
      <c r="K104" s="140"/>
      <c r="L104" s="140"/>
      <c r="M104" s="140"/>
      <c r="N104" s="140"/>
      <c r="O104" s="140"/>
      <c r="P104" s="140"/>
      <c r="Q104" s="140"/>
      <c r="R104" s="140"/>
      <c r="S104" s="140"/>
      <c r="T104" s="140"/>
      <c r="U104" s="3"/>
      <c r="V104" s="25" t="s">
        <v>24</v>
      </c>
      <c r="W104" s="14"/>
      <c r="X104" s="8" t="s">
        <v>25</v>
      </c>
      <c r="Y104" s="14"/>
      <c r="Z104" s="26" t="s">
        <v>26</v>
      </c>
      <c r="AA104" s="138"/>
      <c r="AB104" s="136"/>
      <c r="AC104" s="136"/>
      <c r="AD104" s="136"/>
      <c r="AE104" s="136"/>
      <c r="AF104" s="136"/>
      <c r="AG104" s="136"/>
      <c r="AH104" s="136"/>
      <c r="AI104" s="136"/>
      <c r="AJ104" s="136"/>
      <c r="AK104" s="136"/>
      <c r="AL104" s="136"/>
      <c r="AM104" s="136"/>
      <c r="AN104" s="136"/>
      <c r="AO104" s="136"/>
      <c r="AP104" s="136"/>
      <c r="AQ104" s="136"/>
      <c r="AR104" s="136"/>
      <c r="AS104" s="136"/>
      <c r="AT104" s="137"/>
      <c r="AV104" s="108" t="s">
        <v>41</v>
      </c>
      <c r="AW104" s="131">
        <v>20.8</v>
      </c>
      <c r="AX104" s="140">
        <v>27.6</v>
      </c>
      <c r="AY104" s="47">
        <v>35.1</v>
      </c>
      <c r="AZ104" s="3">
        <v>16</v>
      </c>
      <c r="BB104" s="139" t="s">
        <v>41</v>
      </c>
      <c r="BC104" s="131">
        <v>16</v>
      </c>
      <c r="BD104" s="140">
        <v>20</v>
      </c>
      <c r="BE104" s="47">
        <v>25</v>
      </c>
      <c r="BF104" s="3">
        <v>32</v>
      </c>
    </row>
    <row r="105" spans="1:64" x14ac:dyDescent="0.3">
      <c r="A105" s="225"/>
      <c r="B105" s="140" t="s">
        <v>5</v>
      </c>
      <c r="C105" s="140">
        <v>7</v>
      </c>
      <c r="D105" s="140">
        <v>3</v>
      </c>
      <c r="E105" s="140">
        <v>2</v>
      </c>
      <c r="F105" s="140">
        <f>$AZ$108</f>
        <v>17</v>
      </c>
      <c r="G105" s="140"/>
      <c r="H105" s="140"/>
      <c r="I105" s="140"/>
      <c r="J105" s="140"/>
      <c r="K105" s="140"/>
      <c r="L105" s="140"/>
      <c r="M105" s="140"/>
      <c r="N105" s="140"/>
      <c r="O105" s="140"/>
      <c r="P105" s="140"/>
      <c r="Q105" s="140"/>
      <c r="R105" s="140"/>
      <c r="S105" s="140"/>
      <c r="T105" s="140"/>
      <c r="U105" s="3"/>
      <c r="V105" s="27" t="s">
        <v>27</v>
      </c>
      <c r="W105" s="14"/>
      <c r="X105" s="9" t="s">
        <v>28</v>
      </c>
      <c r="Y105" s="14"/>
      <c r="Z105" s="19" t="s">
        <v>28</v>
      </c>
      <c r="AA105" s="39"/>
      <c r="AB105" s="465"/>
      <c r="AC105" s="465"/>
      <c r="AD105" s="465"/>
      <c r="AE105" s="124"/>
      <c r="AF105" s="124"/>
      <c r="AG105" s="124"/>
      <c r="AH105" s="124"/>
      <c r="AI105" s="124"/>
      <c r="AJ105" s="124"/>
      <c r="AK105" s="124" t="s">
        <v>1</v>
      </c>
      <c r="AL105" s="124"/>
      <c r="AM105" s="124"/>
      <c r="AN105" s="124"/>
      <c r="AO105" s="124"/>
      <c r="AP105" s="124"/>
      <c r="AQ105" s="124"/>
      <c r="AR105" s="124"/>
      <c r="AS105" s="124"/>
      <c r="AT105" s="125"/>
      <c r="AV105" s="108" t="s">
        <v>42</v>
      </c>
      <c r="AW105" s="131">
        <v>31.3</v>
      </c>
      <c r="AX105" s="140">
        <v>39.1</v>
      </c>
      <c r="AY105" s="47">
        <v>50</v>
      </c>
      <c r="AZ105" s="3">
        <v>28</v>
      </c>
      <c r="BB105" s="108" t="s">
        <v>42</v>
      </c>
      <c r="BC105" s="131">
        <v>14.1</v>
      </c>
      <c r="BD105" s="140">
        <v>17.2</v>
      </c>
      <c r="BE105" s="47">
        <v>20.399999999999999</v>
      </c>
      <c r="BF105" s="3">
        <v>31</v>
      </c>
    </row>
    <row r="106" spans="1:64" x14ac:dyDescent="0.3">
      <c r="A106" s="225"/>
      <c r="B106" s="120"/>
      <c r="C106" s="463"/>
      <c r="D106" s="463"/>
      <c r="E106" s="463"/>
      <c r="F106" s="121"/>
      <c r="G106" s="121"/>
      <c r="H106" s="121"/>
      <c r="I106" s="121"/>
      <c r="J106" s="121"/>
      <c r="K106" s="121"/>
      <c r="L106" s="121"/>
      <c r="M106" s="121"/>
      <c r="N106" s="121"/>
      <c r="O106" s="121"/>
      <c r="P106" s="121"/>
      <c r="Q106" s="121"/>
      <c r="R106" s="121"/>
      <c r="S106" s="121"/>
      <c r="T106" s="121"/>
      <c r="U106" s="122"/>
      <c r="V106" s="108">
        <f>$BC$108</f>
        <v>4.5999999999999996</v>
      </c>
      <c r="W106" s="10"/>
      <c r="X106" s="109">
        <f>$BD$108</f>
        <v>5.9</v>
      </c>
      <c r="Y106" s="10"/>
      <c r="Z106" s="3">
        <f>$BE$108</f>
        <v>7.2</v>
      </c>
      <c r="AA106" s="49" t="s">
        <v>115</v>
      </c>
      <c r="AB106" s="44">
        <v>1</v>
      </c>
      <c r="AC106" s="20">
        <v>2</v>
      </c>
      <c r="AD106" s="20">
        <v>3</v>
      </c>
      <c r="AE106" s="20">
        <v>4</v>
      </c>
      <c r="AF106" s="20">
        <v>5</v>
      </c>
      <c r="AG106" s="44">
        <v>6</v>
      </c>
      <c r="AH106" s="44">
        <v>7</v>
      </c>
      <c r="AI106" s="44">
        <v>8</v>
      </c>
      <c r="AJ106" s="44">
        <v>9</v>
      </c>
      <c r="AK106" s="44">
        <v>10</v>
      </c>
      <c r="AL106" s="44">
        <v>11</v>
      </c>
      <c r="AM106" s="44">
        <v>12</v>
      </c>
      <c r="AN106" s="44">
        <v>13</v>
      </c>
      <c r="AO106" s="44">
        <v>14</v>
      </c>
      <c r="AP106" s="44">
        <v>15</v>
      </c>
      <c r="AQ106" s="44">
        <v>16</v>
      </c>
      <c r="AR106" s="44">
        <v>17</v>
      </c>
      <c r="AS106" s="44">
        <v>18</v>
      </c>
      <c r="AT106" s="45" t="s">
        <v>0</v>
      </c>
      <c r="AV106" s="139" t="s">
        <v>43</v>
      </c>
      <c r="AW106" s="131">
        <v>37.4</v>
      </c>
      <c r="AX106" s="140">
        <v>46.7</v>
      </c>
      <c r="AY106" s="47">
        <v>59.4</v>
      </c>
      <c r="AZ106" s="3">
        <v>32</v>
      </c>
      <c r="BB106" s="108" t="s">
        <v>43</v>
      </c>
      <c r="BC106" s="131">
        <v>7.2</v>
      </c>
      <c r="BD106" s="140">
        <v>9.5</v>
      </c>
      <c r="BE106" s="47">
        <v>11.8</v>
      </c>
      <c r="BF106" s="3">
        <v>21</v>
      </c>
    </row>
    <row r="107" spans="1:64" x14ac:dyDescent="0.3">
      <c r="A107" s="225"/>
      <c r="B107" s="140" t="s">
        <v>10</v>
      </c>
      <c r="C107" s="140">
        <v>8</v>
      </c>
      <c r="D107" s="140">
        <v>10</v>
      </c>
      <c r="E107" s="140">
        <v>29</v>
      </c>
      <c r="F107" s="140">
        <f>$BH$6</f>
        <v>27</v>
      </c>
      <c r="G107" s="140"/>
      <c r="H107" s="140"/>
      <c r="I107" s="140"/>
      <c r="J107" s="140"/>
      <c r="K107" s="140"/>
      <c r="L107" s="140"/>
      <c r="M107" s="140"/>
      <c r="N107" s="140"/>
      <c r="O107" s="140"/>
      <c r="P107" s="140"/>
      <c r="Q107" s="140"/>
      <c r="R107" s="140"/>
      <c r="S107" s="140"/>
      <c r="T107" s="140"/>
      <c r="U107" s="3"/>
      <c r="V107" s="149" t="s">
        <v>32</v>
      </c>
      <c r="W107" s="150"/>
      <c r="X107" s="61"/>
      <c r="Y107" s="150" t="s">
        <v>127</v>
      </c>
      <c r="Z107" s="151"/>
      <c r="AA107" s="50" t="s">
        <v>116</v>
      </c>
      <c r="AB107" s="140">
        <v>24</v>
      </c>
      <c r="AC107" s="140">
        <v>19</v>
      </c>
      <c r="AD107" s="140">
        <v>13</v>
      </c>
      <c r="AE107" s="140">
        <f>$BI$40</f>
        <v>5</v>
      </c>
      <c r="AF107" s="140"/>
      <c r="AG107" s="140"/>
      <c r="AH107" s="140"/>
      <c r="AI107" s="140"/>
      <c r="AJ107" s="140"/>
      <c r="AK107" s="140"/>
      <c r="AL107" s="140"/>
      <c r="AM107" s="140"/>
      <c r="AN107" s="140"/>
      <c r="AO107" s="140"/>
      <c r="AP107" s="140"/>
      <c r="AQ107" s="140"/>
      <c r="AR107" s="140"/>
      <c r="AS107" s="140"/>
      <c r="AT107" s="3"/>
      <c r="AV107" s="108" t="s">
        <v>44</v>
      </c>
      <c r="AW107" s="131">
        <v>18.100000000000001</v>
      </c>
      <c r="AX107" s="140">
        <v>24.2</v>
      </c>
      <c r="AY107" s="47">
        <v>32.700000000000003</v>
      </c>
      <c r="AZ107" s="3">
        <v>7</v>
      </c>
      <c r="BB107" s="108" t="s">
        <v>44</v>
      </c>
      <c r="BC107" s="131">
        <v>2.9</v>
      </c>
      <c r="BD107" s="140">
        <v>4.5999999999999996</v>
      </c>
      <c r="BE107" s="47">
        <v>6.2</v>
      </c>
      <c r="BF107" s="3">
        <v>5</v>
      </c>
    </row>
    <row r="108" spans="1:64" ht="15" thickBot="1" x14ac:dyDescent="0.35">
      <c r="A108" s="225"/>
      <c r="B108" s="140" t="s">
        <v>5</v>
      </c>
      <c r="C108" s="140">
        <v>13</v>
      </c>
      <c r="D108" s="140">
        <v>8</v>
      </c>
      <c r="E108" s="140">
        <v>17</v>
      </c>
      <c r="F108" s="140">
        <f>$BF$108</f>
        <v>11</v>
      </c>
      <c r="G108" s="140"/>
      <c r="H108" s="140"/>
      <c r="I108" s="140"/>
      <c r="J108" s="140"/>
      <c r="K108" s="140"/>
      <c r="L108" s="140"/>
      <c r="M108" s="140"/>
      <c r="N108" s="140"/>
      <c r="O108" s="140"/>
      <c r="P108" s="140"/>
      <c r="Q108" s="140"/>
      <c r="R108" s="140"/>
      <c r="S108" s="140"/>
      <c r="T108" s="140"/>
      <c r="U108" s="3"/>
      <c r="V108" s="25" t="s">
        <v>24</v>
      </c>
      <c r="W108" s="14"/>
      <c r="X108" s="62"/>
      <c r="Y108" s="14"/>
      <c r="Z108" s="26" t="s">
        <v>24</v>
      </c>
      <c r="AA108" s="141" t="s">
        <v>117</v>
      </c>
      <c r="AB108" s="142">
        <v>22</v>
      </c>
      <c r="AC108" s="142">
        <v>31</v>
      </c>
      <c r="AD108" s="142">
        <v>32</v>
      </c>
      <c r="AE108" s="142">
        <f>$AX$142</f>
        <v>27</v>
      </c>
      <c r="AF108" s="142"/>
      <c r="AG108" s="142"/>
      <c r="AH108" s="142"/>
      <c r="AI108" s="142"/>
      <c r="AJ108" s="142"/>
      <c r="AK108" s="142"/>
      <c r="AL108" s="142"/>
      <c r="AM108" s="142"/>
      <c r="AN108" s="142"/>
      <c r="AO108" s="142"/>
      <c r="AP108" s="142"/>
      <c r="AQ108" s="142"/>
      <c r="AR108" s="142"/>
      <c r="AS108" s="142"/>
      <c r="AT108" s="4"/>
      <c r="AV108" s="108" t="s">
        <v>45</v>
      </c>
      <c r="AW108" s="131">
        <v>20.8</v>
      </c>
      <c r="AX108" s="140">
        <v>28.7</v>
      </c>
      <c r="AY108" s="47">
        <v>38.5</v>
      </c>
      <c r="AZ108" s="3">
        <v>17</v>
      </c>
      <c r="BB108" s="108" t="s">
        <v>45</v>
      </c>
      <c r="BC108" s="131">
        <v>4.5999999999999996</v>
      </c>
      <c r="BD108" s="140">
        <v>5.9</v>
      </c>
      <c r="BE108" s="47">
        <v>7.2</v>
      </c>
      <c r="BF108" s="3">
        <v>11</v>
      </c>
    </row>
    <row r="109" spans="1:64" x14ac:dyDescent="0.3">
      <c r="A109" s="225"/>
      <c r="B109" s="120"/>
      <c r="C109" s="463"/>
      <c r="D109" s="463"/>
      <c r="E109" s="463"/>
      <c r="F109" s="121"/>
      <c r="G109" s="121"/>
      <c r="H109" s="121"/>
      <c r="I109" s="121"/>
      <c r="J109" s="121"/>
      <c r="K109" s="121"/>
      <c r="L109" s="121"/>
      <c r="M109" s="121"/>
      <c r="N109" s="121"/>
      <c r="O109" s="121"/>
      <c r="P109" s="121"/>
      <c r="Q109" s="121"/>
      <c r="R109" s="121"/>
      <c r="S109" s="121"/>
      <c r="T109" s="121"/>
      <c r="U109" s="122"/>
      <c r="V109" s="27" t="s">
        <v>27</v>
      </c>
      <c r="W109" s="14"/>
      <c r="X109" s="63"/>
      <c r="Y109" s="14"/>
      <c r="Z109" s="19" t="s">
        <v>27</v>
      </c>
      <c r="AV109" s="108" t="s">
        <v>46</v>
      </c>
      <c r="AW109" s="131">
        <v>20.5</v>
      </c>
      <c r="AX109" s="140">
        <v>25.5</v>
      </c>
      <c r="AY109" s="47">
        <v>30.8</v>
      </c>
      <c r="AZ109" s="3">
        <v>15</v>
      </c>
      <c r="BB109" s="108" t="s">
        <v>46</v>
      </c>
      <c r="BC109" s="131">
        <v>5.0999999999999996</v>
      </c>
      <c r="BD109" s="140">
        <v>6.8</v>
      </c>
      <c r="BE109" s="47">
        <v>8.4</v>
      </c>
      <c r="BF109" s="3">
        <v>13</v>
      </c>
    </row>
    <row r="110" spans="1:64" ht="15" thickBot="1" x14ac:dyDescent="0.35">
      <c r="A110" s="226"/>
      <c r="B110" s="142" t="s">
        <v>11</v>
      </c>
      <c r="C110" s="142">
        <v>29</v>
      </c>
      <c r="D110" s="142">
        <v>17</v>
      </c>
      <c r="E110" s="142">
        <v>22</v>
      </c>
      <c r="F110" s="142">
        <f>$BD$142</f>
        <v>20</v>
      </c>
      <c r="G110" s="142"/>
      <c r="H110" s="142"/>
      <c r="I110" s="142"/>
      <c r="J110" s="142"/>
      <c r="K110" s="142"/>
      <c r="L110" s="142"/>
      <c r="M110" s="142"/>
      <c r="N110" s="142"/>
      <c r="O110" s="142"/>
      <c r="P110" s="142"/>
      <c r="Q110" s="142"/>
      <c r="R110" s="142"/>
      <c r="S110" s="142"/>
      <c r="T110" s="142"/>
      <c r="U110" s="4"/>
      <c r="V110" s="106">
        <f>$BC$142</f>
        <v>11</v>
      </c>
      <c r="W110" s="28"/>
      <c r="X110" s="58"/>
      <c r="Y110" s="28"/>
      <c r="Z110" s="60">
        <f>$AW$142</f>
        <v>9.67</v>
      </c>
      <c r="AV110" s="108" t="s">
        <v>47</v>
      </c>
      <c r="AW110" s="131">
        <v>16.100000000000001</v>
      </c>
      <c r="AX110" s="140">
        <v>22</v>
      </c>
      <c r="AY110" s="47">
        <v>28</v>
      </c>
      <c r="AZ110" s="3">
        <v>3</v>
      </c>
      <c r="BB110" s="108" t="s">
        <v>47</v>
      </c>
      <c r="BC110" s="131">
        <v>6.7</v>
      </c>
      <c r="BD110" s="140">
        <v>9.6999999999999993</v>
      </c>
      <c r="BE110" s="47">
        <v>13.1</v>
      </c>
      <c r="BF110" s="3">
        <v>19</v>
      </c>
    </row>
    <row r="111" spans="1:64" ht="15" thickBot="1" x14ac:dyDescent="0.35">
      <c r="AV111" s="108" t="s">
        <v>48</v>
      </c>
      <c r="AW111" s="131">
        <v>27.7</v>
      </c>
      <c r="AX111" s="140">
        <v>33.799999999999997</v>
      </c>
      <c r="AY111" s="47">
        <v>42</v>
      </c>
      <c r="AZ111" s="3">
        <v>27</v>
      </c>
      <c r="BB111" s="108" t="s">
        <v>48</v>
      </c>
      <c r="BC111" s="131">
        <v>4.5</v>
      </c>
      <c r="BD111" s="140">
        <v>6.3</v>
      </c>
      <c r="BE111" s="47">
        <v>8.1999999999999993</v>
      </c>
      <c r="BF111" s="3">
        <v>10</v>
      </c>
    </row>
    <row r="112" spans="1:64" ht="14.4" customHeight="1" x14ac:dyDescent="0.3">
      <c r="A112" s="194" t="s">
        <v>77</v>
      </c>
      <c r="B112" s="11"/>
      <c r="C112" s="462"/>
      <c r="D112" s="462"/>
      <c r="E112" s="462"/>
      <c r="F112" s="118"/>
      <c r="G112" s="118"/>
      <c r="H112" s="118"/>
      <c r="I112" s="118"/>
      <c r="J112" s="118"/>
      <c r="K112" s="118"/>
      <c r="L112" s="118"/>
      <c r="M112" s="118"/>
      <c r="N112" s="118"/>
      <c r="O112" s="118"/>
      <c r="P112" s="118"/>
      <c r="Q112" s="118"/>
      <c r="R112" s="118"/>
      <c r="S112" s="118"/>
      <c r="T112" s="118"/>
      <c r="U112" s="119"/>
      <c r="V112" s="165" t="s">
        <v>23</v>
      </c>
      <c r="W112" s="166"/>
      <c r="X112" s="166"/>
      <c r="Y112" s="166"/>
      <c r="Z112" s="166"/>
      <c r="AA112" s="11"/>
      <c r="AB112" s="462"/>
      <c r="AC112" s="462"/>
      <c r="AD112" s="462"/>
      <c r="AE112" s="118"/>
      <c r="AF112" s="118"/>
      <c r="AG112" s="118"/>
      <c r="AH112" s="118"/>
      <c r="AI112" s="118"/>
      <c r="AJ112" s="118"/>
      <c r="AK112" s="118"/>
      <c r="AL112" s="118"/>
      <c r="AM112" s="118"/>
      <c r="AN112" s="118"/>
      <c r="AO112" s="118"/>
      <c r="AP112" s="118"/>
      <c r="AQ112" s="118"/>
      <c r="AR112" s="118"/>
      <c r="AS112" s="118"/>
      <c r="AT112" s="119"/>
      <c r="AV112" s="108" t="s">
        <v>49</v>
      </c>
      <c r="AW112" s="131">
        <v>20.100000000000001</v>
      </c>
      <c r="AX112" s="140">
        <v>26</v>
      </c>
      <c r="AY112" s="47">
        <v>32.200000000000003</v>
      </c>
      <c r="AZ112" s="3">
        <v>14</v>
      </c>
      <c r="BB112" s="108" t="s">
        <v>49</v>
      </c>
      <c r="BC112" s="131">
        <v>2.5</v>
      </c>
      <c r="BD112" s="140">
        <v>4.3</v>
      </c>
      <c r="BE112" s="47">
        <v>6.3</v>
      </c>
      <c r="BF112" s="3">
        <v>4</v>
      </c>
    </row>
    <row r="113" spans="1:64" x14ac:dyDescent="0.3">
      <c r="A113" s="195"/>
      <c r="B113" s="5" t="s">
        <v>1</v>
      </c>
      <c r="C113" s="20">
        <v>1</v>
      </c>
      <c r="D113" s="20">
        <v>2</v>
      </c>
      <c r="E113" s="20">
        <v>3</v>
      </c>
      <c r="F113" s="20">
        <v>4</v>
      </c>
      <c r="G113" s="20">
        <v>5</v>
      </c>
      <c r="H113" s="20">
        <v>6</v>
      </c>
      <c r="I113" s="20">
        <v>7</v>
      </c>
      <c r="J113" s="20">
        <v>8</v>
      </c>
      <c r="K113" s="20">
        <v>9</v>
      </c>
      <c r="L113" s="20">
        <v>10</v>
      </c>
      <c r="M113" s="20">
        <v>11</v>
      </c>
      <c r="N113" s="20">
        <v>12</v>
      </c>
      <c r="O113" s="20">
        <v>13</v>
      </c>
      <c r="P113" s="20">
        <v>14</v>
      </c>
      <c r="Q113" s="20">
        <v>15</v>
      </c>
      <c r="R113" s="20">
        <v>16</v>
      </c>
      <c r="S113" s="20">
        <v>17</v>
      </c>
      <c r="T113" s="20">
        <v>18</v>
      </c>
      <c r="U113" s="21" t="s">
        <v>0</v>
      </c>
      <c r="V113" s="25" t="s">
        <v>24</v>
      </c>
      <c r="W113" s="14"/>
      <c r="X113" s="8" t="s">
        <v>25</v>
      </c>
      <c r="Y113" s="14"/>
      <c r="Z113" s="46" t="s">
        <v>26</v>
      </c>
      <c r="AA113" s="5" t="s">
        <v>1</v>
      </c>
      <c r="AB113" s="20">
        <v>1</v>
      </c>
      <c r="AC113" s="20">
        <v>2</v>
      </c>
      <c r="AD113" s="20">
        <v>3</v>
      </c>
      <c r="AE113" s="20">
        <v>4</v>
      </c>
      <c r="AF113" s="20">
        <v>5</v>
      </c>
      <c r="AG113" s="20">
        <v>6</v>
      </c>
      <c r="AH113" s="20">
        <v>7</v>
      </c>
      <c r="AI113" s="20">
        <v>8</v>
      </c>
      <c r="AJ113" s="20">
        <v>9</v>
      </c>
      <c r="AK113" s="20">
        <v>10</v>
      </c>
      <c r="AL113" s="20">
        <v>11</v>
      </c>
      <c r="AM113" s="20">
        <v>12</v>
      </c>
      <c r="AN113" s="20">
        <v>13</v>
      </c>
      <c r="AO113" s="20">
        <v>14</v>
      </c>
      <c r="AP113" s="20">
        <v>15</v>
      </c>
      <c r="AQ113" s="20">
        <v>16</v>
      </c>
      <c r="AR113" s="20">
        <v>17</v>
      </c>
      <c r="AS113" s="20">
        <v>18</v>
      </c>
      <c r="AT113" s="21" t="s">
        <v>0</v>
      </c>
      <c r="AV113" s="108" t="s">
        <v>50</v>
      </c>
      <c r="AW113" s="131">
        <v>12.9</v>
      </c>
      <c r="AX113" s="140">
        <v>18.399999999999999</v>
      </c>
      <c r="AY113" s="47">
        <v>24.2</v>
      </c>
      <c r="AZ113" s="3">
        <v>1</v>
      </c>
      <c r="BB113" s="108" t="s">
        <v>50</v>
      </c>
      <c r="BC113" s="131">
        <v>9.5</v>
      </c>
      <c r="BD113" s="140">
        <v>12.5</v>
      </c>
      <c r="BE113" s="47">
        <v>15.5</v>
      </c>
      <c r="BF113" s="3">
        <v>25</v>
      </c>
    </row>
    <row r="114" spans="1:64" x14ac:dyDescent="0.3">
      <c r="A114" s="195"/>
      <c r="B114" s="140" t="s">
        <v>2</v>
      </c>
      <c r="C114" s="140">
        <v>15</v>
      </c>
      <c r="D114" s="140">
        <v>7</v>
      </c>
      <c r="E114" s="140">
        <v>27</v>
      </c>
      <c r="F114" s="140">
        <f>$BE$41</f>
        <v>11</v>
      </c>
      <c r="G114" s="140"/>
      <c r="H114" s="140"/>
      <c r="I114" s="140"/>
      <c r="J114" s="140"/>
      <c r="K114" s="140"/>
      <c r="L114" s="140"/>
      <c r="M114" s="140"/>
      <c r="N114" s="140"/>
      <c r="O114" s="140"/>
      <c r="P114" s="140"/>
      <c r="Q114" s="140"/>
      <c r="R114" s="140"/>
      <c r="S114" s="140"/>
      <c r="T114" s="140"/>
      <c r="U114" s="3"/>
      <c r="V114" s="27" t="s">
        <v>27</v>
      </c>
      <c r="W114" s="14"/>
      <c r="X114" s="9" t="s">
        <v>28</v>
      </c>
      <c r="Y114" s="14"/>
      <c r="Z114" s="19" t="s">
        <v>28</v>
      </c>
      <c r="AA114" s="139" t="s">
        <v>33</v>
      </c>
      <c r="AB114" s="140">
        <v>24</v>
      </c>
      <c r="AC114" s="140">
        <v>25</v>
      </c>
      <c r="AD114" s="140">
        <v>30</v>
      </c>
      <c r="AE114" s="140">
        <f>$AY$41</f>
        <v>28</v>
      </c>
      <c r="AF114" s="140"/>
      <c r="AG114" s="140"/>
      <c r="AH114" s="140"/>
      <c r="AI114" s="140"/>
      <c r="AJ114" s="140"/>
      <c r="AK114" s="140"/>
      <c r="AL114" s="140"/>
      <c r="AM114" s="140"/>
      <c r="AN114" s="140"/>
      <c r="AO114" s="140"/>
      <c r="AP114" s="140"/>
      <c r="AQ114" s="140"/>
      <c r="AR114" s="140"/>
      <c r="AS114" s="140"/>
      <c r="AT114" s="3"/>
      <c r="AV114" s="108" t="s">
        <v>51</v>
      </c>
      <c r="AW114" s="131">
        <v>27.3</v>
      </c>
      <c r="AX114" s="140">
        <v>34.299999999999997</v>
      </c>
      <c r="AY114" s="47">
        <v>42.3</v>
      </c>
      <c r="AZ114" s="3">
        <v>26</v>
      </c>
      <c r="BB114" s="108" t="s">
        <v>51</v>
      </c>
      <c r="BC114" s="131">
        <v>8.4</v>
      </c>
      <c r="BD114" s="140">
        <v>10.7</v>
      </c>
      <c r="BE114" s="47">
        <v>13</v>
      </c>
      <c r="BF114" s="3">
        <v>24</v>
      </c>
    </row>
    <row r="115" spans="1:64" x14ac:dyDescent="0.3">
      <c r="A115" s="195"/>
      <c r="B115" s="120"/>
      <c r="C115" s="463"/>
      <c r="D115" s="463"/>
      <c r="E115" s="463"/>
      <c r="F115" s="121"/>
      <c r="G115" s="121"/>
      <c r="H115" s="121"/>
      <c r="I115" s="121"/>
      <c r="J115" s="121"/>
      <c r="K115" s="121"/>
      <c r="L115" s="121"/>
      <c r="M115" s="121"/>
      <c r="N115" s="121"/>
      <c r="O115" s="121"/>
      <c r="P115" s="121"/>
      <c r="Q115" s="121"/>
      <c r="R115" s="121"/>
      <c r="S115" s="121"/>
      <c r="T115" s="121"/>
      <c r="U115" s="122"/>
      <c r="V115" s="108">
        <f>$BC$75</f>
        <v>12</v>
      </c>
      <c r="W115" s="10"/>
      <c r="X115" s="109">
        <f>$BD$75</f>
        <v>13</v>
      </c>
      <c r="Y115" s="10"/>
      <c r="Z115" s="3">
        <f>$BE$75</f>
        <v>13.4</v>
      </c>
      <c r="AA115" s="139" t="s">
        <v>34</v>
      </c>
      <c r="AB115" s="140">
        <v>26</v>
      </c>
      <c r="AC115" s="140">
        <v>23</v>
      </c>
      <c r="AD115" s="140">
        <v>32</v>
      </c>
      <c r="AE115" s="140">
        <f>$AW$41</f>
        <v>32</v>
      </c>
      <c r="AF115" s="140"/>
      <c r="AG115" s="140"/>
      <c r="AH115" s="140"/>
      <c r="AI115" s="140"/>
      <c r="AJ115" s="140"/>
      <c r="AK115" s="140"/>
      <c r="AL115" s="140"/>
      <c r="AM115" s="140"/>
      <c r="AN115" s="140"/>
      <c r="AO115" s="140"/>
      <c r="AP115" s="140"/>
      <c r="AQ115" s="140"/>
      <c r="AR115" s="140"/>
      <c r="AS115" s="140"/>
      <c r="AT115" s="3"/>
      <c r="AV115" s="108" t="s">
        <v>52</v>
      </c>
      <c r="AW115" s="131">
        <v>19.5</v>
      </c>
      <c r="AX115" s="140">
        <v>25.7</v>
      </c>
      <c r="AY115" s="47">
        <v>33.700000000000003</v>
      </c>
      <c r="AZ115" s="3">
        <v>11</v>
      </c>
      <c r="BB115" s="108" t="s">
        <v>52</v>
      </c>
      <c r="BC115" s="131">
        <v>3.4</v>
      </c>
      <c r="BD115" s="140">
        <v>5.2</v>
      </c>
      <c r="BE115" s="47">
        <v>7</v>
      </c>
      <c r="BF115" s="3">
        <v>6</v>
      </c>
    </row>
    <row r="116" spans="1:64" x14ac:dyDescent="0.3">
      <c r="A116" s="195"/>
      <c r="B116" s="140" t="s">
        <v>3</v>
      </c>
      <c r="C116" s="140">
        <v>24</v>
      </c>
      <c r="D116" s="140">
        <v>19</v>
      </c>
      <c r="E116" s="140">
        <v>27</v>
      </c>
      <c r="F116" s="140">
        <f>$BD$41</f>
        <v>22</v>
      </c>
      <c r="G116" s="140"/>
      <c r="H116" s="140"/>
      <c r="I116" s="140"/>
      <c r="J116" s="140"/>
      <c r="K116" s="140"/>
      <c r="L116" s="140"/>
      <c r="M116" s="140"/>
      <c r="N116" s="140"/>
      <c r="O116" s="140"/>
      <c r="P116" s="140"/>
      <c r="Q116" s="140"/>
      <c r="R116" s="140"/>
      <c r="S116" s="140"/>
      <c r="T116" s="140"/>
      <c r="U116" s="3"/>
      <c r="V116" s="149" t="s">
        <v>29</v>
      </c>
      <c r="W116" s="150"/>
      <c r="X116" s="150"/>
      <c r="Y116" s="150"/>
      <c r="Z116" s="151"/>
      <c r="AA116" s="139" t="s">
        <v>35</v>
      </c>
      <c r="AB116" s="140">
        <v>23</v>
      </c>
      <c r="AC116" s="140">
        <v>18</v>
      </c>
      <c r="AD116" s="140">
        <v>9</v>
      </c>
      <c r="AE116" s="140">
        <f>$AX$41</f>
        <v>6</v>
      </c>
      <c r="AF116" s="140"/>
      <c r="AG116" s="140"/>
      <c r="AH116" s="140"/>
      <c r="AI116" s="140"/>
      <c r="AJ116" s="140"/>
      <c r="AK116" s="140"/>
      <c r="AL116" s="140"/>
      <c r="AM116" s="140"/>
      <c r="AN116" s="140"/>
      <c r="AO116" s="140"/>
      <c r="AP116" s="140"/>
      <c r="AQ116" s="140"/>
      <c r="AR116" s="140"/>
      <c r="AS116" s="140"/>
      <c r="AT116" s="3"/>
      <c r="AV116" s="108" t="s">
        <v>53</v>
      </c>
      <c r="AW116" s="131">
        <v>20.100000000000001</v>
      </c>
      <c r="AX116" s="140">
        <v>25.4</v>
      </c>
      <c r="AY116" s="47">
        <v>32.799999999999997</v>
      </c>
      <c r="AZ116" s="3">
        <v>13</v>
      </c>
      <c r="BB116" s="108" t="s">
        <v>53</v>
      </c>
      <c r="BC116" s="131">
        <v>5.7</v>
      </c>
      <c r="BD116" s="140">
        <v>7</v>
      </c>
      <c r="BE116" s="47">
        <v>8.3000000000000007</v>
      </c>
      <c r="BF116" s="3">
        <v>15</v>
      </c>
    </row>
    <row r="117" spans="1:64" x14ac:dyDescent="0.3">
      <c r="A117" s="195"/>
      <c r="B117" s="140" t="s">
        <v>4</v>
      </c>
      <c r="C117" s="140">
        <v>13</v>
      </c>
      <c r="D117" s="140">
        <v>3</v>
      </c>
      <c r="E117" s="140">
        <v>25</v>
      </c>
      <c r="F117" s="140">
        <f>$BI$7</f>
        <v>8</v>
      </c>
      <c r="G117" s="140"/>
      <c r="H117" s="140"/>
      <c r="I117" s="140"/>
      <c r="J117" s="140"/>
      <c r="K117" s="140"/>
      <c r="L117" s="140"/>
      <c r="M117" s="140"/>
      <c r="N117" s="140"/>
      <c r="O117" s="140"/>
      <c r="P117" s="140"/>
      <c r="Q117" s="140"/>
      <c r="R117" s="140"/>
      <c r="S117" s="140"/>
      <c r="T117" s="140"/>
      <c r="U117" s="3"/>
      <c r="V117" s="25" t="s">
        <v>24</v>
      </c>
      <c r="W117" s="14"/>
      <c r="X117" s="8" t="s">
        <v>25</v>
      </c>
      <c r="Y117" s="14"/>
      <c r="Z117" s="26" t="s">
        <v>26</v>
      </c>
      <c r="AA117" s="123"/>
      <c r="AB117" s="463"/>
      <c r="AC117" s="463"/>
      <c r="AD117" s="463"/>
      <c r="AE117" s="121"/>
      <c r="AF117" s="121"/>
      <c r="AG117" s="121"/>
      <c r="AH117" s="121"/>
      <c r="AI117" s="121"/>
      <c r="AJ117" s="121"/>
      <c r="AK117" s="121"/>
      <c r="AL117" s="121"/>
      <c r="AM117" s="121"/>
      <c r="AN117" s="121"/>
      <c r="AO117" s="121"/>
      <c r="AP117" s="121"/>
      <c r="AQ117" s="121"/>
      <c r="AR117" s="121"/>
      <c r="AS117" s="121"/>
      <c r="AT117" s="122"/>
      <c r="AV117" s="108" t="s">
        <v>54</v>
      </c>
      <c r="AW117" s="131">
        <v>17.100000000000001</v>
      </c>
      <c r="AX117" s="140">
        <v>22.8</v>
      </c>
      <c r="AY117" s="47">
        <v>28.8</v>
      </c>
      <c r="AZ117" s="3">
        <v>5</v>
      </c>
      <c r="BB117" s="108" t="s">
        <v>54</v>
      </c>
      <c r="BC117" s="131">
        <v>13.3</v>
      </c>
      <c r="BD117" s="140">
        <v>16.100000000000001</v>
      </c>
      <c r="BE117" s="47">
        <v>19</v>
      </c>
      <c r="BF117" s="3">
        <v>30</v>
      </c>
    </row>
    <row r="118" spans="1:64" x14ac:dyDescent="0.3">
      <c r="A118" s="195"/>
      <c r="B118" s="140" t="s">
        <v>5</v>
      </c>
      <c r="C118" s="140">
        <v>18</v>
      </c>
      <c r="D118" s="140">
        <v>4</v>
      </c>
      <c r="E118" s="140">
        <v>24</v>
      </c>
      <c r="F118" s="140">
        <f>$BL$75</f>
        <v>24</v>
      </c>
      <c r="G118" s="140"/>
      <c r="H118" s="140"/>
      <c r="I118" s="140"/>
      <c r="J118" s="140"/>
      <c r="K118" s="140"/>
      <c r="L118" s="140"/>
      <c r="M118" s="140"/>
      <c r="N118" s="140"/>
      <c r="O118" s="140"/>
      <c r="P118" s="140"/>
      <c r="Q118" s="140"/>
      <c r="R118" s="140"/>
      <c r="S118" s="140"/>
      <c r="T118" s="140"/>
      <c r="U118" s="3"/>
      <c r="V118" s="27" t="s">
        <v>27</v>
      </c>
      <c r="W118" s="14"/>
      <c r="X118" s="9" t="s">
        <v>28</v>
      </c>
      <c r="Y118" s="14"/>
      <c r="Z118" s="19" t="s">
        <v>28</v>
      </c>
      <c r="AA118" s="139" t="s">
        <v>36</v>
      </c>
      <c r="AB118" s="140">
        <v>23</v>
      </c>
      <c r="AC118" s="140">
        <v>23</v>
      </c>
      <c r="AD118" s="140">
        <v>30</v>
      </c>
      <c r="AE118" s="140">
        <f>$AX$75</f>
        <v>9</v>
      </c>
      <c r="AF118" s="140"/>
      <c r="AG118" s="140"/>
      <c r="AH118" s="140"/>
      <c r="AI118" s="140"/>
      <c r="AJ118" s="140"/>
      <c r="AK118" s="140"/>
      <c r="AL118" s="140"/>
      <c r="AM118" s="140"/>
      <c r="AN118" s="140"/>
      <c r="AO118" s="140"/>
      <c r="AP118" s="140"/>
      <c r="AQ118" s="140"/>
      <c r="AR118" s="140"/>
      <c r="AS118" s="140"/>
      <c r="AT118" s="3"/>
      <c r="AV118" s="108" t="s">
        <v>55</v>
      </c>
      <c r="AW118" s="131">
        <v>25.8</v>
      </c>
      <c r="AX118" s="140">
        <v>31.3</v>
      </c>
      <c r="AY118" s="47">
        <v>37.1</v>
      </c>
      <c r="AZ118" s="3">
        <v>21</v>
      </c>
      <c r="BB118" s="108" t="s">
        <v>55</v>
      </c>
      <c r="BC118" s="131">
        <v>3.9</v>
      </c>
      <c r="BD118" s="140">
        <v>5.4</v>
      </c>
      <c r="BE118" s="47">
        <v>6.9</v>
      </c>
      <c r="BF118" s="3">
        <v>9</v>
      </c>
    </row>
    <row r="119" spans="1:64" x14ac:dyDescent="0.3">
      <c r="A119" s="195"/>
      <c r="B119" s="120"/>
      <c r="C119" s="463"/>
      <c r="D119" s="463"/>
      <c r="E119" s="463"/>
      <c r="F119" s="121"/>
      <c r="G119" s="121"/>
      <c r="H119" s="121"/>
      <c r="I119" s="121"/>
      <c r="J119" s="121"/>
      <c r="K119" s="121"/>
      <c r="L119" s="121"/>
      <c r="M119" s="121"/>
      <c r="N119" s="121"/>
      <c r="O119" s="121"/>
      <c r="P119" s="121"/>
      <c r="Q119" s="121"/>
      <c r="R119" s="121"/>
      <c r="S119" s="121"/>
      <c r="T119" s="121"/>
      <c r="U119" s="122"/>
      <c r="V119" s="108">
        <f>$BI$75</f>
        <v>20.6</v>
      </c>
      <c r="W119" s="10"/>
      <c r="X119" s="109">
        <f>$BJ$75</f>
        <v>22.6</v>
      </c>
      <c r="Y119" s="10"/>
      <c r="Z119" s="3">
        <f>$BK$75</f>
        <v>25.6</v>
      </c>
      <c r="AA119" s="139" t="s">
        <v>37</v>
      </c>
      <c r="AB119" s="140">
        <v>32</v>
      </c>
      <c r="AC119" s="140">
        <v>32</v>
      </c>
      <c r="AD119" s="140">
        <v>32</v>
      </c>
      <c r="AE119" s="140">
        <f>$AY$75</f>
        <v>32</v>
      </c>
      <c r="AF119" s="140"/>
      <c r="AG119" s="140"/>
      <c r="AH119" s="140"/>
      <c r="AI119" s="140"/>
      <c r="AJ119" s="140"/>
      <c r="AK119" s="140"/>
      <c r="AL119" s="140"/>
      <c r="AM119" s="140"/>
      <c r="AN119" s="140"/>
      <c r="AO119" s="140"/>
      <c r="AP119" s="140"/>
      <c r="AQ119" s="140"/>
      <c r="AR119" s="140"/>
      <c r="AS119" s="140"/>
      <c r="AT119" s="3"/>
      <c r="AV119" s="108" t="s">
        <v>56</v>
      </c>
      <c r="AW119" s="131">
        <v>21.9</v>
      </c>
      <c r="AX119" s="140">
        <v>29.1</v>
      </c>
      <c r="AY119" s="47">
        <v>37.200000000000003</v>
      </c>
      <c r="AZ119" s="3">
        <v>20</v>
      </c>
      <c r="BB119" s="108" t="s">
        <v>56</v>
      </c>
      <c r="BC119" s="131">
        <v>10.5</v>
      </c>
      <c r="BD119" s="140">
        <v>12.6</v>
      </c>
      <c r="BE119" s="47">
        <v>14.8</v>
      </c>
      <c r="BF119" s="3">
        <v>28</v>
      </c>
    </row>
    <row r="120" spans="1:64" x14ac:dyDescent="0.3">
      <c r="A120" s="195"/>
      <c r="B120" s="140" t="s">
        <v>6</v>
      </c>
      <c r="C120" s="140">
        <v>12</v>
      </c>
      <c r="D120" s="140">
        <v>4</v>
      </c>
      <c r="E120" s="140">
        <v>17</v>
      </c>
      <c r="F120" s="140">
        <f>$BC$41</f>
        <v>10</v>
      </c>
      <c r="G120" s="140"/>
      <c r="H120" s="140"/>
      <c r="I120" s="140"/>
      <c r="J120" s="140"/>
      <c r="K120" s="140"/>
      <c r="L120" s="140"/>
      <c r="M120" s="140"/>
      <c r="N120" s="140"/>
      <c r="O120" s="140"/>
      <c r="P120" s="140"/>
      <c r="Q120" s="140"/>
      <c r="R120" s="140"/>
      <c r="S120" s="140"/>
      <c r="T120" s="140"/>
      <c r="U120" s="3"/>
      <c r="V120" s="149" t="s">
        <v>30</v>
      </c>
      <c r="W120" s="150"/>
      <c r="X120" s="150"/>
      <c r="Y120" s="150"/>
      <c r="Z120" s="151"/>
      <c r="AA120" s="37"/>
      <c r="AB120" s="12"/>
      <c r="AC120" s="12"/>
      <c r="AD120" s="12"/>
      <c r="AE120" s="12"/>
      <c r="AF120" s="12"/>
      <c r="AG120" s="12"/>
      <c r="AH120" s="12"/>
      <c r="AI120" s="12"/>
      <c r="AJ120" s="12"/>
      <c r="AK120" s="12"/>
      <c r="AL120" s="12"/>
      <c r="AM120" s="12"/>
      <c r="AN120" s="12"/>
      <c r="AO120" s="12"/>
      <c r="AP120" s="12"/>
      <c r="AQ120" s="12"/>
      <c r="AR120" s="12"/>
      <c r="AS120" s="12"/>
      <c r="AT120" s="13"/>
      <c r="AV120" s="108" t="s">
        <v>59</v>
      </c>
      <c r="AW120" s="131">
        <v>19.5</v>
      </c>
      <c r="AX120" s="140">
        <v>25.4</v>
      </c>
      <c r="AY120" s="47">
        <v>31.2</v>
      </c>
      <c r="AZ120" s="3">
        <v>10</v>
      </c>
      <c r="BB120" s="108" t="s">
        <v>59</v>
      </c>
      <c r="BC120" s="131">
        <v>10.4</v>
      </c>
      <c r="BD120" s="140">
        <v>13.8</v>
      </c>
      <c r="BE120" s="47">
        <v>17.100000000000001</v>
      </c>
      <c r="BF120" s="3">
        <v>27</v>
      </c>
      <c r="BH120" s="29"/>
      <c r="BI120" s="133"/>
      <c r="BJ120" s="29"/>
      <c r="BK120" s="29"/>
      <c r="BL120" s="29"/>
    </row>
    <row r="121" spans="1:64" x14ac:dyDescent="0.3">
      <c r="A121" s="195"/>
      <c r="B121" s="140" t="s">
        <v>5</v>
      </c>
      <c r="C121" s="140">
        <v>20</v>
      </c>
      <c r="D121" s="140">
        <v>5</v>
      </c>
      <c r="E121" s="140">
        <v>9</v>
      </c>
      <c r="F121" s="140">
        <f>$BF$75</f>
        <v>8</v>
      </c>
      <c r="G121" s="140"/>
      <c r="H121" s="140"/>
      <c r="I121" s="140"/>
      <c r="J121" s="140"/>
      <c r="K121" s="140"/>
      <c r="L121" s="140"/>
      <c r="M121" s="140"/>
      <c r="N121" s="140"/>
      <c r="O121" s="140"/>
      <c r="P121" s="140"/>
      <c r="Q121" s="140"/>
      <c r="R121" s="140"/>
      <c r="S121" s="140"/>
      <c r="T121" s="140"/>
      <c r="U121" s="3"/>
      <c r="V121" s="25" t="s">
        <v>24</v>
      </c>
      <c r="W121" s="14"/>
      <c r="X121" s="8" t="s">
        <v>25</v>
      </c>
      <c r="Y121" s="14"/>
      <c r="Z121" s="26" t="s">
        <v>26</v>
      </c>
      <c r="AA121" s="38"/>
      <c r="AB121" s="464"/>
      <c r="AC121" s="464"/>
      <c r="AD121" s="464"/>
      <c r="AE121" s="14"/>
      <c r="AF121" s="14"/>
      <c r="AG121" s="14"/>
      <c r="AH121" s="14"/>
      <c r="AI121" s="14"/>
      <c r="AJ121" s="14"/>
      <c r="AK121" s="14"/>
      <c r="AL121" s="14"/>
      <c r="AM121" s="14"/>
      <c r="AN121" s="14"/>
      <c r="AO121" s="14"/>
      <c r="AP121" s="14"/>
      <c r="AQ121" s="14"/>
      <c r="AR121" s="14"/>
      <c r="AS121" s="14"/>
      <c r="AT121" s="15"/>
      <c r="AV121" s="108" t="s">
        <v>125</v>
      </c>
      <c r="AW121" s="131">
        <v>26.8</v>
      </c>
      <c r="AX121" s="140">
        <v>34.299999999999997</v>
      </c>
      <c r="AY121" s="47">
        <v>42.8</v>
      </c>
      <c r="AZ121" s="3">
        <v>24</v>
      </c>
      <c r="BB121" s="114" t="s">
        <v>125</v>
      </c>
      <c r="BC121" s="131">
        <v>5.7</v>
      </c>
      <c r="BD121" s="140">
        <v>7.7</v>
      </c>
      <c r="BE121" s="47">
        <v>9.6999999999999993</v>
      </c>
      <c r="BF121" s="3">
        <v>16</v>
      </c>
      <c r="BH121" s="29"/>
      <c r="BI121" s="133"/>
      <c r="BJ121" s="29"/>
      <c r="BK121" s="29"/>
      <c r="BL121" s="29"/>
    </row>
    <row r="122" spans="1:64" x14ac:dyDescent="0.3">
      <c r="A122" s="195"/>
      <c r="B122" s="120"/>
      <c r="C122" s="463"/>
      <c r="D122" s="463"/>
      <c r="E122" s="463"/>
      <c r="F122" s="121"/>
      <c r="G122" s="121"/>
      <c r="H122" s="121"/>
      <c r="I122" s="121"/>
      <c r="J122" s="121"/>
      <c r="K122" s="121"/>
      <c r="L122" s="121"/>
      <c r="M122" s="121"/>
      <c r="N122" s="121"/>
      <c r="O122" s="121"/>
      <c r="P122" s="121"/>
      <c r="Q122" s="121"/>
      <c r="R122" s="121"/>
      <c r="S122" s="121"/>
      <c r="T122" s="121"/>
      <c r="U122" s="122"/>
      <c r="V122" s="27" t="s">
        <v>27</v>
      </c>
      <c r="W122" s="14"/>
      <c r="X122" s="9" t="s">
        <v>28</v>
      </c>
      <c r="Y122" s="14"/>
      <c r="Z122" s="19" t="s">
        <v>28</v>
      </c>
      <c r="AA122" s="39"/>
      <c r="AB122" s="465"/>
      <c r="AC122" s="465"/>
      <c r="AD122" s="465"/>
      <c r="AE122" s="124"/>
      <c r="AF122" s="124"/>
      <c r="AG122" s="124"/>
      <c r="AH122" s="124"/>
      <c r="AI122" s="124"/>
      <c r="AJ122" s="124"/>
      <c r="AK122" s="124" t="s">
        <v>1</v>
      </c>
      <c r="AL122" s="124"/>
      <c r="AM122" s="124"/>
      <c r="AN122" s="124"/>
      <c r="AO122" s="124"/>
      <c r="AP122" s="124"/>
      <c r="AQ122" s="124"/>
      <c r="AR122" s="124"/>
      <c r="AS122" s="124"/>
      <c r="AT122" s="125"/>
      <c r="AV122" s="108" t="s">
        <v>126</v>
      </c>
      <c r="AW122" s="131">
        <v>32.9</v>
      </c>
      <c r="AX122" s="140">
        <v>42.2</v>
      </c>
      <c r="AY122" s="47">
        <v>53.6</v>
      </c>
      <c r="AZ122" s="3">
        <v>29</v>
      </c>
      <c r="BB122" s="114" t="s">
        <v>126</v>
      </c>
      <c r="BC122" s="131">
        <v>2.5</v>
      </c>
      <c r="BD122" s="140">
        <v>4.0999999999999996</v>
      </c>
      <c r="BE122" s="47">
        <v>5.8</v>
      </c>
      <c r="BF122" s="3">
        <v>3</v>
      </c>
      <c r="BH122" s="29"/>
      <c r="BI122" s="133"/>
      <c r="BJ122" s="29"/>
      <c r="BK122" s="29"/>
      <c r="BL122" s="29"/>
    </row>
    <row r="123" spans="1:64" x14ac:dyDescent="0.3">
      <c r="A123" s="195"/>
      <c r="B123" s="140" t="s">
        <v>7</v>
      </c>
      <c r="C123" s="140">
        <v>28</v>
      </c>
      <c r="D123" s="140">
        <v>3</v>
      </c>
      <c r="E123" s="140">
        <v>15</v>
      </c>
      <c r="F123" s="140">
        <f>$BC$7</f>
        <v>1</v>
      </c>
      <c r="G123" s="140"/>
      <c r="H123" s="140"/>
      <c r="I123" s="140"/>
      <c r="J123" s="140"/>
      <c r="K123" s="140"/>
      <c r="L123" s="140"/>
      <c r="M123" s="140"/>
      <c r="N123" s="140"/>
      <c r="O123" s="140"/>
      <c r="P123" s="140"/>
      <c r="Q123" s="140"/>
      <c r="R123" s="140"/>
      <c r="S123" s="140"/>
      <c r="T123" s="140"/>
      <c r="U123" s="3"/>
      <c r="V123" s="108">
        <f>$AW$109</f>
        <v>20.5</v>
      </c>
      <c r="W123" s="10"/>
      <c r="X123" s="109">
        <f>$AX$109</f>
        <v>25.5</v>
      </c>
      <c r="Y123" s="10"/>
      <c r="Z123" s="3">
        <f>$AY$109</f>
        <v>30.8</v>
      </c>
      <c r="AA123" s="40" t="s">
        <v>38</v>
      </c>
      <c r="AB123" s="22">
        <v>1</v>
      </c>
      <c r="AC123" s="20">
        <v>2</v>
      </c>
      <c r="AD123" s="20">
        <v>3</v>
      </c>
      <c r="AE123" s="20">
        <v>4</v>
      </c>
      <c r="AF123" s="20">
        <v>5</v>
      </c>
      <c r="AG123" s="22">
        <v>6</v>
      </c>
      <c r="AH123" s="22">
        <v>7</v>
      </c>
      <c r="AI123" s="22">
        <v>8</v>
      </c>
      <c r="AJ123" s="22">
        <v>9</v>
      </c>
      <c r="AK123" s="22">
        <v>10</v>
      </c>
      <c r="AL123" s="22">
        <v>11</v>
      </c>
      <c r="AM123" s="22">
        <v>12</v>
      </c>
      <c r="AN123" s="22">
        <v>13</v>
      </c>
      <c r="AO123" s="22">
        <v>14</v>
      </c>
      <c r="AP123" s="22">
        <v>15</v>
      </c>
      <c r="AQ123" s="22">
        <v>16</v>
      </c>
      <c r="AR123" s="22">
        <v>17</v>
      </c>
      <c r="AS123" s="22">
        <v>18</v>
      </c>
      <c r="AT123" s="23" t="s">
        <v>0</v>
      </c>
      <c r="AV123" s="108" t="s">
        <v>60</v>
      </c>
      <c r="AW123" s="131">
        <v>27.3</v>
      </c>
      <c r="AX123" s="140">
        <v>34</v>
      </c>
      <c r="AY123" s="47">
        <v>42</v>
      </c>
      <c r="AZ123" s="3">
        <v>25</v>
      </c>
      <c r="BB123" s="139" t="s">
        <v>60</v>
      </c>
      <c r="BC123" s="131">
        <v>10.3</v>
      </c>
      <c r="BD123" s="140">
        <v>14.3</v>
      </c>
      <c r="BE123" s="47">
        <v>19.3</v>
      </c>
      <c r="BF123" s="3">
        <v>26</v>
      </c>
    </row>
    <row r="124" spans="1:64" x14ac:dyDescent="0.3">
      <c r="A124" s="195"/>
      <c r="B124" s="140" t="s">
        <v>130</v>
      </c>
      <c r="C124" s="140">
        <v>9</v>
      </c>
      <c r="D124" s="140">
        <v>31</v>
      </c>
      <c r="E124" s="140">
        <v>30</v>
      </c>
      <c r="F124" s="140">
        <f>$BD$7</f>
        <v>27</v>
      </c>
      <c r="G124" s="140"/>
      <c r="H124" s="140"/>
      <c r="I124" s="140"/>
      <c r="J124" s="140"/>
      <c r="K124" s="140"/>
      <c r="L124" s="140"/>
      <c r="M124" s="140"/>
      <c r="N124" s="140"/>
      <c r="O124" s="140"/>
      <c r="P124" s="140"/>
      <c r="Q124" s="140"/>
      <c r="R124" s="140"/>
      <c r="S124" s="140"/>
      <c r="T124" s="140"/>
      <c r="U124" s="3"/>
      <c r="V124" s="149" t="s">
        <v>31</v>
      </c>
      <c r="W124" s="150"/>
      <c r="X124" s="150"/>
      <c r="Y124" s="150"/>
      <c r="Z124" s="151"/>
      <c r="AA124" s="40" t="s">
        <v>150</v>
      </c>
      <c r="AB124" s="35">
        <v>22</v>
      </c>
      <c r="AC124" s="35">
        <v>11</v>
      </c>
      <c r="AD124" s="35">
        <v>30</v>
      </c>
      <c r="AE124" s="35">
        <f>$AX$7</f>
        <v>23</v>
      </c>
      <c r="AF124" s="35"/>
      <c r="AG124" s="35"/>
      <c r="AH124" s="35"/>
      <c r="AI124" s="35"/>
      <c r="AJ124" s="35"/>
      <c r="AK124" s="35"/>
      <c r="AL124" s="35"/>
      <c r="AM124" s="35"/>
      <c r="AN124" s="35"/>
      <c r="AO124" s="35"/>
      <c r="AP124" s="35"/>
      <c r="AQ124" s="35"/>
      <c r="AR124" s="35"/>
      <c r="AS124" s="35"/>
      <c r="AT124" s="36"/>
      <c r="AV124" s="114" t="s">
        <v>61</v>
      </c>
      <c r="AW124" s="131">
        <v>21.6</v>
      </c>
      <c r="AX124" s="140">
        <v>29</v>
      </c>
      <c r="AY124" s="47">
        <v>36.299999999999997</v>
      </c>
      <c r="AZ124" s="3">
        <v>19</v>
      </c>
      <c r="BB124" s="108" t="s">
        <v>61</v>
      </c>
      <c r="BC124" s="131">
        <v>7.6</v>
      </c>
      <c r="BD124" s="140">
        <v>9.9</v>
      </c>
      <c r="BE124" s="47">
        <v>12.2</v>
      </c>
      <c r="BF124" s="3">
        <v>22</v>
      </c>
    </row>
    <row r="125" spans="1:64" x14ac:dyDescent="0.3">
      <c r="A125" s="195"/>
      <c r="B125" s="140" t="s">
        <v>9</v>
      </c>
      <c r="C125" s="140">
        <v>31</v>
      </c>
      <c r="D125" s="140">
        <v>5</v>
      </c>
      <c r="E125" s="140">
        <v>10</v>
      </c>
      <c r="F125" s="140">
        <f>$BE$7</f>
        <v>17</v>
      </c>
      <c r="G125" s="140"/>
      <c r="H125" s="140"/>
      <c r="I125" s="140"/>
      <c r="J125" s="140"/>
      <c r="K125" s="140"/>
      <c r="L125" s="140"/>
      <c r="M125" s="140"/>
      <c r="N125" s="140"/>
      <c r="O125" s="140"/>
      <c r="P125" s="140"/>
      <c r="Q125" s="140"/>
      <c r="R125" s="140"/>
      <c r="S125" s="140"/>
      <c r="T125" s="140"/>
      <c r="U125" s="3"/>
      <c r="V125" s="25" t="s">
        <v>24</v>
      </c>
      <c r="W125" s="14"/>
      <c r="X125" s="8" t="s">
        <v>25</v>
      </c>
      <c r="Y125" s="14"/>
      <c r="Z125" s="26" t="s">
        <v>26</v>
      </c>
      <c r="AA125" s="138"/>
      <c r="AB125" s="136"/>
      <c r="AC125" s="136"/>
      <c r="AD125" s="136"/>
      <c r="AE125" s="136"/>
      <c r="AF125" s="136"/>
      <c r="AG125" s="136"/>
      <c r="AH125" s="136"/>
      <c r="AI125" s="136"/>
      <c r="AJ125" s="136"/>
      <c r="AK125" s="136"/>
      <c r="AL125" s="136"/>
      <c r="AM125" s="136"/>
      <c r="AN125" s="136"/>
      <c r="AO125" s="136"/>
      <c r="AP125" s="136"/>
      <c r="AQ125" s="136"/>
      <c r="AR125" s="136"/>
      <c r="AS125" s="136"/>
      <c r="AT125" s="137"/>
      <c r="AV125" s="108" t="s">
        <v>62</v>
      </c>
      <c r="AW125" s="131">
        <v>17.3</v>
      </c>
      <c r="AX125" s="140">
        <v>22.3</v>
      </c>
      <c r="AY125" s="47">
        <v>28</v>
      </c>
      <c r="AZ125" s="3">
        <v>6</v>
      </c>
      <c r="BB125" s="108" t="s">
        <v>62</v>
      </c>
      <c r="BC125" s="131">
        <v>12.7</v>
      </c>
      <c r="BD125" s="140">
        <v>15.6</v>
      </c>
      <c r="BE125" s="47">
        <v>18.399999999999999</v>
      </c>
      <c r="BF125" s="3">
        <v>29</v>
      </c>
    </row>
    <row r="126" spans="1:64" x14ac:dyDescent="0.3">
      <c r="A126" s="195"/>
      <c r="B126" s="140" t="s">
        <v>5</v>
      </c>
      <c r="C126" s="140">
        <v>26</v>
      </c>
      <c r="D126" s="140">
        <v>19</v>
      </c>
      <c r="E126" s="140">
        <v>18</v>
      </c>
      <c r="F126" s="140">
        <f>$AZ$109</f>
        <v>15</v>
      </c>
      <c r="G126" s="140"/>
      <c r="H126" s="140"/>
      <c r="I126" s="140"/>
      <c r="J126" s="140"/>
      <c r="K126" s="140"/>
      <c r="L126" s="140"/>
      <c r="M126" s="140"/>
      <c r="N126" s="140"/>
      <c r="O126" s="140"/>
      <c r="P126" s="140"/>
      <c r="Q126" s="140"/>
      <c r="R126" s="140"/>
      <c r="S126" s="140"/>
      <c r="T126" s="140"/>
      <c r="U126" s="3"/>
      <c r="V126" s="27" t="s">
        <v>27</v>
      </c>
      <c r="W126" s="14"/>
      <c r="X126" s="9" t="s">
        <v>28</v>
      </c>
      <c r="Y126" s="14"/>
      <c r="Z126" s="19" t="s">
        <v>28</v>
      </c>
      <c r="AA126" s="39"/>
      <c r="AB126" s="465"/>
      <c r="AC126" s="465"/>
      <c r="AD126" s="465"/>
      <c r="AE126" s="124"/>
      <c r="AF126" s="124"/>
      <c r="AG126" s="124"/>
      <c r="AH126" s="124"/>
      <c r="AI126" s="124"/>
      <c r="AJ126" s="124"/>
      <c r="AK126" s="124" t="s">
        <v>1</v>
      </c>
      <c r="AL126" s="124"/>
      <c r="AM126" s="124"/>
      <c r="AN126" s="124"/>
      <c r="AO126" s="124"/>
      <c r="AP126" s="124"/>
      <c r="AQ126" s="124"/>
      <c r="AR126" s="124"/>
      <c r="AS126" s="124"/>
      <c r="AT126" s="125"/>
      <c r="AV126" s="108" t="s">
        <v>63</v>
      </c>
      <c r="AW126" s="131">
        <v>19.3</v>
      </c>
      <c r="AX126" s="140">
        <v>24.6</v>
      </c>
      <c r="AY126" s="47">
        <v>30.3</v>
      </c>
      <c r="AZ126" s="3">
        <v>9</v>
      </c>
      <c r="BB126" s="108" t="s">
        <v>63</v>
      </c>
      <c r="BC126" s="131">
        <v>2.1</v>
      </c>
      <c r="BD126" s="140">
        <v>3.6</v>
      </c>
      <c r="BE126" s="47">
        <v>5.0999999999999996</v>
      </c>
      <c r="BF126" s="3">
        <v>2</v>
      </c>
    </row>
    <row r="127" spans="1:64" x14ac:dyDescent="0.3">
      <c r="A127" s="195"/>
      <c r="B127" s="120"/>
      <c r="C127" s="463"/>
      <c r="D127" s="463"/>
      <c r="E127" s="463"/>
      <c r="F127" s="121"/>
      <c r="G127" s="121"/>
      <c r="H127" s="121"/>
      <c r="I127" s="121"/>
      <c r="J127" s="121"/>
      <c r="K127" s="121"/>
      <c r="L127" s="121"/>
      <c r="M127" s="121"/>
      <c r="N127" s="121"/>
      <c r="O127" s="121"/>
      <c r="P127" s="121"/>
      <c r="Q127" s="121"/>
      <c r="R127" s="121"/>
      <c r="S127" s="121"/>
      <c r="T127" s="121"/>
      <c r="U127" s="122"/>
      <c r="V127" s="108">
        <f>$BC$109</f>
        <v>5.0999999999999996</v>
      </c>
      <c r="W127" s="10"/>
      <c r="X127" s="109">
        <f>$BD$109</f>
        <v>6.8</v>
      </c>
      <c r="Y127" s="10"/>
      <c r="Z127" s="3">
        <f>$BE$109</f>
        <v>8.4</v>
      </c>
      <c r="AA127" s="49" t="s">
        <v>115</v>
      </c>
      <c r="AB127" s="44">
        <v>1</v>
      </c>
      <c r="AC127" s="20">
        <v>2</v>
      </c>
      <c r="AD127" s="20">
        <v>3</v>
      </c>
      <c r="AE127" s="20">
        <v>4</v>
      </c>
      <c r="AF127" s="20">
        <v>5</v>
      </c>
      <c r="AG127" s="44">
        <v>6</v>
      </c>
      <c r="AH127" s="44">
        <v>7</v>
      </c>
      <c r="AI127" s="44">
        <v>8</v>
      </c>
      <c r="AJ127" s="44">
        <v>9</v>
      </c>
      <c r="AK127" s="44">
        <v>10</v>
      </c>
      <c r="AL127" s="44">
        <v>11</v>
      </c>
      <c r="AM127" s="44">
        <v>12</v>
      </c>
      <c r="AN127" s="44">
        <v>13</v>
      </c>
      <c r="AO127" s="44">
        <v>14</v>
      </c>
      <c r="AP127" s="44">
        <v>15</v>
      </c>
      <c r="AQ127" s="44">
        <v>16</v>
      </c>
      <c r="AR127" s="44">
        <v>17</v>
      </c>
      <c r="AS127" s="44">
        <v>18</v>
      </c>
      <c r="AT127" s="45" t="s">
        <v>0</v>
      </c>
      <c r="AV127" s="108" t="s">
        <v>64</v>
      </c>
      <c r="AW127" s="131">
        <v>16.100000000000001</v>
      </c>
      <c r="AX127" s="140">
        <v>21.8</v>
      </c>
      <c r="AY127" s="47">
        <v>28.1</v>
      </c>
      <c r="AZ127" s="3">
        <v>2</v>
      </c>
      <c r="BB127" s="108" t="s">
        <v>64</v>
      </c>
      <c r="BC127" s="131">
        <v>3.8</v>
      </c>
      <c r="BD127" s="140">
        <v>5.8</v>
      </c>
      <c r="BE127" s="47">
        <v>7.8</v>
      </c>
      <c r="BF127" s="3">
        <v>8</v>
      </c>
    </row>
    <row r="128" spans="1:64" x14ac:dyDescent="0.3">
      <c r="A128" s="195"/>
      <c r="B128" s="140" t="s">
        <v>10</v>
      </c>
      <c r="C128" s="140">
        <v>14</v>
      </c>
      <c r="D128" s="140">
        <v>15</v>
      </c>
      <c r="E128" s="140">
        <v>11</v>
      </c>
      <c r="F128" s="140">
        <f>$BH$7</f>
        <v>16</v>
      </c>
      <c r="G128" s="140"/>
      <c r="H128" s="140"/>
      <c r="I128" s="140"/>
      <c r="J128" s="140"/>
      <c r="K128" s="140"/>
      <c r="L128" s="140"/>
      <c r="M128" s="140"/>
      <c r="N128" s="140"/>
      <c r="O128" s="140"/>
      <c r="P128" s="140"/>
      <c r="Q128" s="140"/>
      <c r="R128" s="140"/>
      <c r="S128" s="140"/>
      <c r="T128" s="140"/>
      <c r="U128" s="3"/>
      <c r="V128" s="149" t="s">
        <v>32</v>
      </c>
      <c r="W128" s="150"/>
      <c r="X128" s="61"/>
      <c r="Y128" s="150" t="s">
        <v>127</v>
      </c>
      <c r="Z128" s="151"/>
      <c r="AA128" s="50" t="s">
        <v>116</v>
      </c>
      <c r="AB128" s="140">
        <v>8</v>
      </c>
      <c r="AC128" s="140">
        <v>30</v>
      </c>
      <c r="AD128" s="140">
        <v>24</v>
      </c>
      <c r="AE128" s="140">
        <f>$BI$41</f>
        <v>22</v>
      </c>
      <c r="AF128" s="140"/>
      <c r="AG128" s="140"/>
      <c r="AH128" s="140"/>
      <c r="AI128" s="140"/>
      <c r="AJ128" s="140"/>
      <c r="AK128" s="140"/>
      <c r="AL128" s="140"/>
      <c r="AM128" s="140"/>
      <c r="AN128" s="140"/>
      <c r="AO128" s="140"/>
      <c r="AP128" s="140"/>
      <c r="AQ128" s="140"/>
      <c r="AR128" s="140"/>
      <c r="AS128" s="140"/>
      <c r="AT128" s="3"/>
      <c r="AV128" s="108" t="s">
        <v>65</v>
      </c>
      <c r="AW128" s="131">
        <v>26.8</v>
      </c>
      <c r="AX128" s="140">
        <v>32.299999999999997</v>
      </c>
      <c r="AY128" s="47">
        <v>40.1</v>
      </c>
      <c r="AZ128" s="3">
        <v>22</v>
      </c>
      <c r="BB128" s="108" t="s">
        <v>65</v>
      </c>
      <c r="BC128" s="131">
        <v>4.8</v>
      </c>
      <c r="BD128" s="140">
        <v>7</v>
      </c>
      <c r="BE128" s="47">
        <v>9.1999999999999993</v>
      </c>
      <c r="BF128" s="3">
        <v>12</v>
      </c>
    </row>
    <row r="129" spans="1:58" ht="15" thickBot="1" x14ac:dyDescent="0.35">
      <c r="A129" s="195"/>
      <c r="B129" s="140" t="s">
        <v>5</v>
      </c>
      <c r="C129" s="140">
        <v>6</v>
      </c>
      <c r="D129" s="140">
        <v>7</v>
      </c>
      <c r="E129" s="140">
        <v>3</v>
      </c>
      <c r="F129" s="140">
        <f>$BF$109</f>
        <v>13</v>
      </c>
      <c r="G129" s="140"/>
      <c r="H129" s="140"/>
      <c r="I129" s="140"/>
      <c r="J129" s="140"/>
      <c r="K129" s="140"/>
      <c r="L129" s="140"/>
      <c r="M129" s="140"/>
      <c r="N129" s="140"/>
      <c r="O129" s="140"/>
      <c r="P129" s="140"/>
      <c r="Q129" s="140"/>
      <c r="R129" s="140"/>
      <c r="S129" s="140"/>
      <c r="T129" s="140"/>
      <c r="U129" s="3"/>
      <c r="V129" s="25" t="s">
        <v>24</v>
      </c>
      <c r="W129" s="14"/>
      <c r="X129" s="62"/>
      <c r="Y129" s="14"/>
      <c r="Z129" s="26" t="s">
        <v>24</v>
      </c>
      <c r="AA129" s="141" t="s">
        <v>117</v>
      </c>
      <c r="AB129" s="142">
        <v>11</v>
      </c>
      <c r="AC129" s="142">
        <v>9</v>
      </c>
      <c r="AD129" s="142">
        <v>16</v>
      </c>
      <c r="AE129" s="142">
        <f>$AX$143</f>
        <v>16</v>
      </c>
      <c r="AF129" s="142"/>
      <c r="AG129" s="142"/>
      <c r="AH129" s="142"/>
      <c r="AI129" s="142"/>
      <c r="AJ129" s="142"/>
      <c r="AK129" s="142"/>
      <c r="AL129" s="142"/>
      <c r="AM129" s="142"/>
      <c r="AN129" s="142"/>
      <c r="AO129" s="142"/>
      <c r="AP129" s="142"/>
      <c r="AQ129" s="142"/>
      <c r="AR129" s="142"/>
      <c r="AS129" s="142"/>
      <c r="AT129" s="4"/>
      <c r="AV129" s="108" t="s">
        <v>66</v>
      </c>
      <c r="AW129" s="131">
        <v>19.899999999999999</v>
      </c>
      <c r="AX129" s="140">
        <v>26.9</v>
      </c>
      <c r="AY129" s="47">
        <v>34.9</v>
      </c>
      <c r="AZ129" s="3">
        <v>12</v>
      </c>
      <c r="BB129" s="108" t="s">
        <v>66</v>
      </c>
      <c r="BC129" s="131">
        <v>5.6</v>
      </c>
      <c r="BD129" s="140">
        <v>7.7</v>
      </c>
      <c r="BE129" s="47">
        <v>9.9</v>
      </c>
      <c r="BF129" s="3">
        <v>14</v>
      </c>
    </row>
    <row r="130" spans="1:58" x14ac:dyDescent="0.3">
      <c r="A130" s="195"/>
      <c r="B130" s="120"/>
      <c r="C130" s="463"/>
      <c r="D130" s="463"/>
      <c r="E130" s="463"/>
      <c r="F130" s="121"/>
      <c r="G130" s="121"/>
      <c r="H130" s="121"/>
      <c r="I130" s="121"/>
      <c r="J130" s="121"/>
      <c r="K130" s="121"/>
      <c r="L130" s="121"/>
      <c r="M130" s="121"/>
      <c r="N130" s="121"/>
      <c r="O130" s="121"/>
      <c r="P130" s="121"/>
      <c r="Q130" s="121"/>
      <c r="R130" s="121"/>
      <c r="S130" s="121"/>
      <c r="T130" s="121"/>
      <c r="U130" s="122"/>
      <c r="V130" s="27" t="s">
        <v>27</v>
      </c>
      <c r="W130" s="14"/>
      <c r="X130" s="63"/>
      <c r="Y130" s="14"/>
      <c r="Z130" s="19" t="s">
        <v>27</v>
      </c>
      <c r="AV130" s="108" t="s">
        <v>67</v>
      </c>
      <c r="AW130" s="131">
        <v>26.8</v>
      </c>
      <c r="AX130" s="140">
        <v>34.1</v>
      </c>
      <c r="AY130" s="47">
        <v>44.4</v>
      </c>
      <c r="AZ130" s="3">
        <v>23</v>
      </c>
      <c r="BB130" s="108" t="s">
        <v>67</v>
      </c>
      <c r="BC130" s="131">
        <v>6.6</v>
      </c>
      <c r="BD130" s="140">
        <v>9.1</v>
      </c>
      <c r="BE130" s="47">
        <v>11.6</v>
      </c>
      <c r="BF130" s="3">
        <v>18</v>
      </c>
    </row>
    <row r="131" spans="1:58" ht="15" thickBot="1" x14ac:dyDescent="0.35">
      <c r="A131" s="196"/>
      <c r="B131" s="142" t="s">
        <v>11</v>
      </c>
      <c r="C131" s="142">
        <v>28</v>
      </c>
      <c r="D131" s="142">
        <v>24</v>
      </c>
      <c r="E131" s="142">
        <v>23</v>
      </c>
      <c r="F131" s="142">
        <f>$BD$143</f>
        <v>26</v>
      </c>
      <c r="G131" s="142"/>
      <c r="H131" s="142"/>
      <c r="I131" s="142"/>
      <c r="J131" s="142"/>
      <c r="K131" s="142"/>
      <c r="L131" s="142"/>
      <c r="M131" s="142"/>
      <c r="N131" s="142"/>
      <c r="O131" s="142"/>
      <c r="P131" s="142"/>
      <c r="Q131" s="142"/>
      <c r="R131" s="142"/>
      <c r="S131" s="142"/>
      <c r="T131" s="142"/>
      <c r="U131" s="4"/>
      <c r="V131" s="106">
        <f>$BC$143</f>
        <v>12</v>
      </c>
      <c r="W131" s="28"/>
      <c r="X131" s="58"/>
      <c r="Y131" s="28"/>
      <c r="Z131" s="60">
        <f>$AW$143</f>
        <v>7</v>
      </c>
      <c r="AV131" s="114" t="s">
        <v>68</v>
      </c>
      <c r="AW131" s="131">
        <v>16.899999999999999</v>
      </c>
      <c r="AX131" s="140">
        <v>21.8</v>
      </c>
      <c r="AY131" s="47">
        <v>27.6</v>
      </c>
      <c r="AZ131" s="3">
        <v>4</v>
      </c>
      <c r="BB131" s="108" t="s">
        <v>68</v>
      </c>
      <c r="BC131" s="131">
        <v>0.8</v>
      </c>
      <c r="BD131" s="140">
        <v>1.6</v>
      </c>
      <c r="BE131" s="47">
        <v>2.4</v>
      </c>
      <c r="BF131" s="3">
        <v>1</v>
      </c>
    </row>
    <row r="132" spans="1:58" ht="15" thickBot="1" x14ac:dyDescent="0.35">
      <c r="AV132" s="108" t="s">
        <v>69</v>
      </c>
      <c r="AW132" s="131">
        <v>19.2</v>
      </c>
      <c r="AX132" s="140">
        <v>23.4</v>
      </c>
      <c r="AY132" s="47">
        <v>28.6</v>
      </c>
      <c r="AZ132" s="3">
        <v>8</v>
      </c>
      <c r="BB132" s="108" t="s">
        <v>69</v>
      </c>
      <c r="BC132" s="131">
        <v>8</v>
      </c>
      <c r="BD132" s="140">
        <v>10</v>
      </c>
      <c r="BE132" s="47">
        <v>12</v>
      </c>
      <c r="BF132" s="3">
        <v>23</v>
      </c>
    </row>
    <row r="133" spans="1:58" ht="14.4" customHeight="1" x14ac:dyDescent="0.3">
      <c r="A133" s="212" t="s">
        <v>78</v>
      </c>
      <c r="B133" s="11"/>
      <c r="C133" s="462"/>
      <c r="D133" s="462"/>
      <c r="E133" s="462"/>
      <c r="F133" s="118"/>
      <c r="G133" s="118"/>
      <c r="H133" s="118"/>
      <c r="I133" s="118"/>
      <c r="J133" s="118"/>
      <c r="K133" s="118"/>
      <c r="L133" s="118"/>
      <c r="M133" s="118"/>
      <c r="N133" s="118"/>
      <c r="O133" s="118"/>
      <c r="P133" s="118"/>
      <c r="Q133" s="118"/>
      <c r="R133" s="118"/>
      <c r="S133" s="118"/>
      <c r="T133" s="118"/>
      <c r="U133" s="119"/>
      <c r="V133" s="165" t="s">
        <v>23</v>
      </c>
      <c r="W133" s="166"/>
      <c r="X133" s="166"/>
      <c r="Y133" s="166"/>
      <c r="Z133" s="166"/>
      <c r="AA133" s="11"/>
      <c r="AB133" s="462"/>
      <c r="AC133" s="462"/>
      <c r="AD133" s="462"/>
      <c r="AE133" s="118"/>
      <c r="AF133" s="118"/>
      <c r="AG133" s="118"/>
      <c r="AH133" s="118"/>
      <c r="AI133" s="118"/>
      <c r="AJ133" s="118"/>
      <c r="AK133" s="118"/>
      <c r="AL133" s="118"/>
      <c r="AM133" s="118"/>
      <c r="AN133" s="118"/>
      <c r="AO133" s="118"/>
      <c r="AP133" s="118"/>
      <c r="AQ133" s="118"/>
      <c r="AR133" s="118"/>
      <c r="AS133" s="118"/>
      <c r="AT133" s="119"/>
      <c r="AV133" s="108" t="s">
        <v>70</v>
      </c>
      <c r="AW133" s="131">
        <v>21.3</v>
      </c>
      <c r="AX133" s="140">
        <v>28.1</v>
      </c>
      <c r="AY133" s="47">
        <v>35.299999999999997</v>
      </c>
      <c r="AZ133" s="3">
        <v>18</v>
      </c>
      <c r="BB133" s="108" t="s">
        <v>70</v>
      </c>
      <c r="BC133" s="131">
        <v>6</v>
      </c>
      <c r="BD133" s="140">
        <v>9.1</v>
      </c>
      <c r="BE133" s="47">
        <v>12.3</v>
      </c>
      <c r="BF133" s="3">
        <v>17</v>
      </c>
    </row>
    <row r="134" spans="1:58" x14ac:dyDescent="0.3">
      <c r="A134" s="213"/>
      <c r="B134" s="5" t="s">
        <v>1</v>
      </c>
      <c r="C134" s="20">
        <v>1</v>
      </c>
      <c r="D134" s="20">
        <v>2</v>
      </c>
      <c r="E134" s="20">
        <v>3</v>
      </c>
      <c r="F134" s="20">
        <v>4</v>
      </c>
      <c r="G134" s="20">
        <v>5</v>
      </c>
      <c r="H134" s="20">
        <v>6</v>
      </c>
      <c r="I134" s="20">
        <v>7</v>
      </c>
      <c r="J134" s="20">
        <v>8</v>
      </c>
      <c r="K134" s="20">
        <v>9</v>
      </c>
      <c r="L134" s="20">
        <v>10</v>
      </c>
      <c r="M134" s="20">
        <v>11</v>
      </c>
      <c r="N134" s="20">
        <v>12</v>
      </c>
      <c r="O134" s="20">
        <v>13</v>
      </c>
      <c r="P134" s="20">
        <v>14</v>
      </c>
      <c r="Q134" s="20">
        <v>15</v>
      </c>
      <c r="R134" s="20">
        <v>16</v>
      </c>
      <c r="S134" s="20">
        <v>17</v>
      </c>
      <c r="T134" s="20">
        <v>18</v>
      </c>
      <c r="U134" s="21" t="s">
        <v>0</v>
      </c>
      <c r="V134" s="25" t="s">
        <v>24</v>
      </c>
      <c r="W134" s="14"/>
      <c r="X134" s="8" t="s">
        <v>25</v>
      </c>
      <c r="Y134" s="14"/>
      <c r="Z134" s="46" t="s">
        <v>26</v>
      </c>
      <c r="AA134" s="5" t="s">
        <v>1</v>
      </c>
      <c r="AB134" s="20">
        <v>1</v>
      </c>
      <c r="AC134" s="20">
        <v>2</v>
      </c>
      <c r="AD134" s="20">
        <v>3</v>
      </c>
      <c r="AE134" s="20">
        <v>4</v>
      </c>
      <c r="AF134" s="20">
        <v>5</v>
      </c>
      <c r="AG134" s="20">
        <v>6</v>
      </c>
      <c r="AH134" s="20">
        <v>7</v>
      </c>
      <c r="AI134" s="20">
        <v>8</v>
      </c>
      <c r="AJ134" s="20">
        <v>9</v>
      </c>
      <c r="AK134" s="20">
        <v>10</v>
      </c>
      <c r="AL134" s="20">
        <v>11</v>
      </c>
      <c r="AM134" s="20">
        <v>12</v>
      </c>
      <c r="AN134" s="20">
        <v>13</v>
      </c>
      <c r="AO134" s="20">
        <v>14</v>
      </c>
      <c r="AP134" s="20">
        <v>15</v>
      </c>
      <c r="AQ134" s="20">
        <v>16</v>
      </c>
      <c r="AR134" s="20">
        <v>17</v>
      </c>
      <c r="AS134" s="20">
        <v>18</v>
      </c>
      <c r="AT134" s="21" t="s">
        <v>0</v>
      </c>
      <c r="AV134" s="139" t="s">
        <v>71</v>
      </c>
      <c r="AW134" s="131">
        <v>33.200000000000003</v>
      </c>
      <c r="AX134" s="140">
        <v>40.1</v>
      </c>
      <c r="AY134" s="47">
        <v>48.9</v>
      </c>
      <c r="AZ134" s="3">
        <v>30</v>
      </c>
      <c r="BB134" s="108" t="s">
        <v>71</v>
      </c>
      <c r="BC134" s="131">
        <v>3.8</v>
      </c>
      <c r="BD134" s="140">
        <v>5.6</v>
      </c>
      <c r="BE134" s="47">
        <v>7.4</v>
      </c>
      <c r="BF134" s="3">
        <v>7</v>
      </c>
    </row>
    <row r="135" spans="1:58" ht="15" thickBot="1" x14ac:dyDescent="0.35">
      <c r="A135" s="213"/>
      <c r="B135" s="140" t="s">
        <v>2</v>
      </c>
      <c r="C135" s="140">
        <v>24</v>
      </c>
      <c r="D135" s="140">
        <v>6</v>
      </c>
      <c r="E135" s="140">
        <v>10</v>
      </c>
      <c r="F135" s="140">
        <f>$BE$42</f>
        <v>7</v>
      </c>
      <c r="G135" s="140"/>
      <c r="H135" s="140"/>
      <c r="I135" s="140"/>
      <c r="J135" s="140"/>
      <c r="K135" s="140"/>
      <c r="L135" s="140"/>
      <c r="M135" s="140"/>
      <c r="N135" s="140"/>
      <c r="O135" s="140"/>
      <c r="P135" s="140"/>
      <c r="Q135" s="140"/>
      <c r="R135" s="140"/>
      <c r="S135" s="140"/>
      <c r="T135" s="140"/>
      <c r="U135" s="3"/>
      <c r="V135" s="27" t="s">
        <v>27</v>
      </c>
      <c r="W135" s="14"/>
      <c r="X135" s="9" t="s">
        <v>28</v>
      </c>
      <c r="Y135" s="14"/>
      <c r="Z135" s="19" t="s">
        <v>28</v>
      </c>
      <c r="AA135" s="139" t="s">
        <v>33</v>
      </c>
      <c r="AB135" s="140">
        <v>12</v>
      </c>
      <c r="AC135" s="140">
        <v>30</v>
      </c>
      <c r="AD135" s="140">
        <v>32</v>
      </c>
      <c r="AE135" s="140">
        <f>$AY$42</f>
        <v>31</v>
      </c>
      <c r="AF135" s="140"/>
      <c r="AG135" s="140"/>
      <c r="AH135" s="140"/>
      <c r="AI135" s="140"/>
      <c r="AJ135" s="140"/>
      <c r="AK135" s="140"/>
      <c r="AL135" s="140"/>
      <c r="AM135" s="140"/>
      <c r="AN135" s="140"/>
      <c r="AO135" s="140"/>
      <c r="AP135" s="140"/>
      <c r="AQ135" s="140"/>
      <c r="AR135" s="140"/>
      <c r="AS135" s="140"/>
      <c r="AT135" s="3"/>
      <c r="AV135" s="141" t="s">
        <v>72</v>
      </c>
      <c r="AW135" s="132">
        <v>34.200000000000003</v>
      </c>
      <c r="AX135" s="142">
        <v>41.7</v>
      </c>
      <c r="AY135" s="56">
        <v>52.2</v>
      </c>
      <c r="AZ135" s="3">
        <v>31</v>
      </c>
      <c r="BB135" s="141" t="s">
        <v>72</v>
      </c>
      <c r="BC135" s="132">
        <v>7</v>
      </c>
      <c r="BD135" s="142">
        <v>9.1</v>
      </c>
      <c r="BE135" s="56">
        <v>11.3</v>
      </c>
      <c r="BF135" s="3">
        <v>20</v>
      </c>
    </row>
    <row r="136" spans="1:58" ht="15" thickBot="1" x14ac:dyDescent="0.35">
      <c r="A136" s="213"/>
      <c r="B136" s="120"/>
      <c r="C136" s="463"/>
      <c r="D136" s="463"/>
      <c r="E136" s="463"/>
      <c r="F136" s="121"/>
      <c r="G136" s="121"/>
      <c r="H136" s="121"/>
      <c r="I136" s="121"/>
      <c r="J136" s="121"/>
      <c r="K136" s="121"/>
      <c r="L136" s="121"/>
      <c r="M136" s="121"/>
      <c r="N136" s="121"/>
      <c r="O136" s="121"/>
      <c r="P136" s="121"/>
      <c r="Q136" s="121"/>
      <c r="R136" s="121"/>
      <c r="S136" s="121"/>
      <c r="T136" s="121"/>
      <c r="U136" s="122"/>
      <c r="V136" s="108">
        <f>$BC$76</f>
        <v>9.9</v>
      </c>
      <c r="W136" s="10"/>
      <c r="X136" s="109">
        <f>$BD$76</f>
        <v>10.6</v>
      </c>
      <c r="Y136" s="10"/>
      <c r="Z136" s="3">
        <f>$BE$76</f>
        <v>11.2</v>
      </c>
      <c r="AA136" s="139" t="s">
        <v>34</v>
      </c>
      <c r="AB136" s="140">
        <v>15</v>
      </c>
      <c r="AC136" s="140">
        <v>28</v>
      </c>
      <c r="AD136" s="140">
        <v>29</v>
      </c>
      <c r="AE136" s="140">
        <f>$AW$42</f>
        <v>26</v>
      </c>
      <c r="AF136" s="140"/>
      <c r="AG136" s="140"/>
      <c r="AH136" s="140"/>
      <c r="AI136" s="140"/>
      <c r="AJ136" s="140"/>
      <c r="AK136" s="140"/>
      <c r="AL136" s="140"/>
      <c r="AM136" s="140"/>
      <c r="AN136" s="140"/>
      <c r="AO136" s="140"/>
      <c r="AP136" s="140"/>
      <c r="AQ136" s="140"/>
      <c r="AR136" s="140"/>
      <c r="AS136" s="140"/>
      <c r="AT136" s="3"/>
    </row>
    <row r="137" spans="1:58" x14ac:dyDescent="0.3">
      <c r="A137" s="213"/>
      <c r="B137" s="140" t="s">
        <v>3</v>
      </c>
      <c r="C137" s="140">
        <v>13</v>
      </c>
      <c r="D137" s="140">
        <v>5</v>
      </c>
      <c r="E137" s="140">
        <v>10</v>
      </c>
      <c r="F137" s="140">
        <f>$BD$42</f>
        <v>9</v>
      </c>
      <c r="G137" s="140"/>
      <c r="H137" s="140"/>
      <c r="I137" s="140"/>
      <c r="J137" s="140"/>
      <c r="K137" s="140"/>
      <c r="L137" s="140"/>
      <c r="M137" s="140"/>
      <c r="N137" s="140"/>
      <c r="O137" s="140"/>
      <c r="P137" s="140"/>
      <c r="Q137" s="140"/>
      <c r="R137" s="140"/>
      <c r="S137" s="140"/>
      <c r="T137" s="140"/>
      <c r="U137" s="3"/>
      <c r="V137" s="149" t="s">
        <v>29</v>
      </c>
      <c r="W137" s="150"/>
      <c r="X137" s="150"/>
      <c r="Y137" s="150"/>
      <c r="Z137" s="151"/>
      <c r="AA137" s="139" t="s">
        <v>35</v>
      </c>
      <c r="AB137" s="140">
        <v>20</v>
      </c>
      <c r="AC137" s="140">
        <v>24</v>
      </c>
      <c r="AD137" s="140">
        <v>29</v>
      </c>
      <c r="AE137" s="140">
        <f>$AX$42</f>
        <v>30</v>
      </c>
      <c r="AF137" s="140"/>
      <c r="AG137" s="140"/>
      <c r="AH137" s="140"/>
      <c r="AI137" s="140"/>
      <c r="AJ137" s="140"/>
      <c r="AK137" s="140"/>
      <c r="AL137" s="140"/>
      <c r="AM137" s="140"/>
      <c r="AN137" s="140"/>
      <c r="AO137" s="140"/>
      <c r="AP137" s="140"/>
      <c r="AQ137" s="140"/>
      <c r="AR137" s="140"/>
      <c r="AS137" s="140"/>
      <c r="AT137" s="3"/>
      <c r="AV137" s="59" t="s">
        <v>117</v>
      </c>
      <c r="AW137" s="31" t="s">
        <v>24</v>
      </c>
      <c r="AX137" s="31" t="s">
        <v>124</v>
      </c>
      <c r="BB137" s="53" t="s">
        <v>11</v>
      </c>
      <c r="BC137" s="31" t="s">
        <v>24</v>
      </c>
      <c r="BD137" s="32" t="s">
        <v>124</v>
      </c>
    </row>
    <row r="138" spans="1:58" x14ac:dyDescent="0.3">
      <c r="A138" s="213"/>
      <c r="B138" s="140" t="s">
        <v>4</v>
      </c>
      <c r="C138" s="140">
        <v>19</v>
      </c>
      <c r="D138" s="140">
        <v>27</v>
      </c>
      <c r="E138" s="140">
        <v>15</v>
      </c>
      <c r="F138" s="140">
        <f>$BI$8</f>
        <v>9</v>
      </c>
      <c r="G138" s="140"/>
      <c r="H138" s="140"/>
      <c r="I138" s="140"/>
      <c r="J138" s="140"/>
      <c r="K138" s="140"/>
      <c r="L138" s="140"/>
      <c r="M138" s="140"/>
      <c r="N138" s="140"/>
      <c r="O138" s="140"/>
      <c r="P138" s="140"/>
      <c r="Q138" s="140"/>
      <c r="R138" s="140"/>
      <c r="S138" s="140"/>
      <c r="T138" s="140"/>
      <c r="U138" s="3"/>
      <c r="V138" s="25" t="s">
        <v>24</v>
      </c>
      <c r="W138" s="14"/>
      <c r="X138" s="8" t="s">
        <v>25</v>
      </c>
      <c r="Y138" s="14"/>
      <c r="Z138" s="26" t="s">
        <v>26</v>
      </c>
      <c r="AA138" s="123"/>
      <c r="AB138" s="463"/>
      <c r="AC138" s="463"/>
      <c r="AD138" s="463"/>
      <c r="AE138" s="121"/>
      <c r="AF138" s="121"/>
      <c r="AG138" s="121"/>
      <c r="AH138" s="121"/>
      <c r="AI138" s="121"/>
      <c r="AJ138" s="121"/>
      <c r="AK138" s="121"/>
      <c r="AL138" s="121"/>
      <c r="AM138" s="121"/>
      <c r="AN138" s="121"/>
      <c r="AO138" s="121"/>
      <c r="AP138" s="121"/>
      <c r="AQ138" s="121"/>
      <c r="AR138" s="121"/>
      <c r="AS138" s="121"/>
      <c r="AT138" s="122"/>
      <c r="AV138" s="108" t="s">
        <v>41</v>
      </c>
      <c r="AW138" s="131">
        <v>8.67</v>
      </c>
      <c r="AX138" s="109">
        <v>23</v>
      </c>
      <c r="BB138" s="108" t="s">
        <v>41</v>
      </c>
      <c r="BC138" s="131">
        <v>6.67</v>
      </c>
      <c r="BD138" s="3">
        <v>9</v>
      </c>
    </row>
    <row r="139" spans="1:58" x14ac:dyDescent="0.3">
      <c r="A139" s="213"/>
      <c r="B139" s="140" t="s">
        <v>5</v>
      </c>
      <c r="C139" s="140">
        <v>20</v>
      </c>
      <c r="D139" s="140">
        <v>9</v>
      </c>
      <c r="E139" s="140">
        <v>13</v>
      </c>
      <c r="F139" s="140">
        <f>$BL$76</f>
        <v>13</v>
      </c>
      <c r="G139" s="140"/>
      <c r="H139" s="140"/>
      <c r="I139" s="140"/>
      <c r="J139" s="140"/>
      <c r="K139" s="140"/>
      <c r="L139" s="140"/>
      <c r="M139" s="140"/>
      <c r="N139" s="140"/>
      <c r="O139" s="140"/>
      <c r="P139" s="140"/>
      <c r="Q139" s="140"/>
      <c r="R139" s="140"/>
      <c r="S139" s="140"/>
      <c r="T139" s="140"/>
      <c r="U139" s="3"/>
      <c r="V139" s="27" t="s">
        <v>27</v>
      </c>
      <c r="W139" s="14"/>
      <c r="X139" s="9" t="s">
        <v>28</v>
      </c>
      <c r="Y139" s="14"/>
      <c r="Z139" s="19" t="s">
        <v>28</v>
      </c>
      <c r="AA139" s="139" t="s">
        <v>36</v>
      </c>
      <c r="AB139" s="140">
        <v>15</v>
      </c>
      <c r="AC139" s="140">
        <v>15</v>
      </c>
      <c r="AD139" s="140">
        <v>32</v>
      </c>
      <c r="AE139" s="140">
        <f>$AX$76</f>
        <v>29</v>
      </c>
      <c r="AF139" s="140"/>
      <c r="AG139" s="140"/>
      <c r="AH139" s="140"/>
      <c r="AI139" s="140"/>
      <c r="AJ139" s="140"/>
      <c r="AK139" s="140"/>
      <c r="AL139" s="140"/>
      <c r="AM139" s="140"/>
      <c r="AN139" s="140"/>
      <c r="AO139" s="140"/>
      <c r="AP139" s="140"/>
      <c r="AQ139" s="140"/>
      <c r="AR139" s="140"/>
      <c r="AS139" s="140"/>
      <c r="AT139" s="3"/>
      <c r="AV139" s="108" t="s">
        <v>42</v>
      </c>
      <c r="AW139" s="131">
        <v>8.33</v>
      </c>
      <c r="AX139" s="109">
        <v>22</v>
      </c>
      <c r="BB139" s="108" t="s">
        <v>42</v>
      </c>
      <c r="BC139" s="131">
        <v>8.67</v>
      </c>
      <c r="BD139" s="3">
        <v>12</v>
      </c>
    </row>
    <row r="140" spans="1:58" x14ac:dyDescent="0.3">
      <c r="A140" s="213"/>
      <c r="B140" s="120"/>
      <c r="C140" s="463"/>
      <c r="D140" s="463"/>
      <c r="E140" s="463"/>
      <c r="F140" s="121"/>
      <c r="G140" s="121"/>
      <c r="H140" s="121"/>
      <c r="I140" s="121"/>
      <c r="J140" s="121"/>
      <c r="K140" s="121"/>
      <c r="L140" s="121"/>
      <c r="M140" s="121"/>
      <c r="N140" s="121"/>
      <c r="O140" s="121"/>
      <c r="P140" s="121"/>
      <c r="Q140" s="121"/>
      <c r="R140" s="121"/>
      <c r="S140" s="121"/>
      <c r="T140" s="121"/>
      <c r="U140" s="122"/>
      <c r="V140" s="108">
        <f>$BI$76</f>
        <v>14.6</v>
      </c>
      <c r="W140" s="10"/>
      <c r="X140" s="109">
        <f>$BJ$76</f>
        <v>16.899999999999999</v>
      </c>
      <c r="Y140" s="10"/>
      <c r="Z140" s="3">
        <f>$BK$76</f>
        <v>19.3</v>
      </c>
      <c r="AA140" s="139" t="s">
        <v>37</v>
      </c>
      <c r="AB140" s="140">
        <v>31</v>
      </c>
      <c r="AC140" s="140">
        <v>31</v>
      </c>
      <c r="AD140" s="140">
        <v>31</v>
      </c>
      <c r="AE140" s="140">
        <f>$AY$76</f>
        <v>29</v>
      </c>
      <c r="AF140" s="140"/>
      <c r="AG140" s="140"/>
      <c r="AH140" s="140"/>
      <c r="AI140" s="140"/>
      <c r="AJ140" s="140"/>
      <c r="AK140" s="140"/>
      <c r="AL140" s="140"/>
      <c r="AM140" s="140"/>
      <c r="AN140" s="140"/>
      <c r="AO140" s="140"/>
      <c r="AP140" s="140"/>
      <c r="AQ140" s="140"/>
      <c r="AR140" s="140"/>
      <c r="AS140" s="140"/>
      <c r="AT140" s="3"/>
      <c r="AV140" s="108" t="s">
        <v>43</v>
      </c>
      <c r="AW140" s="131">
        <v>5.67</v>
      </c>
      <c r="AX140" s="109">
        <v>12</v>
      </c>
      <c r="BB140" s="108" t="s">
        <v>43</v>
      </c>
      <c r="BC140" s="131">
        <v>4</v>
      </c>
      <c r="BD140" s="3">
        <v>5</v>
      </c>
    </row>
    <row r="141" spans="1:58" x14ac:dyDescent="0.3">
      <c r="A141" s="213"/>
      <c r="B141" s="140" t="s">
        <v>6</v>
      </c>
      <c r="C141" s="140">
        <v>24</v>
      </c>
      <c r="D141" s="140">
        <v>11</v>
      </c>
      <c r="E141" s="140">
        <v>14</v>
      </c>
      <c r="F141" s="140">
        <f>$BC$42</f>
        <v>8</v>
      </c>
      <c r="G141" s="140"/>
      <c r="H141" s="140"/>
      <c r="I141" s="140"/>
      <c r="J141" s="140"/>
      <c r="K141" s="140"/>
      <c r="L141" s="140"/>
      <c r="M141" s="140"/>
      <c r="N141" s="140"/>
      <c r="O141" s="140"/>
      <c r="P141" s="140"/>
      <c r="Q141" s="140"/>
      <c r="R141" s="140"/>
      <c r="S141" s="140"/>
      <c r="T141" s="140"/>
      <c r="U141" s="3"/>
      <c r="V141" s="149" t="s">
        <v>30</v>
      </c>
      <c r="W141" s="150"/>
      <c r="X141" s="150"/>
      <c r="Y141" s="150"/>
      <c r="Z141" s="151"/>
      <c r="AA141" s="37"/>
      <c r="AB141" s="12"/>
      <c r="AC141" s="12"/>
      <c r="AD141" s="12"/>
      <c r="AE141" s="12"/>
      <c r="AF141" s="12"/>
      <c r="AG141" s="12"/>
      <c r="AH141" s="12"/>
      <c r="AI141" s="12"/>
      <c r="AJ141" s="12"/>
      <c r="AK141" s="12"/>
      <c r="AL141" s="12"/>
      <c r="AM141" s="12"/>
      <c r="AN141" s="12"/>
      <c r="AO141" s="12"/>
      <c r="AP141" s="12"/>
      <c r="AQ141" s="12"/>
      <c r="AR141" s="12"/>
      <c r="AS141" s="12"/>
      <c r="AT141" s="13"/>
      <c r="AV141" s="108" t="s">
        <v>44</v>
      </c>
      <c r="AW141" s="131">
        <v>2.67</v>
      </c>
      <c r="AX141" s="109">
        <v>4</v>
      </c>
      <c r="BB141" s="108" t="s">
        <v>44</v>
      </c>
      <c r="BC141" s="131">
        <v>5.67</v>
      </c>
      <c r="BD141" s="3">
        <v>7</v>
      </c>
    </row>
    <row r="142" spans="1:58" x14ac:dyDescent="0.3">
      <c r="A142" s="213"/>
      <c r="B142" s="140" t="s">
        <v>5</v>
      </c>
      <c r="C142" s="140">
        <v>14</v>
      </c>
      <c r="D142" s="140">
        <v>8</v>
      </c>
      <c r="E142" s="140">
        <v>7</v>
      </c>
      <c r="F142" s="140">
        <f>$BF$76</f>
        <v>3</v>
      </c>
      <c r="G142" s="140"/>
      <c r="H142" s="140"/>
      <c r="I142" s="140"/>
      <c r="J142" s="140"/>
      <c r="K142" s="140"/>
      <c r="L142" s="140"/>
      <c r="M142" s="140"/>
      <c r="N142" s="140"/>
      <c r="O142" s="140"/>
      <c r="P142" s="140"/>
      <c r="Q142" s="140"/>
      <c r="R142" s="140"/>
      <c r="S142" s="140"/>
      <c r="T142" s="140"/>
      <c r="U142" s="3"/>
      <c r="V142" s="25" t="s">
        <v>24</v>
      </c>
      <c r="W142" s="14"/>
      <c r="X142" s="8" t="s">
        <v>25</v>
      </c>
      <c r="Y142" s="14"/>
      <c r="Z142" s="26" t="s">
        <v>26</v>
      </c>
      <c r="AA142" s="38"/>
      <c r="AB142" s="464"/>
      <c r="AC142" s="464"/>
      <c r="AD142" s="464"/>
      <c r="AE142" s="14"/>
      <c r="AF142" s="14"/>
      <c r="AG142" s="14"/>
      <c r="AH142" s="14"/>
      <c r="AI142" s="14"/>
      <c r="AJ142" s="14"/>
      <c r="AK142" s="14"/>
      <c r="AL142" s="14"/>
      <c r="AM142" s="14"/>
      <c r="AN142" s="14"/>
      <c r="AO142" s="14"/>
      <c r="AP142" s="14"/>
      <c r="AQ142" s="14"/>
      <c r="AR142" s="14"/>
      <c r="AS142" s="14"/>
      <c r="AT142" s="15"/>
      <c r="AV142" s="108" t="s">
        <v>45</v>
      </c>
      <c r="AW142" s="131">
        <v>9.67</v>
      </c>
      <c r="AX142" s="109">
        <v>27</v>
      </c>
      <c r="BB142" s="108" t="s">
        <v>45</v>
      </c>
      <c r="BC142" s="131">
        <v>11</v>
      </c>
      <c r="BD142" s="3">
        <v>20</v>
      </c>
    </row>
    <row r="143" spans="1:58" x14ac:dyDescent="0.3">
      <c r="A143" s="213"/>
      <c r="B143" s="120"/>
      <c r="C143" s="463"/>
      <c r="D143" s="463"/>
      <c r="E143" s="463"/>
      <c r="F143" s="121"/>
      <c r="G143" s="121"/>
      <c r="H143" s="121"/>
      <c r="I143" s="121"/>
      <c r="J143" s="121"/>
      <c r="K143" s="121"/>
      <c r="L143" s="121"/>
      <c r="M143" s="121"/>
      <c r="N143" s="121"/>
      <c r="O143" s="121"/>
      <c r="P143" s="121"/>
      <c r="Q143" s="121"/>
      <c r="R143" s="121"/>
      <c r="S143" s="121"/>
      <c r="T143" s="121"/>
      <c r="U143" s="122"/>
      <c r="V143" s="27" t="s">
        <v>27</v>
      </c>
      <c r="W143" s="14"/>
      <c r="X143" s="9" t="s">
        <v>28</v>
      </c>
      <c r="Y143" s="14"/>
      <c r="Z143" s="19" t="s">
        <v>28</v>
      </c>
      <c r="AA143" s="39"/>
      <c r="AB143" s="465"/>
      <c r="AC143" s="465"/>
      <c r="AD143" s="465"/>
      <c r="AE143" s="124"/>
      <c r="AF143" s="124"/>
      <c r="AG143" s="124"/>
      <c r="AH143" s="124"/>
      <c r="AI143" s="124"/>
      <c r="AJ143" s="124"/>
      <c r="AK143" s="124" t="s">
        <v>1</v>
      </c>
      <c r="AL143" s="124"/>
      <c r="AM143" s="124"/>
      <c r="AN143" s="124"/>
      <c r="AO143" s="124"/>
      <c r="AP143" s="124"/>
      <c r="AQ143" s="124"/>
      <c r="AR143" s="124"/>
      <c r="AS143" s="124"/>
      <c r="AT143" s="125"/>
      <c r="AV143" s="108" t="s">
        <v>46</v>
      </c>
      <c r="AW143" s="131">
        <v>7</v>
      </c>
      <c r="AX143" s="109">
        <v>16</v>
      </c>
      <c r="BB143" s="108" t="s">
        <v>46</v>
      </c>
      <c r="BC143" s="131">
        <v>12</v>
      </c>
      <c r="BD143" s="3">
        <v>26</v>
      </c>
    </row>
    <row r="144" spans="1:58" x14ac:dyDescent="0.3">
      <c r="A144" s="213"/>
      <c r="B144" s="140" t="s">
        <v>7</v>
      </c>
      <c r="C144" s="140">
        <v>6</v>
      </c>
      <c r="D144" s="140">
        <v>5</v>
      </c>
      <c r="E144" s="140">
        <v>7</v>
      </c>
      <c r="F144" s="140">
        <f>$BC$8</f>
        <v>6</v>
      </c>
      <c r="G144" s="140"/>
      <c r="H144" s="140"/>
      <c r="I144" s="140"/>
      <c r="J144" s="140"/>
      <c r="K144" s="140"/>
      <c r="L144" s="140"/>
      <c r="M144" s="140"/>
      <c r="N144" s="140"/>
      <c r="O144" s="140"/>
      <c r="P144" s="140"/>
      <c r="Q144" s="140"/>
      <c r="R144" s="140"/>
      <c r="S144" s="140"/>
      <c r="T144" s="140"/>
      <c r="U144" s="3"/>
      <c r="V144" s="108">
        <f>$AW$110</f>
        <v>16.100000000000001</v>
      </c>
      <c r="W144" s="10"/>
      <c r="X144" s="109">
        <f>$AX$110</f>
        <v>22</v>
      </c>
      <c r="Y144" s="10"/>
      <c r="Z144" s="3">
        <f>$AY$110</f>
        <v>28</v>
      </c>
      <c r="AA144" s="40" t="s">
        <v>38</v>
      </c>
      <c r="AB144" s="22">
        <v>1</v>
      </c>
      <c r="AC144" s="20">
        <v>2</v>
      </c>
      <c r="AD144" s="20">
        <v>3</v>
      </c>
      <c r="AE144" s="20">
        <v>4</v>
      </c>
      <c r="AF144" s="20">
        <v>5</v>
      </c>
      <c r="AG144" s="22">
        <v>6</v>
      </c>
      <c r="AH144" s="22">
        <v>7</v>
      </c>
      <c r="AI144" s="22">
        <v>8</v>
      </c>
      <c r="AJ144" s="22">
        <v>9</v>
      </c>
      <c r="AK144" s="22">
        <v>10</v>
      </c>
      <c r="AL144" s="22">
        <v>11</v>
      </c>
      <c r="AM144" s="22">
        <v>12</v>
      </c>
      <c r="AN144" s="22">
        <v>13</v>
      </c>
      <c r="AO144" s="22">
        <v>14</v>
      </c>
      <c r="AP144" s="22">
        <v>15</v>
      </c>
      <c r="AQ144" s="22">
        <v>16</v>
      </c>
      <c r="AR144" s="22">
        <v>17</v>
      </c>
      <c r="AS144" s="22">
        <v>18</v>
      </c>
      <c r="AT144" s="23" t="s">
        <v>0</v>
      </c>
      <c r="AV144" s="108" t="s">
        <v>47</v>
      </c>
      <c r="AW144" s="131">
        <v>10.33</v>
      </c>
      <c r="AX144" s="109">
        <v>30</v>
      </c>
      <c r="BB144" s="108" t="s">
        <v>47</v>
      </c>
      <c r="BC144" s="131">
        <v>12.8</v>
      </c>
      <c r="BD144" s="3">
        <v>28</v>
      </c>
    </row>
    <row r="145" spans="1:56" x14ac:dyDescent="0.3">
      <c r="A145" s="213"/>
      <c r="B145" s="140" t="s">
        <v>131</v>
      </c>
      <c r="C145" s="140">
        <v>27</v>
      </c>
      <c r="D145" s="140">
        <v>7</v>
      </c>
      <c r="E145" s="140">
        <v>26</v>
      </c>
      <c r="F145" s="140">
        <f>$BD$8</f>
        <v>22</v>
      </c>
      <c r="G145" s="140"/>
      <c r="H145" s="140"/>
      <c r="I145" s="140"/>
      <c r="J145" s="140"/>
      <c r="K145" s="140"/>
      <c r="L145" s="140"/>
      <c r="M145" s="140"/>
      <c r="N145" s="140"/>
      <c r="O145" s="140"/>
      <c r="P145" s="140"/>
      <c r="Q145" s="140"/>
      <c r="R145" s="140"/>
      <c r="S145" s="140"/>
      <c r="T145" s="140"/>
      <c r="U145" s="3"/>
      <c r="V145" s="149" t="s">
        <v>31</v>
      </c>
      <c r="W145" s="150"/>
      <c r="X145" s="150"/>
      <c r="Y145" s="150"/>
      <c r="Z145" s="151"/>
      <c r="AA145" s="40" t="s">
        <v>150</v>
      </c>
      <c r="AB145" s="35">
        <v>15</v>
      </c>
      <c r="AC145" s="35">
        <v>8</v>
      </c>
      <c r="AD145" s="35">
        <v>27</v>
      </c>
      <c r="AE145" s="35">
        <f>$AX$8</f>
        <v>20</v>
      </c>
      <c r="AF145" s="35"/>
      <c r="AG145" s="35"/>
      <c r="AH145" s="35"/>
      <c r="AI145" s="35"/>
      <c r="AJ145" s="35"/>
      <c r="AK145" s="35"/>
      <c r="AL145" s="35"/>
      <c r="AM145" s="35"/>
      <c r="AN145" s="35"/>
      <c r="AO145" s="35"/>
      <c r="AP145" s="35"/>
      <c r="AQ145" s="35"/>
      <c r="AR145" s="35"/>
      <c r="AS145" s="35"/>
      <c r="AT145" s="36"/>
      <c r="AV145" s="108" t="s">
        <v>48</v>
      </c>
      <c r="AW145" s="131">
        <v>6</v>
      </c>
      <c r="AX145" s="109">
        <v>14</v>
      </c>
      <c r="BB145" s="108" t="s">
        <v>48</v>
      </c>
      <c r="BC145" s="131">
        <v>2</v>
      </c>
      <c r="BD145" s="3">
        <v>2</v>
      </c>
    </row>
    <row r="146" spans="1:56" x14ac:dyDescent="0.3">
      <c r="A146" s="213"/>
      <c r="B146" s="140" t="s">
        <v>9</v>
      </c>
      <c r="C146" s="140">
        <v>11</v>
      </c>
      <c r="D146" s="140">
        <v>4</v>
      </c>
      <c r="E146" s="140">
        <v>4</v>
      </c>
      <c r="F146" s="140">
        <f>$BE$8</f>
        <v>4</v>
      </c>
      <c r="G146" s="140"/>
      <c r="H146" s="140"/>
      <c r="I146" s="140"/>
      <c r="J146" s="140"/>
      <c r="K146" s="140"/>
      <c r="L146" s="140"/>
      <c r="M146" s="140"/>
      <c r="N146" s="140"/>
      <c r="O146" s="140"/>
      <c r="P146" s="140"/>
      <c r="Q146" s="140"/>
      <c r="R146" s="140"/>
      <c r="S146" s="140"/>
      <c r="T146" s="140"/>
      <c r="U146" s="3"/>
      <c r="V146" s="25" t="s">
        <v>24</v>
      </c>
      <c r="W146" s="14"/>
      <c r="X146" s="8" t="s">
        <v>25</v>
      </c>
      <c r="Y146" s="14"/>
      <c r="Z146" s="26" t="s">
        <v>26</v>
      </c>
      <c r="AA146" s="138"/>
      <c r="AB146" s="136"/>
      <c r="AC146" s="136"/>
      <c r="AD146" s="136"/>
      <c r="AE146" s="136"/>
      <c r="AF146" s="136"/>
      <c r="AG146" s="136"/>
      <c r="AH146" s="136"/>
      <c r="AI146" s="136"/>
      <c r="AJ146" s="136"/>
      <c r="AK146" s="136"/>
      <c r="AL146" s="136"/>
      <c r="AM146" s="136"/>
      <c r="AN146" s="136"/>
      <c r="AO146" s="136"/>
      <c r="AP146" s="136"/>
      <c r="AQ146" s="136"/>
      <c r="AR146" s="136"/>
      <c r="AS146" s="136"/>
      <c r="AT146" s="137"/>
      <c r="AV146" s="108" t="s">
        <v>49</v>
      </c>
      <c r="AW146" s="131">
        <v>10.67</v>
      </c>
      <c r="AX146" s="109">
        <v>31</v>
      </c>
      <c r="BB146" s="108" t="s">
        <v>49</v>
      </c>
      <c r="BC146" s="131">
        <v>7</v>
      </c>
      <c r="BD146" s="3">
        <v>10</v>
      </c>
    </row>
    <row r="147" spans="1:56" x14ac:dyDescent="0.3">
      <c r="A147" s="213"/>
      <c r="B147" s="140" t="s">
        <v>5</v>
      </c>
      <c r="C147" s="140">
        <v>13</v>
      </c>
      <c r="D147" s="140">
        <v>2</v>
      </c>
      <c r="E147" s="140">
        <v>6</v>
      </c>
      <c r="F147" s="140">
        <f>$AZ$110</f>
        <v>3</v>
      </c>
      <c r="G147" s="140"/>
      <c r="H147" s="140"/>
      <c r="I147" s="140"/>
      <c r="J147" s="140"/>
      <c r="K147" s="140"/>
      <c r="L147" s="140"/>
      <c r="M147" s="140"/>
      <c r="N147" s="140"/>
      <c r="O147" s="140"/>
      <c r="P147" s="140"/>
      <c r="Q147" s="140"/>
      <c r="R147" s="140"/>
      <c r="S147" s="140"/>
      <c r="T147" s="140"/>
      <c r="U147" s="3"/>
      <c r="V147" s="27" t="s">
        <v>27</v>
      </c>
      <c r="W147" s="14"/>
      <c r="X147" s="9" t="s">
        <v>28</v>
      </c>
      <c r="Y147" s="14"/>
      <c r="Z147" s="19" t="s">
        <v>28</v>
      </c>
      <c r="AA147" s="39"/>
      <c r="AB147" s="465"/>
      <c r="AC147" s="465"/>
      <c r="AD147" s="465"/>
      <c r="AE147" s="124"/>
      <c r="AF147" s="124"/>
      <c r="AG147" s="124"/>
      <c r="AH147" s="124"/>
      <c r="AI147" s="124"/>
      <c r="AJ147" s="124"/>
      <c r="AK147" s="124" t="s">
        <v>1</v>
      </c>
      <c r="AL147" s="124"/>
      <c r="AM147" s="124"/>
      <c r="AN147" s="124"/>
      <c r="AO147" s="124"/>
      <c r="AP147" s="124"/>
      <c r="AQ147" s="124"/>
      <c r="AR147" s="124"/>
      <c r="AS147" s="124"/>
      <c r="AT147" s="125"/>
      <c r="AV147" s="108" t="s">
        <v>50</v>
      </c>
      <c r="AW147" s="131">
        <v>6</v>
      </c>
      <c r="AX147" s="109">
        <v>14</v>
      </c>
      <c r="BB147" s="108" t="s">
        <v>50</v>
      </c>
      <c r="BC147" s="131">
        <v>9</v>
      </c>
      <c r="BD147" s="3">
        <v>14</v>
      </c>
    </row>
    <row r="148" spans="1:56" x14ac:dyDescent="0.3">
      <c r="A148" s="213"/>
      <c r="B148" s="120"/>
      <c r="C148" s="463"/>
      <c r="D148" s="463"/>
      <c r="E148" s="463"/>
      <c r="F148" s="121"/>
      <c r="G148" s="121"/>
      <c r="H148" s="121"/>
      <c r="I148" s="121"/>
      <c r="J148" s="121"/>
      <c r="K148" s="121"/>
      <c r="L148" s="121"/>
      <c r="M148" s="121"/>
      <c r="N148" s="121"/>
      <c r="O148" s="121"/>
      <c r="P148" s="121"/>
      <c r="Q148" s="121"/>
      <c r="R148" s="121"/>
      <c r="S148" s="121"/>
      <c r="T148" s="121"/>
      <c r="U148" s="122"/>
      <c r="V148" s="108">
        <f>$BC$110</f>
        <v>6.7</v>
      </c>
      <c r="W148" s="10"/>
      <c r="X148" s="109">
        <f>$BD$110</f>
        <v>9.6999999999999993</v>
      </c>
      <c r="Y148" s="10"/>
      <c r="Z148" s="3">
        <f>$BE$110</f>
        <v>13.1</v>
      </c>
      <c r="AA148" s="49" t="s">
        <v>115</v>
      </c>
      <c r="AB148" s="44">
        <v>1</v>
      </c>
      <c r="AC148" s="20">
        <v>2</v>
      </c>
      <c r="AD148" s="20">
        <v>3</v>
      </c>
      <c r="AE148" s="20">
        <v>4</v>
      </c>
      <c r="AF148" s="20">
        <v>5</v>
      </c>
      <c r="AG148" s="44">
        <v>6</v>
      </c>
      <c r="AH148" s="44">
        <v>7</v>
      </c>
      <c r="AI148" s="44">
        <v>8</v>
      </c>
      <c r="AJ148" s="44">
        <v>9</v>
      </c>
      <c r="AK148" s="44">
        <v>10</v>
      </c>
      <c r="AL148" s="44">
        <v>11</v>
      </c>
      <c r="AM148" s="44">
        <v>12</v>
      </c>
      <c r="AN148" s="44">
        <v>13</v>
      </c>
      <c r="AO148" s="44">
        <v>14</v>
      </c>
      <c r="AP148" s="44">
        <v>15</v>
      </c>
      <c r="AQ148" s="44">
        <v>16</v>
      </c>
      <c r="AR148" s="44">
        <v>17</v>
      </c>
      <c r="AS148" s="44">
        <v>18</v>
      </c>
      <c r="AT148" s="45" t="s">
        <v>0</v>
      </c>
      <c r="AV148" s="108" t="s">
        <v>51</v>
      </c>
      <c r="AW148" s="131">
        <v>4.33</v>
      </c>
      <c r="AX148" s="109">
        <v>6</v>
      </c>
      <c r="BB148" s="108" t="s">
        <v>51</v>
      </c>
      <c r="BC148" s="131">
        <v>4.47</v>
      </c>
      <c r="BD148" s="3">
        <v>6</v>
      </c>
    </row>
    <row r="149" spans="1:56" x14ac:dyDescent="0.3">
      <c r="A149" s="213"/>
      <c r="B149" s="140" t="s">
        <v>10</v>
      </c>
      <c r="C149" s="140">
        <v>24</v>
      </c>
      <c r="D149" s="140">
        <v>19</v>
      </c>
      <c r="E149" s="140">
        <v>12</v>
      </c>
      <c r="F149" s="140">
        <f>$BH$8</f>
        <v>23</v>
      </c>
      <c r="G149" s="140"/>
      <c r="H149" s="140"/>
      <c r="I149" s="140"/>
      <c r="J149" s="140"/>
      <c r="K149" s="140"/>
      <c r="L149" s="140"/>
      <c r="M149" s="140"/>
      <c r="N149" s="140"/>
      <c r="O149" s="140"/>
      <c r="P149" s="140"/>
      <c r="Q149" s="140"/>
      <c r="R149" s="140"/>
      <c r="S149" s="140"/>
      <c r="T149" s="140"/>
      <c r="U149" s="3"/>
      <c r="V149" s="149" t="s">
        <v>32</v>
      </c>
      <c r="W149" s="150"/>
      <c r="X149" s="61"/>
      <c r="Y149" s="150" t="s">
        <v>127</v>
      </c>
      <c r="Z149" s="151"/>
      <c r="AA149" s="50" t="s">
        <v>116</v>
      </c>
      <c r="AB149" s="140">
        <v>10</v>
      </c>
      <c r="AC149" s="140">
        <v>29</v>
      </c>
      <c r="AD149" s="140">
        <v>19</v>
      </c>
      <c r="AE149" s="140">
        <f>$BI$42</f>
        <v>19</v>
      </c>
      <c r="AF149" s="140"/>
      <c r="AG149" s="140"/>
      <c r="AH149" s="140"/>
      <c r="AI149" s="140"/>
      <c r="AJ149" s="140"/>
      <c r="AK149" s="140"/>
      <c r="AL149" s="140"/>
      <c r="AM149" s="140"/>
      <c r="AN149" s="140"/>
      <c r="AO149" s="140"/>
      <c r="AP149" s="140"/>
      <c r="AQ149" s="140"/>
      <c r="AR149" s="140"/>
      <c r="AS149" s="140"/>
      <c r="AT149" s="3"/>
      <c r="AV149" s="108" t="s">
        <v>52</v>
      </c>
      <c r="AW149" s="131">
        <v>7</v>
      </c>
      <c r="AX149" s="109">
        <v>16</v>
      </c>
      <c r="BB149" s="108" t="s">
        <v>52</v>
      </c>
      <c r="BC149" s="131">
        <v>10</v>
      </c>
      <c r="BD149" s="3">
        <v>16</v>
      </c>
    </row>
    <row r="150" spans="1:56" ht="15" thickBot="1" x14ac:dyDescent="0.35">
      <c r="A150" s="213"/>
      <c r="B150" s="140" t="s">
        <v>5</v>
      </c>
      <c r="C150" s="140">
        <v>26</v>
      </c>
      <c r="D150" s="140">
        <v>27</v>
      </c>
      <c r="E150" s="140">
        <v>15</v>
      </c>
      <c r="F150" s="140">
        <f>$BF$110</f>
        <v>19</v>
      </c>
      <c r="G150" s="140"/>
      <c r="H150" s="140"/>
      <c r="I150" s="140"/>
      <c r="J150" s="140"/>
      <c r="K150" s="140"/>
      <c r="L150" s="140"/>
      <c r="M150" s="140"/>
      <c r="N150" s="140"/>
      <c r="O150" s="140"/>
      <c r="P150" s="140"/>
      <c r="Q150" s="140"/>
      <c r="R150" s="140"/>
      <c r="S150" s="140"/>
      <c r="T150" s="140"/>
      <c r="U150" s="3"/>
      <c r="V150" s="25" t="s">
        <v>24</v>
      </c>
      <c r="W150" s="14"/>
      <c r="X150" s="62"/>
      <c r="Y150" s="14"/>
      <c r="Z150" s="26" t="s">
        <v>24</v>
      </c>
      <c r="AA150" s="141" t="s">
        <v>117</v>
      </c>
      <c r="AB150" s="142">
        <v>7</v>
      </c>
      <c r="AC150" s="142">
        <v>28</v>
      </c>
      <c r="AD150" s="142">
        <v>27</v>
      </c>
      <c r="AE150" s="142">
        <f>$AX$144</f>
        <v>30</v>
      </c>
      <c r="AF150" s="142"/>
      <c r="AG150" s="142"/>
      <c r="AH150" s="142"/>
      <c r="AI150" s="142"/>
      <c r="AJ150" s="142"/>
      <c r="AK150" s="142"/>
      <c r="AL150" s="142"/>
      <c r="AM150" s="142"/>
      <c r="AN150" s="142"/>
      <c r="AO150" s="142"/>
      <c r="AP150" s="142"/>
      <c r="AQ150" s="142"/>
      <c r="AR150" s="142"/>
      <c r="AS150" s="142"/>
      <c r="AT150" s="4"/>
      <c r="AV150" s="108" t="s">
        <v>53</v>
      </c>
      <c r="AW150" s="131">
        <v>9.67</v>
      </c>
      <c r="AX150" s="109">
        <v>27</v>
      </c>
      <c r="BB150" s="108" t="s">
        <v>53</v>
      </c>
      <c r="BC150" s="131">
        <v>10.33</v>
      </c>
      <c r="BD150" s="3">
        <v>17</v>
      </c>
    </row>
    <row r="151" spans="1:56" x14ac:dyDescent="0.3">
      <c r="A151" s="213"/>
      <c r="B151" s="120"/>
      <c r="C151" s="463"/>
      <c r="D151" s="463"/>
      <c r="E151" s="463"/>
      <c r="F151" s="121"/>
      <c r="G151" s="121"/>
      <c r="H151" s="121"/>
      <c r="I151" s="121"/>
      <c r="J151" s="121"/>
      <c r="K151" s="121"/>
      <c r="L151" s="121"/>
      <c r="M151" s="121"/>
      <c r="N151" s="121"/>
      <c r="O151" s="121"/>
      <c r="P151" s="121"/>
      <c r="Q151" s="121"/>
      <c r="R151" s="121"/>
      <c r="S151" s="121"/>
      <c r="T151" s="121"/>
      <c r="U151" s="122"/>
      <c r="V151" s="27" t="s">
        <v>27</v>
      </c>
      <c r="W151" s="14"/>
      <c r="X151" s="63"/>
      <c r="Y151" s="14"/>
      <c r="Z151" s="19" t="s">
        <v>27</v>
      </c>
      <c r="AV151" s="108" t="s">
        <v>54</v>
      </c>
      <c r="AW151" s="131">
        <v>5.67</v>
      </c>
      <c r="AX151" s="109">
        <v>12</v>
      </c>
      <c r="BB151" s="108" t="s">
        <v>54</v>
      </c>
      <c r="BC151" s="131">
        <v>14</v>
      </c>
      <c r="BD151" s="3">
        <v>30</v>
      </c>
    </row>
    <row r="152" spans="1:56" ht="15" thickBot="1" x14ac:dyDescent="0.35">
      <c r="A152" s="214"/>
      <c r="B152" s="142" t="s">
        <v>11</v>
      </c>
      <c r="C152" s="142">
        <v>16</v>
      </c>
      <c r="D152" s="142">
        <v>32</v>
      </c>
      <c r="E152" s="142">
        <v>31</v>
      </c>
      <c r="F152" s="142">
        <f>$BD$144</f>
        <v>28</v>
      </c>
      <c r="G152" s="142"/>
      <c r="H152" s="142"/>
      <c r="I152" s="142"/>
      <c r="J152" s="142"/>
      <c r="K152" s="142"/>
      <c r="L152" s="142"/>
      <c r="M152" s="142"/>
      <c r="N152" s="142"/>
      <c r="O152" s="142"/>
      <c r="P152" s="142"/>
      <c r="Q152" s="142"/>
      <c r="R152" s="142"/>
      <c r="S152" s="142"/>
      <c r="T152" s="142"/>
      <c r="U152" s="4"/>
      <c r="V152" s="106">
        <f>$BC$144</f>
        <v>12.8</v>
      </c>
      <c r="W152" s="28"/>
      <c r="X152" s="58"/>
      <c r="Y152" s="28"/>
      <c r="Z152" s="60">
        <f>$AW$144</f>
        <v>10.33</v>
      </c>
      <c r="AV152" s="108" t="s">
        <v>55</v>
      </c>
      <c r="AW152" s="131">
        <v>2</v>
      </c>
      <c r="AX152" s="109">
        <v>2</v>
      </c>
      <c r="BB152" s="108" t="s">
        <v>55</v>
      </c>
      <c r="BC152" s="131">
        <v>1.33</v>
      </c>
      <c r="BD152" s="3">
        <v>1</v>
      </c>
    </row>
    <row r="153" spans="1:56" ht="15" thickBot="1" x14ac:dyDescent="0.35">
      <c r="AV153" s="108" t="s">
        <v>56</v>
      </c>
      <c r="AW153" s="131">
        <v>5</v>
      </c>
      <c r="AX153" s="109">
        <v>10</v>
      </c>
      <c r="BB153" s="108" t="s">
        <v>56</v>
      </c>
      <c r="BC153" s="131">
        <v>2.67</v>
      </c>
      <c r="BD153" s="3">
        <v>3</v>
      </c>
    </row>
    <row r="154" spans="1:56" ht="14.4" customHeight="1" x14ac:dyDescent="0.3">
      <c r="A154" s="215" t="s">
        <v>79</v>
      </c>
      <c r="B154" s="11"/>
      <c r="C154" s="462"/>
      <c r="D154" s="462"/>
      <c r="E154" s="462"/>
      <c r="F154" s="118"/>
      <c r="G154" s="118"/>
      <c r="H154" s="118"/>
      <c r="I154" s="118"/>
      <c r="J154" s="118"/>
      <c r="K154" s="118"/>
      <c r="L154" s="118"/>
      <c r="M154" s="118"/>
      <c r="N154" s="118"/>
      <c r="O154" s="118"/>
      <c r="P154" s="118"/>
      <c r="Q154" s="118"/>
      <c r="R154" s="118"/>
      <c r="S154" s="118"/>
      <c r="T154" s="118"/>
      <c r="U154" s="119"/>
      <c r="V154" s="165" t="s">
        <v>23</v>
      </c>
      <c r="W154" s="166"/>
      <c r="X154" s="166"/>
      <c r="Y154" s="166"/>
      <c r="Z154" s="166"/>
      <c r="AA154" s="11"/>
      <c r="AB154" s="462"/>
      <c r="AC154" s="462"/>
      <c r="AD154" s="462"/>
      <c r="AE154" s="118"/>
      <c r="AF154" s="118"/>
      <c r="AG154" s="118"/>
      <c r="AH154" s="118"/>
      <c r="AI154" s="118"/>
      <c r="AJ154" s="118"/>
      <c r="AK154" s="118"/>
      <c r="AL154" s="118"/>
      <c r="AM154" s="118"/>
      <c r="AN154" s="118"/>
      <c r="AO154" s="118"/>
      <c r="AP154" s="118"/>
      <c r="AQ154" s="118"/>
      <c r="AR154" s="118"/>
      <c r="AS154" s="118"/>
      <c r="AT154" s="119"/>
      <c r="AV154" s="108" t="s">
        <v>59</v>
      </c>
      <c r="AW154" s="131">
        <v>4.33</v>
      </c>
      <c r="AX154" s="109">
        <v>6</v>
      </c>
      <c r="BB154" s="108" t="s">
        <v>59</v>
      </c>
      <c r="BC154" s="131">
        <v>9.8000000000000007</v>
      </c>
      <c r="BD154" s="3">
        <v>15</v>
      </c>
    </row>
    <row r="155" spans="1:56" x14ac:dyDescent="0.3">
      <c r="A155" s="216"/>
      <c r="B155" s="5" t="s">
        <v>1</v>
      </c>
      <c r="C155" s="20">
        <v>1</v>
      </c>
      <c r="D155" s="20">
        <v>2</v>
      </c>
      <c r="E155" s="20">
        <v>3</v>
      </c>
      <c r="F155" s="20">
        <v>4</v>
      </c>
      <c r="G155" s="20">
        <v>5</v>
      </c>
      <c r="H155" s="20">
        <v>6</v>
      </c>
      <c r="I155" s="20">
        <v>7</v>
      </c>
      <c r="J155" s="20">
        <v>8</v>
      </c>
      <c r="K155" s="20">
        <v>9</v>
      </c>
      <c r="L155" s="20">
        <v>10</v>
      </c>
      <c r="M155" s="20">
        <v>11</v>
      </c>
      <c r="N155" s="20">
        <v>12</v>
      </c>
      <c r="O155" s="20">
        <v>13</v>
      </c>
      <c r="P155" s="20">
        <v>14</v>
      </c>
      <c r="Q155" s="20">
        <v>15</v>
      </c>
      <c r="R155" s="20">
        <v>16</v>
      </c>
      <c r="S155" s="20">
        <v>17</v>
      </c>
      <c r="T155" s="20">
        <v>18</v>
      </c>
      <c r="U155" s="21" t="s">
        <v>0</v>
      </c>
      <c r="V155" s="25" t="s">
        <v>24</v>
      </c>
      <c r="W155" s="14"/>
      <c r="X155" s="8" t="s">
        <v>25</v>
      </c>
      <c r="Y155" s="14"/>
      <c r="Z155" s="46" t="s">
        <v>26</v>
      </c>
      <c r="AA155" s="5" t="s">
        <v>1</v>
      </c>
      <c r="AB155" s="20">
        <v>1</v>
      </c>
      <c r="AC155" s="20">
        <v>2</v>
      </c>
      <c r="AD155" s="20">
        <v>3</v>
      </c>
      <c r="AE155" s="20">
        <v>4</v>
      </c>
      <c r="AF155" s="20">
        <v>5</v>
      </c>
      <c r="AG155" s="20">
        <v>6</v>
      </c>
      <c r="AH155" s="20">
        <v>7</v>
      </c>
      <c r="AI155" s="20">
        <v>8</v>
      </c>
      <c r="AJ155" s="20">
        <v>9</v>
      </c>
      <c r="AK155" s="20">
        <v>10</v>
      </c>
      <c r="AL155" s="20">
        <v>11</v>
      </c>
      <c r="AM155" s="20">
        <v>12</v>
      </c>
      <c r="AN155" s="20">
        <v>13</v>
      </c>
      <c r="AO155" s="20">
        <v>14</v>
      </c>
      <c r="AP155" s="20">
        <v>15</v>
      </c>
      <c r="AQ155" s="20">
        <v>16</v>
      </c>
      <c r="AR155" s="20">
        <v>17</v>
      </c>
      <c r="AS155" s="20">
        <v>18</v>
      </c>
      <c r="AT155" s="21" t="s">
        <v>0</v>
      </c>
      <c r="AV155" s="108" t="s">
        <v>125</v>
      </c>
      <c r="AW155" s="131">
        <v>9.33</v>
      </c>
      <c r="AX155" s="109">
        <v>25</v>
      </c>
      <c r="BB155" s="108" t="s">
        <v>125</v>
      </c>
      <c r="BC155" s="131">
        <v>8.8000000000000007</v>
      </c>
      <c r="BD155" s="3">
        <v>13</v>
      </c>
    </row>
    <row r="156" spans="1:56" x14ac:dyDescent="0.3">
      <c r="A156" s="216"/>
      <c r="B156" s="140" t="s">
        <v>2</v>
      </c>
      <c r="C156" s="140">
        <v>11</v>
      </c>
      <c r="D156" s="140">
        <v>10</v>
      </c>
      <c r="E156" s="140">
        <v>22</v>
      </c>
      <c r="F156" s="140">
        <f>$BE$43</f>
        <v>23</v>
      </c>
      <c r="G156" s="140"/>
      <c r="H156" s="140"/>
      <c r="I156" s="140"/>
      <c r="J156" s="140"/>
      <c r="K156" s="140"/>
      <c r="L156" s="140"/>
      <c r="M156" s="140"/>
      <c r="N156" s="140"/>
      <c r="O156" s="140"/>
      <c r="P156" s="140"/>
      <c r="Q156" s="140"/>
      <c r="R156" s="140"/>
      <c r="S156" s="140"/>
      <c r="T156" s="140"/>
      <c r="U156" s="3"/>
      <c r="V156" s="27" t="s">
        <v>27</v>
      </c>
      <c r="W156" s="14"/>
      <c r="X156" s="9" t="s">
        <v>28</v>
      </c>
      <c r="Y156" s="14"/>
      <c r="Z156" s="19" t="s">
        <v>28</v>
      </c>
      <c r="AA156" s="139" t="s">
        <v>33</v>
      </c>
      <c r="AB156" s="140">
        <v>15</v>
      </c>
      <c r="AC156" s="140">
        <v>9</v>
      </c>
      <c r="AD156" s="140">
        <v>4</v>
      </c>
      <c r="AE156" s="140">
        <f>$AY$43</f>
        <v>3</v>
      </c>
      <c r="AF156" s="140"/>
      <c r="AG156" s="140"/>
      <c r="AH156" s="140"/>
      <c r="AI156" s="140"/>
      <c r="AJ156" s="140"/>
      <c r="AK156" s="140"/>
      <c r="AL156" s="140"/>
      <c r="AM156" s="140"/>
      <c r="AN156" s="140"/>
      <c r="AO156" s="140"/>
      <c r="AP156" s="140"/>
      <c r="AQ156" s="140"/>
      <c r="AR156" s="140"/>
      <c r="AS156" s="140"/>
      <c r="AT156" s="3"/>
      <c r="AV156" s="108" t="s">
        <v>126</v>
      </c>
      <c r="AW156" s="131">
        <v>8</v>
      </c>
      <c r="AX156" s="109">
        <v>21</v>
      </c>
      <c r="BB156" s="108" t="s">
        <v>126</v>
      </c>
      <c r="BC156" s="131">
        <v>14.13</v>
      </c>
      <c r="BD156" s="3">
        <v>31</v>
      </c>
    </row>
    <row r="157" spans="1:56" x14ac:dyDescent="0.3">
      <c r="A157" s="216"/>
      <c r="B157" s="120"/>
      <c r="C157" s="463"/>
      <c r="D157" s="463"/>
      <c r="E157" s="463"/>
      <c r="F157" s="121"/>
      <c r="G157" s="121"/>
      <c r="H157" s="121"/>
      <c r="I157" s="121"/>
      <c r="J157" s="121"/>
      <c r="K157" s="121"/>
      <c r="L157" s="121"/>
      <c r="M157" s="121"/>
      <c r="N157" s="121"/>
      <c r="O157" s="121"/>
      <c r="P157" s="121"/>
      <c r="Q157" s="121"/>
      <c r="R157" s="121"/>
      <c r="S157" s="121"/>
      <c r="T157" s="121"/>
      <c r="U157" s="122"/>
      <c r="V157" s="108">
        <f>$BC$77</f>
        <v>20</v>
      </c>
      <c r="W157" s="10"/>
      <c r="X157" s="109">
        <f>$BD$77</f>
        <v>20.3</v>
      </c>
      <c r="Y157" s="10"/>
      <c r="Z157" s="3">
        <f>$BE$77</f>
        <v>21.6</v>
      </c>
      <c r="AA157" s="139" t="s">
        <v>34</v>
      </c>
      <c r="AB157" s="140">
        <v>19</v>
      </c>
      <c r="AC157" s="140">
        <v>19</v>
      </c>
      <c r="AD157" s="140">
        <v>8</v>
      </c>
      <c r="AE157" s="140">
        <f>$AW$43</f>
        <v>6</v>
      </c>
      <c r="AF157" s="140"/>
      <c r="AG157" s="140"/>
      <c r="AH157" s="140"/>
      <c r="AI157" s="140"/>
      <c r="AJ157" s="140"/>
      <c r="AK157" s="140"/>
      <c r="AL157" s="140"/>
      <c r="AM157" s="140"/>
      <c r="AN157" s="140"/>
      <c r="AO157" s="140"/>
      <c r="AP157" s="140"/>
      <c r="AQ157" s="140"/>
      <c r="AR157" s="140"/>
      <c r="AS157" s="140"/>
      <c r="AT157" s="3"/>
      <c r="AV157" s="108" t="s">
        <v>60</v>
      </c>
      <c r="AW157" s="131">
        <v>4.67</v>
      </c>
      <c r="AX157" s="109">
        <v>9</v>
      </c>
      <c r="BB157" s="108" t="s">
        <v>60</v>
      </c>
      <c r="BC157" s="131">
        <v>5.8</v>
      </c>
      <c r="BD157" s="3">
        <v>8</v>
      </c>
    </row>
    <row r="158" spans="1:56" x14ac:dyDescent="0.3">
      <c r="A158" s="216"/>
      <c r="B158" s="140" t="s">
        <v>3</v>
      </c>
      <c r="C158" s="140">
        <v>23</v>
      </c>
      <c r="D158" s="140">
        <v>23</v>
      </c>
      <c r="E158" s="140">
        <v>20</v>
      </c>
      <c r="F158" s="140">
        <f>$BD$43</f>
        <v>26</v>
      </c>
      <c r="G158" s="140"/>
      <c r="H158" s="140"/>
      <c r="I158" s="140"/>
      <c r="J158" s="140"/>
      <c r="K158" s="140"/>
      <c r="L158" s="140"/>
      <c r="M158" s="140"/>
      <c r="N158" s="140"/>
      <c r="O158" s="140"/>
      <c r="P158" s="140"/>
      <c r="Q158" s="140"/>
      <c r="R158" s="140"/>
      <c r="S158" s="140"/>
      <c r="T158" s="140"/>
      <c r="U158" s="3"/>
      <c r="V158" s="149" t="s">
        <v>29</v>
      </c>
      <c r="W158" s="150"/>
      <c r="X158" s="150"/>
      <c r="Y158" s="150"/>
      <c r="Z158" s="151"/>
      <c r="AA158" s="139" t="s">
        <v>35</v>
      </c>
      <c r="AB158" s="140">
        <v>1</v>
      </c>
      <c r="AC158" s="140">
        <v>4</v>
      </c>
      <c r="AD158" s="140">
        <v>1</v>
      </c>
      <c r="AE158" s="140">
        <f>$AX$43</f>
        <v>2</v>
      </c>
      <c r="AF158" s="140"/>
      <c r="AG158" s="140"/>
      <c r="AH158" s="140"/>
      <c r="AI158" s="140"/>
      <c r="AJ158" s="140"/>
      <c r="AK158" s="140"/>
      <c r="AL158" s="140"/>
      <c r="AM158" s="140"/>
      <c r="AN158" s="140"/>
      <c r="AO158" s="140"/>
      <c r="AP158" s="140"/>
      <c r="AQ158" s="140"/>
      <c r="AR158" s="140"/>
      <c r="AS158" s="140"/>
      <c r="AT158" s="3"/>
      <c r="AV158" s="108" t="s">
        <v>61</v>
      </c>
      <c r="AW158" s="131">
        <v>4.33</v>
      </c>
      <c r="AX158" s="109">
        <v>6</v>
      </c>
      <c r="BB158" s="108" t="s">
        <v>61</v>
      </c>
      <c r="BC158" s="131">
        <v>8</v>
      </c>
      <c r="BD158" s="3">
        <v>11</v>
      </c>
    </row>
    <row r="159" spans="1:56" x14ac:dyDescent="0.3">
      <c r="A159" s="216"/>
      <c r="B159" s="140" t="s">
        <v>4</v>
      </c>
      <c r="C159" s="140">
        <v>5</v>
      </c>
      <c r="D159" s="140">
        <v>8</v>
      </c>
      <c r="E159" s="140">
        <v>22</v>
      </c>
      <c r="F159" s="140">
        <f>$BI$9</f>
        <v>19</v>
      </c>
      <c r="G159" s="140"/>
      <c r="H159" s="140"/>
      <c r="I159" s="140"/>
      <c r="J159" s="140"/>
      <c r="K159" s="140"/>
      <c r="L159" s="140"/>
      <c r="M159" s="140"/>
      <c r="N159" s="140"/>
      <c r="O159" s="140"/>
      <c r="P159" s="140"/>
      <c r="Q159" s="140"/>
      <c r="R159" s="140"/>
      <c r="S159" s="140"/>
      <c r="T159" s="140"/>
      <c r="U159" s="3"/>
      <c r="V159" s="25" t="s">
        <v>24</v>
      </c>
      <c r="W159" s="14"/>
      <c r="X159" s="8" t="s">
        <v>25</v>
      </c>
      <c r="Y159" s="14"/>
      <c r="Z159" s="26" t="s">
        <v>26</v>
      </c>
      <c r="AA159" s="123"/>
      <c r="AB159" s="463"/>
      <c r="AC159" s="463"/>
      <c r="AD159" s="463"/>
      <c r="AE159" s="121"/>
      <c r="AF159" s="121"/>
      <c r="AG159" s="121"/>
      <c r="AH159" s="121"/>
      <c r="AI159" s="121"/>
      <c r="AJ159" s="121"/>
      <c r="AK159" s="121"/>
      <c r="AL159" s="121"/>
      <c r="AM159" s="121"/>
      <c r="AN159" s="121"/>
      <c r="AO159" s="121"/>
      <c r="AP159" s="121"/>
      <c r="AQ159" s="121"/>
      <c r="AR159" s="121"/>
      <c r="AS159" s="121"/>
      <c r="AT159" s="122"/>
      <c r="AV159" s="108" t="s">
        <v>62</v>
      </c>
      <c r="AW159" s="131">
        <v>7</v>
      </c>
      <c r="AX159" s="109">
        <v>16</v>
      </c>
      <c r="BB159" s="108" t="s">
        <v>62</v>
      </c>
      <c r="BC159" s="131">
        <v>12.8</v>
      </c>
      <c r="BD159" s="3">
        <v>28</v>
      </c>
    </row>
    <row r="160" spans="1:56" x14ac:dyDescent="0.3">
      <c r="A160" s="216"/>
      <c r="B160" s="140" t="s">
        <v>5</v>
      </c>
      <c r="C160" s="140">
        <v>14</v>
      </c>
      <c r="D160" s="140">
        <v>12</v>
      </c>
      <c r="E160" s="140">
        <v>14</v>
      </c>
      <c r="F160" s="140">
        <f>$BL$77</f>
        <v>11</v>
      </c>
      <c r="G160" s="140"/>
      <c r="H160" s="140"/>
      <c r="I160" s="140"/>
      <c r="J160" s="140"/>
      <c r="K160" s="140"/>
      <c r="L160" s="140"/>
      <c r="M160" s="140"/>
      <c r="N160" s="140"/>
      <c r="O160" s="140"/>
      <c r="P160" s="140"/>
      <c r="Q160" s="140"/>
      <c r="R160" s="140"/>
      <c r="S160" s="140"/>
      <c r="T160" s="140"/>
      <c r="U160" s="3"/>
      <c r="V160" s="27" t="s">
        <v>27</v>
      </c>
      <c r="W160" s="14"/>
      <c r="X160" s="9" t="s">
        <v>28</v>
      </c>
      <c r="Y160" s="14"/>
      <c r="Z160" s="19" t="s">
        <v>28</v>
      </c>
      <c r="AA160" s="139" t="s">
        <v>36</v>
      </c>
      <c r="AB160" s="140">
        <v>1</v>
      </c>
      <c r="AC160" s="140">
        <v>1</v>
      </c>
      <c r="AD160" s="140">
        <v>13</v>
      </c>
      <c r="AE160" s="140">
        <f>$AX$77</f>
        <v>12</v>
      </c>
      <c r="AF160" s="140"/>
      <c r="AG160" s="140"/>
      <c r="AH160" s="140"/>
      <c r="AI160" s="140"/>
      <c r="AJ160" s="140"/>
      <c r="AK160" s="140"/>
      <c r="AL160" s="140"/>
      <c r="AM160" s="140"/>
      <c r="AN160" s="140"/>
      <c r="AO160" s="140"/>
      <c r="AP160" s="140"/>
      <c r="AQ160" s="140"/>
      <c r="AR160" s="140"/>
      <c r="AS160" s="140"/>
      <c r="AT160" s="3"/>
      <c r="AV160" s="108" t="s">
        <v>63</v>
      </c>
      <c r="AW160" s="131">
        <v>10.67</v>
      </c>
      <c r="AX160" s="109">
        <v>31</v>
      </c>
      <c r="BB160" s="108" t="s">
        <v>63</v>
      </c>
      <c r="BC160" s="131">
        <v>17.87</v>
      </c>
      <c r="BD160" s="3">
        <v>32</v>
      </c>
    </row>
    <row r="161" spans="1:56" x14ac:dyDescent="0.3">
      <c r="A161" s="216"/>
      <c r="B161" s="120"/>
      <c r="C161" s="463"/>
      <c r="D161" s="463"/>
      <c r="E161" s="463"/>
      <c r="F161" s="121"/>
      <c r="G161" s="121"/>
      <c r="H161" s="121"/>
      <c r="I161" s="121"/>
      <c r="J161" s="121"/>
      <c r="K161" s="121"/>
      <c r="L161" s="121"/>
      <c r="M161" s="121"/>
      <c r="N161" s="121"/>
      <c r="O161" s="121"/>
      <c r="P161" s="121"/>
      <c r="Q161" s="121"/>
      <c r="R161" s="121"/>
      <c r="S161" s="121"/>
      <c r="T161" s="121"/>
      <c r="U161" s="122"/>
      <c r="V161" s="108">
        <f>$BI$77</f>
        <v>14.4</v>
      </c>
      <c r="W161" s="10"/>
      <c r="X161" s="109">
        <f>$BJ$77</f>
        <v>16.899999999999999</v>
      </c>
      <c r="Y161" s="10"/>
      <c r="Z161" s="3">
        <f>$BK$77</f>
        <v>19.8</v>
      </c>
      <c r="AA161" s="139" t="s">
        <v>37</v>
      </c>
      <c r="AB161" s="140">
        <v>30</v>
      </c>
      <c r="AC161" s="140">
        <v>30</v>
      </c>
      <c r="AD161" s="140">
        <v>3</v>
      </c>
      <c r="AE161" s="140">
        <f>$AY$77</f>
        <v>6</v>
      </c>
      <c r="AF161" s="140"/>
      <c r="AG161" s="140"/>
      <c r="AH161" s="140"/>
      <c r="AI161" s="140"/>
      <c r="AJ161" s="140"/>
      <c r="AK161" s="140"/>
      <c r="AL161" s="140"/>
      <c r="AM161" s="140"/>
      <c r="AN161" s="140"/>
      <c r="AO161" s="140"/>
      <c r="AP161" s="140"/>
      <c r="AQ161" s="140"/>
      <c r="AR161" s="140"/>
      <c r="AS161" s="140"/>
      <c r="AT161" s="3"/>
      <c r="AV161" s="108" t="s">
        <v>64</v>
      </c>
      <c r="AW161" s="131">
        <v>9.67</v>
      </c>
      <c r="AX161" s="109">
        <v>27</v>
      </c>
      <c r="BB161" s="108" t="s">
        <v>64</v>
      </c>
      <c r="BC161" s="131">
        <v>10.33</v>
      </c>
      <c r="BD161" s="3">
        <v>17</v>
      </c>
    </row>
    <row r="162" spans="1:56" x14ac:dyDescent="0.3">
      <c r="A162" s="216"/>
      <c r="B162" s="140" t="s">
        <v>6</v>
      </c>
      <c r="C162" s="140">
        <v>7</v>
      </c>
      <c r="D162" s="140">
        <v>8</v>
      </c>
      <c r="E162" s="140">
        <v>24</v>
      </c>
      <c r="F162" s="140">
        <f>$BC$43</f>
        <v>21</v>
      </c>
      <c r="G162" s="140"/>
      <c r="H162" s="140"/>
      <c r="I162" s="140"/>
      <c r="J162" s="140"/>
      <c r="K162" s="140"/>
      <c r="L162" s="140"/>
      <c r="M162" s="140"/>
      <c r="N162" s="140"/>
      <c r="O162" s="140"/>
      <c r="P162" s="140"/>
      <c r="Q162" s="140"/>
      <c r="R162" s="140"/>
      <c r="S162" s="140"/>
      <c r="T162" s="140"/>
      <c r="U162" s="3"/>
      <c r="V162" s="149" t="s">
        <v>30</v>
      </c>
      <c r="W162" s="150"/>
      <c r="X162" s="150"/>
      <c r="Y162" s="150"/>
      <c r="Z162" s="151"/>
      <c r="AA162" s="37"/>
      <c r="AB162" s="12"/>
      <c r="AC162" s="12"/>
      <c r="AD162" s="12"/>
      <c r="AE162" s="12"/>
      <c r="AF162" s="12"/>
      <c r="AG162" s="12"/>
      <c r="AH162" s="12"/>
      <c r="AI162" s="12"/>
      <c r="AJ162" s="12"/>
      <c r="AK162" s="12"/>
      <c r="AL162" s="12"/>
      <c r="AM162" s="12"/>
      <c r="AN162" s="12"/>
      <c r="AO162" s="12"/>
      <c r="AP162" s="12"/>
      <c r="AQ162" s="12"/>
      <c r="AR162" s="12"/>
      <c r="AS162" s="12"/>
      <c r="AT162" s="13"/>
      <c r="AV162" s="108" t="s">
        <v>65</v>
      </c>
      <c r="AW162" s="131">
        <v>7</v>
      </c>
      <c r="AX162" s="109">
        <v>16</v>
      </c>
      <c r="BB162" s="108" t="s">
        <v>65</v>
      </c>
      <c r="BC162" s="131">
        <v>11.67</v>
      </c>
      <c r="BD162" s="3">
        <v>25</v>
      </c>
    </row>
    <row r="163" spans="1:56" x14ac:dyDescent="0.3">
      <c r="A163" s="216"/>
      <c r="B163" s="140" t="s">
        <v>5</v>
      </c>
      <c r="C163" s="140">
        <v>10</v>
      </c>
      <c r="D163" s="140">
        <v>20</v>
      </c>
      <c r="E163" s="140">
        <v>24</v>
      </c>
      <c r="F163" s="140">
        <f>$BF$77</f>
        <v>23</v>
      </c>
      <c r="G163" s="140"/>
      <c r="H163" s="140"/>
      <c r="I163" s="140"/>
      <c r="J163" s="140"/>
      <c r="K163" s="140"/>
      <c r="L163" s="140"/>
      <c r="M163" s="140"/>
      <c r="N163" s="140"/>
      <c r="O163" s="140"/>
      <c r="P163" s="140"/>
      <c r="Q163" s="140"/>
      <c r="R163" s="140"/>
      <c r="S163" s="140"/>
      <c r="T163" s="140"/>
      <c r="U163" s="3"/>
      <c r="V163" s="25" t="s">
        <v>24</v>
      </c>
      <c r="W163" s="14"/>
      <c r="X163" s="8" t="s">
        <v>25</v>
      </c>
      <c r="Y163" s="14"/>
      <c r="Z163" s="26" t="s">
        <v>26</v>
      </c>
      <c r="AA163" s="38"/>
      <c r="AB163" s="464"/>
      <c r="AC163" s="464"/>
      <c r="AD163" s="464"/>
      <c r="AE163" s="14"/>
      <c r="AF163" s="14"/>
      <c r="AG163" s="14"/>
      <c r="AH163" s="14"/>
      <c r="AI163" s="14"/>
      <c r="AJ163" s="14"/>
      <c r="AK163" s="14"/>
      <c r="AL163" s="14"/>
      <c r="AM163" s="14"/>
      <c r="AN163" s="14"/>
      <c r="AO163" s="14"/>
      <c r="AP163" s="14"/>
      <c r="AQ163" s="14"/>
      <c r="AR163" s="14"/>
      <c r="AS163" s="14"/>
      <c r="AT163" s="15"/>
      <c r="AV163" s="108" t="s">
        <v>66</v>
      </c>
      <c r="AW163" s="131">
        <v>2</v>
      </c>
      <c r="AX163" s="109">
        <v>2</v>
      </c>
      <c r="BB163" s="108" t="s">
        <v>66</v>
      </c>
      <c r="BC163" s="131">
        <v>3.67</v>
      </c>
      <c r="BD163" s="3">
        <v>4</v>
      </c>
    </row>
    <row r="164" spans="1:56" x14ac:dyDescent="0.3">
      <c r="A164" s="216"/>
      <c r="B164" s="120"/>
      <c r="C164" s="463"/>
      <c r="D164" s="463"/>
      <c r="E164" s="463"/>
      <c r="F164" s="121"/>
      <c r="G164" s="121"/>
      <c r="H164" s="121"/>
      <c r="I164" s="121"/>
      <c r="J164" s="121"/>
      <c r="K164" s="121"/>
      <c r="L164" s="121"/>
      <c r="M164" s="121"/>
      <c r="N164" s="121"/>
      <c r="O164" s="121"/>
      <c r="P164" s="121"/>
      <c r="Q164" s="121"/>
      <c r="R164" s="121"/>
      <c r="S164" s="121"/>
      <c r="T164" s="121"/>
      <c r="U164" s="122"/>
      <c r="V164" s="27" t="s">
        <v>27</v>
      </c>
      <c r="W164" s="14"/>
      <c r="X164" s="9" t="s">
        <v>28</v>
      </c>
      <c r="Y164" s="14"/>
      <c r="Z164" s="19" t="s">
        <v>28</v>
      </c>
      <c r="AA164" s="39"/>
      <c r="AB164" s="465"/>
      <c r="AC164" s="465"/>
      <c r="AD164" s="465"/>
      <c r="AE164" s="124"/>
      <c r="AF164" s="124"/>
      <c r="AG164" s="124"/>
      <c r="AH164" s="124"/>
      <c r="AI164" s="124"/>
      <c r="AJ164" s="124"/>
      <c r="AK164" s="124" t="s">
        <v>1</v>
      </c>
      <c r="AL164" s="124"/>
      <c r="AM164" s="124"/>
      <c r="AN164" s="124"/>
      <c r="AO164" s="124"/>
      <c r="AP164" s="124"/>
      <c r="AQ164" s="124"/>
      <c r="AR164" s="124"/>
      <c r="AS164" s="124"/>
      <c r="AT164" s="125"/>
      <c r="AV164" s="108" t="s">
        <v>67</v>
      </c>
      <c r="AW164" s="131">
        <v>5.33</v>
      </c>
      <c r="AX164" s="109">
        <v>11</v>
      </c>
      <c r="BB164" s="108" t="s">
        <v>67</v>
      </c>
      <c r="BC164" s="131">
        <v>11.47</v>
      </c>
      <c r="BD164" s="3">
        <v>24</v>
      </c>
    </row>
    <row r="165" spans="1:56" x14ac:dyDescent="0.3">
      <c r="A165" s="216"/>
      <c r="B165" s="140" t="s">
        <v>7</v>
      </c>
      <c r="C165" s="140">
        <v>10</v>
      </c>
      <c r="D165" s="140">
        <v>14</v>
      </c>
      <c r="E165" s="140">
        <v>17</v>
      </c>
      <c r="F165" s="140">
        <f>$BC$9</f>
        <v>11</v>
      </c>
      <c r="G165" s="140"/>
      <c r="H165" s="140"/>
      <c r="I165" s="140"/>
      <c r="J165" s="140"/>
      <c r="K165" s="140"/>
      <c r="L165" s="140"/>
      <c r="M165" s="140"/>
      <c r="N165" s="140"/>
      <c r="O165" s="140"/>
      <c r="P165" s="140"/>
      <c r="Q165" s="140"/>
      <c r="R165" s="140"/>
      <c r="S165" s="140"/>
      <c r="T165" s="140"/>
      <c r="U165" s="3"/>
      <c r="V165" s="108">
        <f>$AW$111</f>
        <v>27.7</v>
      </c>
      <c r="W165" s="10"/>
      <c r="X165" s="109">
        <f>$AX$111</f>
        <v>33.799999999999997</v>
      </c>
      <c r="Y165" s="10"/>
      <c r="Z165" s="3">
        <f>$AY$111</f>
        <v>42</v>
      </c>
      <c r="AA165" s="40" t="s">
        <v>38</v>
      </c>
      <c r="AB165" s="22">
        <v>1</v>
      </c>
      <c r="AC165" s="20">
        <v>2</v>
      </c>
      <c r="AD165" s="20">
        <v>3</v>
      </c>
      <c r="AE165" s="20">
        <v>4</v>
      </c>
      <c r="AF165" s="20">
        <v>5</v>
      </c>
      <c r="AG165" s="22">
        <v>6</v>
      </c>
      <c r="AH165" s="22">
        <v>7</v>
      </c>
      <c r="AI165" s="22">
        <v>8</v>
      </c>
      <c r="AJ165" s="22">
        <v>9</v>
      </c>
      <c r="AK165" s="22">
        <v>10</v>
      </c>
      <c r="AL165" s="22">
        <v>11</v>
      </c>
      <c r="AM165" s="22">
        <v>12</v>
      </c>
      <c r="AN165" s="22">
        <v>13</v>
      </c>
      <c r="AO165" s="22">
        <v>14</v>
      </c>
      <c r="AP165" s="22">
        <v>15</v>
      </c>
      <c r="AQ165" s="22">
        <v>16</v>
      </c>
      <c r="AR165" s="22">
        <v>17</v>
      </c>
      <c r="AS165" s="22">
        <v>18</v>
      </c>
      <c r="AT165" s="23" t="s">
        <v>0</v>
      </c>
      <c r="AV165" s="108" t="s">
        <v>68</v>
      </c>
      <c r="AW165" s="131">
        <v>1.67</v>
      </c>
      <c r="AX165" s="109">
        <v>1</v>
      </c>
      <c r="BB165" s="108" t="s">
        <v>68</v>
      </c>
      <c r="BC165" s="131">
        <v>12.13</v>
      </c>
      <c r="BD165" s="3">
        <v>27</v>
      </c>
    </row>
    <row r="166" spans="1:56" x14ac:dyDescent="0.3">
      <c r="A166" s="216"/>
      <c r="B166" s="140" t="s">
        <v>8</v>
      </c>
      <c r="C166" s="140">
        <v>13</v>
      </c>
      <c r="D166" s="140">
        <v>16</v>
      </c>
      <c r="E166" s="140">
        <v>25</v>
      </c>
      <c r="F166" s="140">
        <f>$BD$9</f>
        <v>19</v>
      </c>
      <c r="G166" s="140"/>
      <c r="H166" s="140"/>
      <c r="I166" s="140"/>
      <c r="J166" s="140"/>
      <c r="K166" s="140"/>
      <c r="L166" s="140"/>
      <c r="M166" s="140"/>
      <c r="N166" s="140"/>
      <c r="O166" s="140"/>
      <c r="P166" s="140"/>
      <c r="Q166" s="140"/>
      <c r="R166" s="140"/>
      <c r="S166" s="140"/>
      <c r="T166" s="140"/>
      <c r="U166" s="3"/>
      <c r="V166" s="149" t="s">
        <v>31</v>
      </c>
      <c r="W166" s="150"/>
      <c r="X166" s="150"/>
      <c r="Y166" s="150"/>
      <c r="Z166" s="151"/>
      <c r="AA166" s="40" t="s">
        <v>150</v>
      </c>
      <c r="AB166" s="35">
        <v>17</v>
      </c>
      <c r="AC166" s="35">
        <v>26</v>
      </c>
      <c r="AD166" s="35">
        <v>8</v>
      </c>
      <c r="AE166" s="35">
        <f>$AX$9</f>
        <v>7</v>
      </c>
      <c r="AF166" s="35"/>
      <c r="AG166" s="35"/>
      <c r="AH166" s="35"/>
      <c r="AI166" s="35"/>
      <c r="AJ166" s="35"/>
      <c r="AK166" s="35"/>
      <c r="AL166" s="35"/>
      <c r="AM166" s="35"/>
      <c r="AN166" s="35"/>
      <c r="AO166" s="35"/>
      <c r="AP166" s="35"/>
      <c r="AQ166" s="35"/>
      <c r="AR166" s="35"/>
      <c r="AS166" s="35"/>
      <c r="AT166" s="36"/>
      <c r="AV166" s="108" t="s">
        <v>69</v>
      </c>
      <c r="AW166" s="131">
        <v>9.33</v>
      </c>
      <c r="AX166" s="109">
        <v>25</v>
      </c>
      <c r="BB166" s="108" t="s">
        <v>69</v>
      </c>
      <c r="BC166" s="131">
        <v>11.33</v>
      </c>
      <c r="BD166" s="3">
        <v>23</v>
      </c>
    </row>
    <row r="167" spans="1:56" x14ac:dyDescent="0.3">
      <c r="A167" s="216"/>
      <c r="B167" s="140" t="s">
        <v>9</v>
      </c>
      <c r="C167" s="140">
        <v>16</v>
      </c>
      <c r="D167" s="140">
        <v>1</v>
      </c>
      <c r="E167" s="140">
        <v>19</v>
      </c>
      <c r="F167" s="140">
        <f>$BE$9</f>
        <v>15</v>
      </c>
      <c r="G167" s="140"/>
      <c r="H167" s="140"/>
      <c r="I167" s="140"/>
      <c r="J167" s="140"/>
      <c r="K167" s="140"/>
      <c r="L167" s="140"/>
      <c r="M167" s="140"/>
      <c r="N167" s="140"/>
      <c r="O167" s="140"/>
      <c r="P167" s="140"/>
      <c r="Q167" s="140"/>
      <c r="R167" s="140"/>
      <c r="S167" s="140"/>
      <c r="T167" s="140"/>
      <c r="U167" s="3"/>
      <c r="V167" s="25" t="s">
        <v>24</v>
      </c>
      <c r="W167" s="14"/>
      <c r="X167" s="8" t="s">
        <v>25</v>
      </c>
      <c r="Y167" s="14"/>
      <c r="Z167" s="26" t="s">
        <v>26</v>
      </c>
      <c r="AA167" s="138"/>
      <c r="AB167" s="136"/>
      <c r="AC167" s="136"/>
      <c r="AD167" s="136"/>
      <c r="AE167" s="136"/>
      <c r="AF167" s="136"/>
      <c r="AG167" s="136"/>
      <c r="AH167" s="136"/>
      <c r="AI167" s="136"/>
      <c r="AJ167" s="136"/>
      <c r="AK167" s="136"/>
      <c r="AL167" s="136"/>
      <c r="AM167" s="136"/>
      <c r="AN167" s="136"/>
      <c r="AO167" s="136"/>
      <c r="AP167" s="136"/>
      <c r="AQ167" s="136"/>
      <c r="AR167" s="136"/>
      <c r="AS167" s="136"/>
      <c r="AT167" s="137"/>
      <c r="AV167" s="108" t="s">
        <v>70</v>
      </c>
      <c r="AW167" s="131">
        <v>3</v>
      </c>
      <c r="AX167" s="109">
        <v>5</v>
      </c>
      <c r="BB167" s="108" t="s">
        <v>70</v>
      </c>
      <c r="BC167" s="131">
        <v>10.67</v>
      </c>
      <c r="BD167" s="3">
        <v>19</v>
      </c>
    </row>
    <row r="168" spans="1:56" x14ac:dyDescent="0.3">
      <c r="A168" s="216"/>
      <c r="B168" s="140" t="s">
        <v>5</v>
      </c>
      <c r="C168" s="140">
        <v>8</v>
      </c>
      <c r="D168" s="140">
        <v>16</v>
      </c>
      <c r="E168" s="140">
        <v>28</v>
      </c>
      <c r="F168" s="140">
        <f>$AZ$111</f>
        <v>27</v>
      </c>
      <c r="G168" s="140"/>
      <c r="H168" s="140"/>
      <c r="I168" s="140"/>
      <c r="J168" s="140"/>
      <c r="K168" s="140"/>
      <c r="L168" s="140"/>
      <c r="M168" s="140"/>
      <c r="N168" s="140"/>
      <c r="O168" s="140"/>
      <c r="P168" s="140"/>
      <c r="Q168" s="140"/>
      <c r="R168" s="140"/>
      <c r="S168" s="140"/>
      <c r="T168" s="140"/>
      <c r="U168" s="3"/>
      <c r="V168" s="27" t="s">
        <v>27</v>
      </c>
      <c r="W168" s="14"/>
      <c r="X168" s="9" t="s">
        <v>28</v>
      </c>
      <c r="Y168" s="14"/>
      <c r="Z168" s="19" t="s">
        <v>28</v>
      </c>
      <c r="AA168" s="39"/>
      <c r="AB168" s="465"/>
      <c r="AC168" s="465"/>
      <c r="AD168" s="465"/>
      <c r="AE168" s="124"/>
      <c r="AF168" s="124"/>
      <c r="AG168" s="124"/>
      <c r="AH168" s="124"/>
      <c r="AI168" s="124"/>
      <c r="AJ168" s="124"/>
      <c r="AK168" s="124" t="s">
        <v>1</v>
      </c>
      <c r="AL168" s="124"/>
      <c r="AM168" s="124"/>
      <c r="AN168" s="124"/>
      <c r="AO168" s="124"/>
      <c r="AP168" s="124"/>
      <c r="AQ168" s="124"/>
      <c r="AR168" s="124"/>
      <c r="AS168" s="124"/>
      <c r="AT168" s="125"/>
      <c r="AV168" s="108" t="s">
        <v>71</v>
      </c>
      <c r="AW168" s="131">
        <v>7.33</v>
      </c>
      <c r="AX168" s="109">
        <v>20</v>
      </c>
      <c r="BB168" s="108" t="s">
        <v>71</v>
      </c>
      <c r="BC168" s="131">
        <v>11.13</v>
      </c>
      <c r="BD168" s="3">
        <v>22</v>
      </c>
    </row>
    <row r="169" spans="1:56" ht="15" thickBot="1" x14ac:dyDescent="0.35">
      <c r="A169" s="216"/>
      <c r="B169" s="120"/>
      <c r="C169" s="463"/>
      <c r="D169" s="463"/>
      <c r="E169" s="463"/>
      <c r="F169" s="121"/>
      <c r="G169" s="121"/>
      <c r="H169" s="121"/>
      <c r="I169" s="121"/>
      <c r="J169" s="121"/>
      <c r="K169" s="121"/>
      <c r="L169" s="121"/>
      <c r="M169" s="121"/>
      <c r="N169" s="121"/>
      <c r="O169" s="121"/>
      <c r="P169" s="121"/>
      <c r="Q169" s="121"/>
      <c r="R169" s="121"/>
      <c r="S169" s="121"/>
      <c r="T169" s="121"/>
      <c r="U169" s="122"/>
      <c r="V169" s="108">
        <f>$BC$111</f>
        <v>4.5</v>
      </c>
      <c r="W169" s="10"/>
      <c r="X169" s="109">
        <f>$BD$111</f>
        <v>6.3</v>
      </c>
      <c r="Y169" s="10"/>
      <c r="Z169" s="3">
        <f>$BE$111</f>
        <v>8.1999999999999993</v>
      </c>
      <c r="AA169" s="49" t="s">
        <v>115</v>
      </c>
      <c r="AB169" s="44">
        <v>1</v>
      </c>
      <c r="AC169" s="20">
        <v>2</v>
      </c>
      <c r="AD169" s="20">
        <v>3</v>
      </c>
      <c r="AE169" s="20">
        <v>4</v>
      </c>
      <c r="AF169" s="20">
        <v>5</v>
      </c>
      <c r="AG169" s="44">
        <v>6</v>
      </c>
      <c r="AH169" s="44">
        <v>7</v>
      </c>
      <c r="AI169" s="44">
        <v>8</v>
      </c>
      <c r="AJ169" s="44">
        <v>9</v>
      </c>
      <c r="AK169" s="44">
        <v>10</v>
      </c>
      <c r="AL169" s="44">
        <v>11</v>
      </c>
      <c r="AM169" s="44">
        <v>12</v>
      </c>
      <c r="AN169" s="44">
        <v>13</v>
      </c>
      <c r="AO169" s="44">
        <v>14</v>
      </c>
      <c r="AP169" s="44">
        <v>15</v>
      </c>
      <c r="AQ169" s="44">
        <v>16</v>
      </c>
      <c r="AR169" s="44">
        <v>17</v>
      </c>
      <c r="AS169" s="44">
        <v>18</v>
      </c>
      <c r="AT169" s="45" t="s">
        <v>0</v>
      </c>
      <c r="AV169" s="106" t="s">
        <v>72</v>
      </c>
      <c r="AW169" s="132">
        <v>8.67</v>
      </c>
      <c r="AX169" s="107">
        <v>23</v>
      </c>
      <c r="BB169" s="106" t="s">
        <v>72</v>
      </c>
      <c r="BC169" s="132">
        <v>11</v>
      </c>
      <c r="BD169" s="4">
        <v>20</v>
      </c>
    </row>
    <row r="170" spans="1:56" x14ac:dyDescent="0.3">
      <c r="A170" s="216"/>
      <c r="B170" s="140" t="s">
        <v>10</v>
      </c>
      <c r="C170" s="140">
        <v>7</v>
      </c>
      <c r="D170" s="140">
        <v>28</v>
      </c>
      <c r="E170" s="140">
        <v>8</v>
      </c>
      <c r="F170" s="140">
        <f>$BH$9</f>
        <v>12</v>
      </c>
      <c r="G170" s="140"/>
      <c r="H170" s="140"/>
      <c r="I170" s="140"/>
      <c r="J170" s="140"/>
      <c r="K170" s="140"/>
      <c r="L170" s="140"/>
      <c r="M170" s="140"/>
      <c r="N170" s="140"/>
      <c r="O170" s="140"/>
      <c r="P170" s="140"/>
      <c r="Q170" s="140"/>
      <c r="R170" s="140"/>
      <c r="S170" s="140"/>
      <c r="T170" s="140"/>
      <c r="U170" s="3"/>
      <c r="V170" s="149" t="s">
        <v>32</v>
      </c>
      <c r="W170" s="150"/>
      <c r="X170" s="61"/>
      <c r="Y170" s="150" t="s">
        <v>127</v>
      </c>
      <c r="Z170" s="151"/>
      <c r="AA170" s="50" t="s">
        <v>116</v>
      </c>
      <c r="AB170" s="140">
        <v>30</v>
      </c>
      <c r="AC170" s="140">
        <v>4</v>
      </c>
      <c r="AD170" s="140">
        <v>5</v>
      </c>
      <c r="AE170" s="140">
        <f>$BI$43</f>
        <v>12</v>
      </c>
      <c r="AF170" s="140"/>
      <c r="AG170" s="140"/>
      <c r="AH170" s="140"/>
      <c r="AI170" s="140"/>
      <c r="AJ170" s="140"/>
      <c r="AK170" s="140"/>
      <c r="AL170" s="140"/>
      <c r="AM170" s="140"/>
      <c r="AN170" s="140"/>
      <c r="AO170" s="140"/>
      <c r="AP170" s="140"/>
      <c r="AQ170" s="140"/>
      <c r="AR170" s="140"/>
      <c r="AS170" s="140"/>
      <c r="AT170" s="3"/>
    </row>
    <row r="171" spans="1:56" ht="15" thickBot="1" x14ac:dyDescent="0.35">
      <c r="A171" s="216"/>
      <c r="B171" s="140" t="s">
        <v>5</v>
      </c>
      <c r="C171" s="140">
        <v>17</v>
      </c>
      <c r="D171" s="140">
        <v>19</v>
      </c>
      <c r="E171" s="140">
        <v>13</v>
      </c>
      <c r="F171" s="140">
        <f>$BF$111</f>
        <v>10</v>
      </c>
      <c r="G171" s="140"/>
      <c r="H171" s="140"/>
      <c r="I171" s="140"/>
      <c r="J171" s="140"/>
      <c r="K171" s="140"/>
      <c r="L171" s="140"/>
      <c r="M171" s="140"/>
      <c r="N171" s="140"/>
      <c r="O171" s="140"/>
      <c r="P171" s="140"/>
      <c r="Q171" s="140"/>
      <c r="R171" s="140"/>
      <c r="S171" s="140"/>
      <c r="T171" s="140"/>
      <c r="U171" s="3"/>
      <c r="V171" s="25" t="s">
        <v>24</v>
      </c>
      <c r="W171" s="14"/>
      <c r="X171" s="62"/>
      <c r="Y171" s="14"/>
      <c r="Z171" s="26" t="s">
        <v>24</v>
      </c>
      <c r="AA171" s="141" t="s">
        <v>117</v>
      </c>
      <c r="AB171" s="142">
        <v>26</v>
      </c>
      <c r="AC171" s="142">
        <v>13</v>
      </c>
      <c r="AD171" s="142">
        <v>16</v>
      </c>
      <c r="AE171" s="142">
        <f>$AX$145</f>
        <v>14</v>
      </c>
      <c r="AF171" s="142"/>
      <c r="AG171" s="142"/>
      <c r="AH171" s="142"/>
      <c r="AI171" s="142"/>
      <c r="AJ171" s="142"/>
      <c r="AK171" s="142"/>
      <c r="AL171" s="142"/>
      <c r="AM171" s="142"/>
      <c r="AN171" s="142"/>
      <c r="AO171" s="142"/>
      <c r="AP171" s="142"/>
      <c r="AQ171" s="142"/>
      <c r="AR171" s="142"/>
      <c r="AS171" s="142"/>
      <c r="AT171" s="4"/>
    </row>
    <row r="172" spans="1:56" x14ac:dyDescent="0.3">
      <c r="A172" s="216"/>
      <c r="B172" s="120"/>
      <c r="C172" s="463"/>
      <c r="D172" s="463"/>
      <c r="E172" s="463"/>
      <c r="F172" s="121"/>
      <c r="G172" s="121"/>
      <c r="H172" s="121"/>
      <c r="I172" s="121"/>
      <c r="J172" s="121"/>
      <c r="K172" s="121"/>
      <c r="L172" s="121"/>
      <c r="M172" s="121"/>
      <c r="N172" s="121"/>
      <c r="O172" s="121"/>
      <c r="P172" s="121"/>
      <c r="Q172" s="121"/>
      <c r="R172" s="121"/>
      <c r="S172" s="121"/>
      <c r="T172" s="121"/>
      <c r="U172" s="122"/>
      <c r="V172" s="27" t="s">
        <v>27</v>
      </c>
      <c r="W172" s="14"/>
      <c r="X172" s="63"/>
      <c r="Y172" s="14"/>
      <c r="Z172" s="19" t="s">
        <v>27</v>
      </c>
    </row>
    <row r="173" spans="1:56" ht="15" thickBot="1" x14ac:dyDescent="0.35">
      <c r="A173" s="217"/>
      <c r="B173" s="142" t="s">
        <v>11</v>
      </c>
      <c r="C173" s="142">
        <v>19</v>
      </c>
      <c r="D173" s="142">
        <v>4</v>
      </c>
      <c r="E173" s="142">
        <v>2</v>
      </c>
      <c r="F173" s="142">
        <f>$BD$145</f>
        <v>2</v>
      </c>
      <c r="G173" s="142"/>
      <c r="H173" s="142"/>
      <c r="I173" s="142"/>
      <c r="J173" s="142"/>
      <c r="K173" s="142"/>
      <c r="L173" s="142"/>
      <c r="M173" s="142"/>
      <c r="N173" s="142"/>
      <c r="O173" s="142"/>
      <c r="P173" s="142"/>
      <c r="Q173" s="142"/>
      <c r="R173" s="142"/>
      <c r="S173" s="142"/>
      <c r="T173" s="142"/>
      <c r="U173" s="4"/>
      <c r="V173" s="106">
        <f>$BC$145</f>
        <v>2</v>
      </c>
      <c r="W173" s="28"/>
      <c r="X173" s="58"/>
      <c r="Y173" s="28"/>
      <c r="Z173" s="60">
        <f>$AW$145</f>
        <v>6</v>
      </c>
    </row>
    <row r="174" spans="1:56" ht="15" thickBot="1" x14ac:dyDescent="0.35"/>
    <row r="175" spans="1:56" ht="14.4" customHeight="1" x14ac:dyDescent="0.3">
      <c r="A175" s="179" t="s">
        <v>80</v>
      </c>
      <c r="B175" s="11"/>
      <c r="C175" s="462"/>
      <c r="D175" s="462"/>
      <c r="E175" s="462"/>
      <c r="F175" s="118"/>
      <c r="G175" s="118"/>
      <c r="H175" s="118"/>
      <c r="I175" s="118"/>
      <c r="J175" s="118"/>
      <c r="K175" s="118"/>
      <c r="L175" s="118"/>
      <c r="M175" s="118"/>
      <c r="N175" s="118"/>
      <c r="O175" s="118"/>
      <c r="P175" s="118"/>
      <c r="Q175" s="118"/>
      <c r="R175" s="118"/>
      <c r="S175" s="118"/>
      <c r="T175" s="118"/>
      <c r="U175" s="119"/>
      <c r="V175" s="165" t="s">
        <v>23</v>
      </c>
      <c r="W175" s="166"/>
      <c r="X175" s="166"/>
      <c r="Y175" s="166"/>
      <c r="Z175" s="166"/>
      <c r="AA175" s="11"/>
      <c r="AB175" s="462"/>
      <c r="AC175" s="462"/>
      <c r="AD175" s="462"/>
      <c r="AE175" s="118"/>
      <c r="AF175" s="118"/>
      <c r="AG175" s="118"/>
      <c r="AH175" s="118"/>
      <c r="AI175" s="118"/>
      <c r="AJ175" s="118"/>
      <c r="AK175" s="118"/>
      <c r="AL175" s="118"/>
      <c r="AM175" s="118"/>
      <c r="AN175" s="118"/>
      <c r="AO175" s="118"/>
      <c r="AP175" s="118"/>
      <c r="AQ175" s="118"/>
      <c r="AR175" s="118"/>
      <c r="AS175" s="118"/>
      <c r="AT175" s="119"/>
    </row>
    <row r="176" spans="1:56" x14ac:dyDescent="0.3">
      <c r="A176" s="180"/>
      <c r="B176" s="5" t="s">
        <v>1</v>
      </c>
      <c r="C176" s="20">
        <v>1</v>
      </c>
      <c r="D176" s="20">
        <v>2</v>
      </c>
      <c r="E176" s="20">
        <v>3</v>
      </c>
      <c r="F176" s="20">
        <v>4</v>
      </c>
      <c r="G176" s="20">
        <v>5</v>
      </c>
      <c r="H176" s="20">
        <v>6</v>
      </c>
      <c r="I176" s="20">
        <v>7</v>
      </c>
      <c r="J176" s="20">
        <v>8</v>
      </c>
      <c r="K176" s="20">
        <v>9</v>
      </c>
      <c r="L176" s="20">
        <v>10</v>
      </c>
      <c r="M176" s="20">
        <v>11</v>
      </c>
      <c r="N176" s="20">
        <v>12</v>
      </c>
      <c r="O176" s="20">
        <v>13</v>
      </c>
      <c r="P176" s="20">
        <v>14</v>
      </c>
      <c r="Q176" s="20">
        <v>15</v>
      </c>
      <c r="R176" s="20">
        <v>16</v>
      </c>
      <c r="S176" s="20">
        <v>17</v>
      </c>
      <c r="T176" s="20">
        <v>18</v>
      </c>
      <c r="U176" s="21" t="s">
        <v>0</v>
      </c>
      <c r="V176" s="25" t="s">
        <v>24</v>
      </c>
      <c r="W176" s="14"/>
      <c r="X176" s="8" t="s">
        <v>25</v>
      </c>
      <c r="Y176" s="14"/>
      <c r="Z176" s="46" t="s">
        <v>26</v>
      </c>
      <c r="AA176" s="5" t="s">
        <v>1</v>
      </c>
      <c r="AB176" s="20">
        <v>1</v>
      </c>
      <c r="AC176" s="20">
        <v>2</v>
      </c>
      <c r="AD176" s="20">
        <v>3</v>
      </c>
      <c r="AE176" s="20">
        <v>4</v>
      </c>
      <c r="AF176" s="20">
        <v>5</v>
      </c>
      <c r="AG176" s="20">
        <v>6</v>
      </c>
      <c r="AH176" s="20">
        <v>7</v>
      </c>
      <c r="AI176" s="20">
        <v>8</v>
      </c>
      <c r="AJ176" s="20">
        <v>9</v>
      </c>
      <c r="AK176" s="20">
        <v>10</v>
      </c>
      <c r="AL176" s="20">
        <v>11</v>
      </c>
      <c r="AM176" s="20">
        <v>12</v>
      </c>
      <c r="AN176" s="20">
        <v>13</v>
      </c>
      <c r="AO176" s="20">
        <v>14</v>
      </c>
      <c r="AP176" s="20">
        <v>15</v>
      </c>
      <c r="AQ176" s="20">
        <v>16</v>
      </c>
      <c r="AR176" s="20">
        <v>17</v>
      </c>
      <c r="AS176" s="20">
        <v>18</v>
      </c>
      <c r="AT176" s="21" t="s">
        <v>0</v>
      </c>
    </row>
    <row r="177" spans="1:46" x14ac:dyDescent="0.3">
      <c r="A177" s="180"/>
      <c r="B177" s="140" t="s">
        <v>2</v>
      </c>
      <c r="C177" s="140">
        <v>1</v>
      </c>
      <c r="D177" s="140">
        <v>15</v>
      </c>
      <c r="E177" s="140">
        <v>6</v>
      </c>
      <c r="F177" s="140">
        <f>$BE$44</f>
        <v>8</v>
      </c>
      <c r="G177" s="140"/>
      <c r="H177" s="140"/>
      <c r="I177" s="140"/>
      <c r="J177" s="140"/>
      <c r="K177" s="140"/>
      <c r="L177" s="140"/>
      <c r="M177" s="140"/>
      <c r="N177" s="140"/>
      <c r="O177" s="140"/>
      <c r="P177" s="140"/>
      <c r="Q177" s="140"/>
      <c r="R177" s="140"/>
      <c r="S177" s="140"/>
      <c r="T177" s="140"/>
      <c r="U177" s="3"/>
      <c r="V177" s="27" t="s">
        <v>27</v>
      </c>
      <c r="W177" s="14"/>
      <c r="X177" s="9" t="s">
        <v>28</v>
      </c>
      <c r="Y177" s="14"/>
      <c r="Z177" s="19" t="s">
        <v>28</v>
      </c>
      <c r="AA177" s="139" t="s">
        <v>33</v>
      </c>
      <c r="AB177" s="140">
        <v>8</v>
      </c>
      <c r="AC177" s="140">
        <v>32</v>
      </c>
      <c r="AD177" s="140">
        <v>28</v>
      </c>
      <c r="AE177" s="140">
        <f>$AY$44</f>
        <v>15</v>
      </c>
      <c r="AF177" s="140"/>
      <c r="AG177" s="140"/>
      <c r="AH177" s="140"/>
      <c r="AI177" s="140"/>
      <c r="AJ177" s="140"/>
      <c r="AK177" s="140"/>
      <c r="AL177" s="140"/>
      <c r="AM177" s="140"/>
      <c r="AN177" s="140"/>
      <c r="AO177" s="140"/>
      <c r="AP177" s="140"/>
      <c r="AQ177" s="140"/>
      <c r="AR177" s="140"/>
      <c r="AS177" s="140"/>
      <c r="AT177" s="3"/>
    </row>
    <row r="178" spans="1:46" x14ac:dyDescent="0.3">
      <c r="A178" s="180"/>
      <c r="B178" s="120"/>
      <c r="C178" s="463"/>
      <c r="D178" s="463"/>
      <c r="E178" s="463"/>
      <c r="F178" s="121"/>
      <c r="G178" s="121"/>
      <c r="H178" s="121"/>
      <c r="I178" s="121"/>
      <c r="J178" s="121"/>
      <c r="K178" s="121"/>
      <c r="L178" s="121"/>
      <c r="M178" s="121"/>
      <c r="N178" s="121"/>
      <c r="O178" s="121"/>
      <c r="P178" s="121"/>
      <c r="Q178" s="121"/>
      <c r="R178" s="121"/>
      <c r="S178" s="121"/>
      <c r="T178" s="121"/>
      <c r="U178" s="122"/>
      <c r="V178" s="108">
        <f>$BC$78</f>
        <v>13.6</v>
      </c>
      <c r="W178" s="10"/>
      <c r="X178" s="109">
        <f>$BD$78</f>
        <v>14.2</v>
      </c>
      <c r="Y178" s="10"/>
      <c r="Z178" s="3">
        <f>$BE$78</f>
        <v>14.2</v>
      </c>
      <c r="AA178" s="139" t="s">
        <v>34</v>
      </c>
      <c r="AB178" s="140">
        <v>6</v>
      </c>
      <c r="AC178" s="140">
        <v>32</v>
      </c>
      <c r="AD178" s="140">
        <v>27</v>
      </c>
      <c r="AE178" s="140">
        <f>$AW$44</f>
        <v>17</v>
      </c>
      <c r="AF178" s="140"/>
      <c r="AG178" s="140"/>
      <c r="AH178" s="140"/>
      <c r="AI178" s="140"/>
      <c r="AJ178" s="140"/>
      <c r="AK178" s="140"/>
      <c r="AL178" s="140"/>
      <c r="AM178" s="140"/>
      <c r="AN178" s="140"/>
      <c r="AO178" s="140"/>
      <c r="AP178" s="140"/>
      <c r="AQ178" s="140"/>
      <c r="AR178" s="140"/>
      <c r="AS178" s="140"/>
      <c r="AT178" s="3"/>
    </row>
    <row r="179" spans="1:46" x14ac:dyDescent="0.3">
      <c r="A179" s="180"/>
      <c r="B179" s="140" t="s">
        <v>3</v>
      </c>
      <c r="C179" s="140">
        <v>16</v>
      </c>
      <c r="D179" s="140">
        <v>22</v>
      </c>
      <c r="E179" s="140">
        <v>12</v>
      </c>
      <c r="F179" s="140">
        <f>$BD$44</f>
        <v>19</v>
      </c>
      <c r="G179" s="140"/>
      <c r="H179" s="140"/>
      <c r="I179" s="140"/>
      <c r="J179" s="140"/>
      <c r="K179" s="140"/>
      <c r="L179" s="140"/>
      <c r="M179" s="140"/>
      <c r="N179" s="140"/>
      <c r="O179" s="140"/>
      <c r="P179" s="140"/>
      <c r="Q179" s="140"/>
      <c r="R179" s="140"/>
      <c r="S179" s="140"/>
      <c r="T179" s="140"/>
      <c r="U179" s="3"/>
      <c r="V179" s="149" t="s">
        <v>29</v>
      </c>
      <c r="W179" s="150"/>
      <c r="X179" s="150"/>
      <c r="Y179" s="150"/>
      <c r="Z179" s="151"/>
      <c r="AA179" s="139" t="s">
        <v>35</v>
      </c>
      <c r="AB179" s="140">
        <v>13</v>
      </c>
      <c r="AC179" s="140">
        <v>14</v>
      </c>
      <c r="AD179" s="140">
        <v>10</v>
      </c>
      <c r="AE179" s="140">
        <f>$AX$44</f>
        <v>4</v>
      </c>
      <c r="AF179" s="140"/>
      <c r="AG179" s="140"/>
      <c r="AH179" s="140"/>
      <c r="AI179" s="140"/>
      <c r="AJ179" s="140"/>
      <c r="AK179" s="140"/>
      <c r="AL179" s="140"/>
      <c r="AM179" s="140"/>
      <c r="AN179" s="140"/>
      <c r="AO179" s="140"/>
      <c r="AP179" s="140"/>
      <c r="AQ179" s="140"/>
      <c r="AR179" s="140"/>
      <c r="AS179" s="140"/>
      <c r="AT179" s="3"/>
    </row>
    <row r="180" spans="1:46" x14ac:dyDescent="0.3">
      <c r="A180" s="180"/>
      <c r="B180" s="140" t="s">
        <v>4</v>
      </c>
      <c r="C180" s="140">
        <v>1</v>
      </c>
      <c r="D180" s="140">
        <v>13</v>
      </c>
      <c r="E180" s="140">
        <v>16</v>
      </c>
      <c r="F180" s="140">
        <f>$BI$10</f>
        <v>25</v>
      </c>
      <c r="G180" s="140"/>
      <c r="H180" s="140"/>
      <c r="I180" s="140"/>
      <c r="J180" s="140"/>
      <c r="K180" s="140"/>
      <c r="L180" s="140"/>
      <c r="M180" s="140"/>
      <c r="N180" s="140"/>
      <c r="O180" s="140"/>
      <c r="P180" s="140"/>
      <c r="Q180" s="140"/>
      <c r="R180" s="140"/>
      <c r="S180" s="140"/>
      <c r="T180" s="140"/>
      <c r="U180" s="3"/>
      <c r="V180" s="25" t="s">
        <v>24</v>
      </c>
      <c r="W180" s="14"/>
      <c r="X180" s="8" t="s">
        <v>25</v>
      </c>
      <c r="Y180" s="14"/>
      <c r="Z180" s="26" t="s">
        <v>26</v>
      </c>
      <c r="AA180" s="123"/>
      <c r="AB180" s="463"/>
      <c r="AC180" s="463"/>
      <c r="AD180" s="463"/>
      <c r="AE180" s="121"/>
      <c r="AF180" s="121"/>
      <c r="AG180" s="121"/>
      <c r="AH180" s="121"/>
      <c r="AI180" s="121"/>
      <c r="AJ180" s="121"/>
      <c r="AK180" s="121"/>
      <c r="AL180" s="121"/>
      <c r="AM180" s="121"/>
      <c r="AN180" s="121"/>
      <c r="AO180" s="121"/>
      <c r="AP180" s="121"/>
      <c r="AQ180" s="121"/>
      <c r="AR180" s="121"/>
      <c r="AS180" s="121"/>
      <c r="AT180" s="122"/>
    </row>
    <row r="181" spans="1:46" x14ac:dyDescent="0.3">
      <c r="A181" s="180"/>
      <c r="B181" s="140" t="s">
        <v>5</v>
      </c>
      <c r="C181" s="140">
        <v>4</v>
      </c>
      <c r="D181" s="140">
        <v>16</v>
      </c>
      <c r="E181" s="140">
        <v>9</v>
      </c>
      <c r="F181" s="140">
        <f>$BL$78</f>
        <v>15</v>
      </c>
      <c r="G181" s="140"/>
      <c r="H181" s="140"/>
      <c r="I181" s="140"/>
      <c r="J181" s="140"/>
      <c r="K181" s="140"/>
      <c r="L181" s="140"/>
      <c r="M181" s="140"/>
      <c r="N181" s="140"/>
      <c r="O181" s="140"/>
      <c r="P181" s="140"/>
      <c r="Q181" s="140"/>
      <c r="R181" s="140"/>
      <c r="S181" s="140"/>
      <c r="T181" s="140"/>
      <c r="U181" s="3"/>
      <c r="V181" s="27" t="s">
        <v>27</v>
      </c>
      <c r="W181" s="14"/>
      <c r="X181" s="9" t="s">
        <v>28</v>
      </c>
      <c r="Y181" s="14"/>
      <c r="Z181" s="19" t="s">
        <v>28</v>
      </c>
      <c r="AA181" s="139" t="s">
        <v>36</v>
      </c>
      <c r="AB181" s="140">
        <v>2</v>
      </c>
      <c r="AC181" s="140">
        <v>2</v>
      </c>
      <c r="AD181" s="140">
        <v>17</v>
      </c>
      <c r="AE181" s="140">
        <f>$AX$78</f>
        <v>8</v>
      </c>
      <c r="AF181" s="140"/>
      <c r="AG181" s="140"/>
      <c r="AH181" s="140"/>
      <c r="AI181" s="140"/>
      <c r="AJ181" s="140"/>
      <c r="AK181" s="140"/>
      <c r="AL181" s="140"/>
      <c r="AM181" s="140"/>
      <c r="AN181" s="140"/>
      <c r="AO181" s="140"/>
      <c r="AP181" s="140"/>
      <c r="AQ181" s="140"/>
      <c r="AR181" s="140"/>
      <c r="AS181" s="140"/>
      <c r="AT181" s="3"/>
    </row>
    <row r="182" spans="1:46" x14ac:dyDescent="0.3">
      <c r="A182" s="180"/>
      <c r="B182" s="120"/>
      <c r="C182" s="463"/>
      <c r="D182" s="463"/>
      <c r="E182" s="463"/>
      <c r="F182" s="121"/>
      <c r="G182" s="121"/>
      <c r="H182" s="121"/>
      <c r="I182" s="121"/>
      <c r="J182" s="121"/>
      <c r="K182" s="121"/>
      <c r="L182" s="121"/>
      <c r="M182" s="121"/>
      <c r="N182" s="121"/>
      <c r="O182" s="121"/>
      <c r="P182" s="121"/>
      <c r="Q182" s="121"/>
      <c r="R182" s="121"/>
      <c r="S182" s="121"/>
      <c r="T182" s="121"/>
      <c r="U182" s="122"/>
      <c r="V182" s="108">
        <f>$BI$78</f>
        <v>14.9</v>
      </c>
      <c r="W182" s="10"/>
      <c r="X182" s="109">
        <f>$BJ$78</f>
        <v>17</v>
      </c>
      <c r="Y182" s="10"/>
      <c r="Z182" s="3">
        <f>$BK$78</f>
        <v>20.2</v>
      </c>
      <c r="AA182" s="139" t="s">
        <v>37</v>
      </c>
      <c r="AB182" s="140">
        <v>9</v>
      </c>
      <c r="AC182" s="140">
        <v>9</v>
      </c>
      <c r="AD182" s="140">
        <v>21</v>
      </c>
      <c r="AE182" s="140">
        <f>$AY$78</f>
        <v>10</v>
      </c>
      <c r="AF182" s="140"/>
      <c r="AG182" s="140"/>
      <c r="AH182" s="140"/>
      <c r="AI182" s="140"/>
      <c r="AJ182" s="140"/>
      <c r="AK182" s="140"/>
      <c r="AL182" s="140"/>
      <c r="AM182" s="140"/>
      <c r="AN182" s="140"/>
      <c r="AO182" s="140"/>
      <c r="AP182" s="140"/>
      <c r="AQ182" s="140"/>
      <c r="AR182" s="140"/>
      <c r="AS182" s="140"/>
      <c r="AT182" s="3"/>
    </row>
    <row r="183" spans="1:46" x14ac:dyDescent="0.3">
      <c r="A183" s="180"/>
      <c r="B183" s="140" t="s">
        <v>6</v>
      </c>
      <c r="C183" s="140">
        <v>2</v>
      </c>
      <c r="D183" s="140">
        <v>14</v>
      </c>
      <c r="E183" s="140">
        <v>5</v>
      </c>
      <c r="F183" s="140">
        <f>$BC$44</f>
        <v>6</v>
      </c>
      <c r="G183" s="140"/>
      <c r="H183" s="140"/>
      <c r="I183" s="140"/>
      <c r="J183" s="140"/>
      <c r="K183" s="140"/>
      <c r="L183" s="140"/>
      <c r="M183" s="140"/>
      <c r="N183" s="140"/>
      <c r="O183" s="140"/>
      <c r="P183" s="140"/>
      <c r="Q183" s="140"/>
      <c r="R183" s="140"/>
      <c r="S183" s="140"/>
      <c r="T183" s="140"/>
      <c r="U183" s="3"/>
      <c r="V183" s="149" t="s">
        <v>30</v>
      </c>
      <c r="W183" s="150"/>
      <c r="X183" s="150"/>
      <c r="Y183" s="150"/>
      <c r="Z183" s="151"/>
      <c r="AA183" s="37"/>
      <c r="AB183" s="12"/>
      <c r="AC183" s="12"/>
      <c r="AD183" s="12"/>
      <c r="AE183" s="12"/>
      <c r="AF183" s="12"/>
      <c r="AG183" s="12"/>
      <c r="AH183" s="12"/>
      <c r="AI183" s="12"/>
      <c r="AJ183" s="12"/>
      <c r="AK183" s="12"/>
      <c r="AL183" s="12"/>
      <c r="AM183" s="12"/>
      <c r="AN183" s="12"/>
      <c r="AO183" s="12"/>
      <c r="AP183" s="12"/>
      <c r="AQ183" s="12"/>
      <c r="AR183" s="12"/>
      <c r="AS183" s="12"/>
      <c r="AT183" s="13"/>
    </row>
    <row r="184" spans="1:46" x14ac:dyDescent="0.3">
      <c r="A184" s="180"/>
      <c r="B184" s="140" t="s">
        <v>5</v>
      </c>
      <c r="C184" s="140">
        <v>7</v>
      </c>
      <c r="D184" s="140">
        <v>6</v>
      </c>
      <c r="E184" s="140">
        <v>11</v>
      </c>
      <c r="F184" s="140">
        <f>$BF$78</f>
        <v>11</v>
      </c>
      <c r="G184" s="140"/>
      <c r="H184" s="140"/>
      <c r="I184" s="140"/>
      <c r="J184" s="140"/>
      <c r="K184" s="140"/>
      <c r="L184" s="140"/>
      <c r="M184" s="140"/>
      <c r="N184" s="140"/>
      <c r="O184" s="140"/>
      <c r="P184" s="140"/>
      <c r="Q184" s="140"/>
      <c r="R184" s="140"/>
      <c r="S184" s="140"/>
      <c r="T184" s="140"/>
      <c r="U184" s="3"/>
      <c r="V184" s="25" t="s">
        <v>24</v>
      </c>
      <c r="W184" s="14"/>
      <c r="X184" s="8" t="s">
        <v>25</v>
      </c>
      <c r="Y184" s="14"/>
      <c r="Z184" s="26" t="s">
        <v>26</v>
      </c>
      <c r="AA184" s="38"/>
      <c r="AB184" s="464"/>
      <c r="AC184" s="464"/>
      <c r="AD184" s="464"/>
      <c r="AE184" s="14"/>
      <c r="AF184" s="14"/>
      <c r="AG184" s="14"/>
      <c r="AH184" s="14"/>
      <c r="AI184" s="14"/>
      <c r="AJ184" s="14"/>
      <c r="AK184" s="14"/>
      <c r="AL184" s="14"/>
      <c r="AM184" s="14"/>
      <c r="AN184" s="14"/>
      <c r="AO184" s="14"/>
      <c r="AP184" s="14"/>
      <c r="AQ184" s="14"/>
      <c r="AR184" s="14"/>
      <c r="AS184" s="14"/>
      <c r="AT184" s="15"/>
    </row>
    <row r="185" spans="1:46" x14ac:dyDescent="0.3">
      <c r="A185" s="180"/>
      <c r="B185" s="120"/>
      <c r="C185" s="463"/>
      <c r="D185" s="463"/>
      <c r="E185" s="463"/>
      <c r="F185" s="121"/>
      <c r="G185" s="121"/>
      <c r="H185" s="121"/>
      <c r="I185" s="121"/>
      <c r="J185" s="121"/>
      <c r="K185" s="121"/>
      <c r="L185" s="121"/>
      <c r="M185" s="121"/>
      <c r="N185" s="121"/>
      <c r="O185" s="121"/>
      <c r="P185" s="121"/>
      <c r="Q185" s="121"/>
      <c r="R185" s="121"/>
      <c r="S185" s="121"/>
      <c r="T185" s="121"/>
      <c r="U185" s="122"/>
      <c r="V185" s="27" t="s">
        <v>27</v>
      </c>
      <c r="W185" s="14"/>
      <c r="X185" s="9" t="s">
        <v>28</v>
      </c>
      <c r="Y185" s="14"/>
      <c r="Z185" s="19" t="s">
        <v>28</v>
      </c>
      <c r="AA185" s="39"/>
      <c r="AB185" s="465"/>
      <c r="AC185" s="465"/>
      <c r="AD185" s="465"/>
      <c r="AE185" s="124"/>
      <c r="AF185" s="124"/>
      <c r="AG185" s="124"/>
      <c r="AH185" s="124"/>
      <c r="AI185" s="124"/>
      <c r="AJ185" s="124"/>
      <c r="AK185" s="124" t="s">
        <v>1</v>
      </c>
      <c r="AL185" s="124"/>
      <c r="AM185" s="124"/>
      <c r="AN185" s="124"/>
      <c r="AO185" s="124"/>
      <c r="AP185" s="124"/>
      <c r="AQ185" s="124"/>
      <c r="AR185" s="124"/>
      <c r="AS185" s="124"/>
      <c r="AT185" s="125"/>
    </row>
    <row r="186" spans="1:46" x14ac:dyDescent="0.3">
      <c r="A186" s="180"/>
      <c r="B186" s="140" t="s">
        <v>7</v>
      </c>
      <c r="C186" s="140">
        <v>1</v>
      </c>
      <c r="D186" s="140">
        <v>9</v>
      </c>
      <c r="E186" s="140">
        <v>14</v>
      </c>
      <c r="F186" s="140">
        <f>$BC$10</f>
        <v>10</v>
      </c>
      <c r="G186" s="140"/>
      <c r="H186" s="140"/>
      <c r="I186" s="140"/>
      <c r="J186" s="140"/>
      <c r="K186" s="140"/>
      <c r="L186" s="140"/>
      <c r="M186" s="140"/>
      <c r="N186" s="140"/>
      <c r="O186" s="140"/>
      <c r="P186" s="140"/>
      <c r="Q186" s="140"/>
      <c r="R186" s="140"/>
      <c r="S186" s="140"/>
      <c r="T186" s="140"/>
      <c r="U186" s="3"/>
      <c r="V186" s="108">
        <f>$AW$112</f>
        <v>20.100000000000001</v>
      </c>
      <c r="W186" s="10"/>
      <c r="X186" s="109">
        <f>$AX$112</f>
        <v>26</v>
      </c>
      <c r="Y186" s="10"/>
      <c r="Z186" s="3">
        <f>$AY$112</f>
        <v>32.200000000000003</v>
      </c>
      <c r="AA186" s="40" t="s">
        <v>38</v>
      </c>
      <c r="AB186" s="22">
        <v>1</v>
      </c>
      <c r="AC186" s="20">
        <v>2</v>
      </c>
      <c r="AD186" s="20">
        <v>3</v>
      </c>
      <c r="AE186" s="20">
        <v>4</v>
      </c>
      <c r="AF186" s="20">
        <v>5</v>
      </c>
      <c r="AG186" s="22">
        <v>6</v>
      </c>
      <c r="AH186" s="22">
        <v>7</v>
      </c>
      <c r="AI186" s="22">
        <v>8</v>
      </c>
      <c r="AJ186" s="22">
        <v>9</v>
      </c>
      <c r="AK186" s="22">
        <v>10</v>
      </c>
      <c r="AL186" s="22">
        <v>11</v>
      </c>
      <c r="AM186" s="22">
        <v>12</v>
      </c>
      <c r="AN186" s="22">
        <v>13</v>
      </c>
      <c r="AO186" s="22">
        <v>14</v>
      </c>
      <c r="AP186" s="22">
        <v>15</v>
      </c>
      <c r="AQ186" s="22">
        <v>16</v>
      </c>
      <c r="AR186" s="22">
        <v>17</v>
      </c>
      <c r="AS186" s="22">
        <v>18</v>
      </c>
      <c r="AT186" s="23" t="s">
        <v>0</v>
      </c>
    </row>
    <row r="187" spans="1:46" x14ac:dyDescent="0.3">
      <c r="A187" s="180"/>
      <c r="B187" s="140" t="s">
        <v>8</v>
      </c>
      <c r="C187" s="140">
        <v>5</v>
      </c>
      <c r="D187" s="140">
        <v>20</v>
      </c>
      <c r="E187" s="140">
        <v>19</v>
      </c>
      <c r="F187" s="140">
        <f>$BD$10</f>
        <v>10</v>
      </c>
      <c r="G187" s="140"/>
      <c r="H187" s="140"/>
      <c r="I187" s="140"/>
      <c r="J187" s="140"/>
      <c r="K187" s="140"/>
      <c r="L187" s="140"/>
      <c r="M187" s="140"/>
      <c r="N187" s="140"/>
      <c r="O187" s="140"/>
      <c r="P187" s="140"/>
      <c r="Q187" s="140"/>
      <c r="R187" s="140"/>
      <c r="S187" s="140"/>
      <c r="T187" s="140"/>
      <c r="U187" s="3"/>
      <c r="V187" s="149" t="s">
        <v>31</v>
      </c>
      <c r="W187" s="150"/>
      <c r="X187" s="150"/>
      <c r="Y187" s="150"/>
      <c r="Z187" s="151"/>
      <c r="AA187" s="40" t="s">
        <v>150</v>
      </c>
      <c r="AB187" s="35">
        <v>2</v>
      </c>
      <c r="AC187" s="35">
        <v>3</v>
      </c>
      <c r="AD187" s="35">
        <v>15</v>
      </c>
      <c r="AE187" s="35">
        <f>$AX$10</f>
        <v>6</v>
      </c>
      <c r="AF187" s="35"/>
      <c r="AG187" s="35"/>
      <c r="AH187" s="35"/>
      <c r="AI187" s="35"/>
      <c r="AJ187" s="35"/>
      <c r="AK187" s="35"/>
      <c r="AL187" s="35"/>
      <c r="AM187" s="35"/>
      <c r="AN187" s="35"/>
      <c r="AO187" s="35"/>
      <c r="AP187" s="35"/>
      <c r="AQ187" s="35"/>
      <c r="AR187" s="35"/>
      <c r="AS187" s="35"/>
      <c r="AT187" s="36"/>
    </row>
    <row r="188" spans="1:46" x14ac:dyDescent="0.3">
      <c r="A188" s="180"/>
      <c r="B188" s="140" t="s">
        <v>9</v>
      </c>
      <c r="C188" s="140">
        <v>14</v>
      </c>
      <c r="D188" s="140">
        <v>18</v>
      </c>
      <c r="E188" s="140">
        <v>17</v>
      </c>
      <c r="F188" s="140">
        <f>$BE$10</f>
        <v>12</v>
      </c>
      <c r="G188" s="140"/>
      <c r="H188" s="140"/>
      <c r="I188" s="140"/>
      <c r="J188" s="140"/>
      <c r="K188" s="140"/>
      <c r="L188" s="140"/>
      <c r="M188" s="140"/>
      <c r="N188" s="140"/>
      <c r="O188" s="140"/>
      <c r="P188" s="140"/>
      <c r="Q188" s="140"/>
      <c r="R188" s="140"/>
      <c r="S188" s="140"/>
      <c r="T188" s="140"/>
      <c r="U188" s="3"/>
      <c r="V188" s="25" t="s">
        <v>24</v>
      </c>
      <c r="W188" s="14"/>
      <c r="X188" s="8" t="s">
        <v>25</v>
      </c>
      <c r="Y188" s="14"/>
      <c r="Z188" s="26" t="s">
        <v>26</v>
      </c>
      <c r="AA188" s="138"/>
      <c r="AB188" s="136"/>
      <c r="AC188" s="136"/>
      <c r="AD188" s="136"/>
      <c r="AE188" s="136"/>
      <c r="AF188" s="136"/>
      <c r="AG188" s="136"/>
      <c r="AH188" s="136"/>
      <c r="AI188" s="136"/>
      <c r="AJ188" s="136"/>
      <c r="AK188" s="136"/>
      <c r="AL188" s="136"/>
      <c r="AM188" s="136"/>
      <c r="AN188" s="136"/>
      <c r="AO188" s="136"/>
      <c r="AP188" s="136"/>
      <c r="AQ188" s="136"/>
      <c r="AR188" s="136"/>
      <c r="AS188" s="136"/>
      <c r="AT188" s="137"/>
    </row>
    <row r="189" spans="1:46" x14ac:dyDescent="0.3">
      <c r="A189" s="180"/>
      <c r="B189" s="140" t="s">
        <v>5</v>
      </c>
      <c r="C189" s="140">
        <v>23</v>
      </c>
      <c r="D189" s="140">
        <v>24</v>
      </c>
      <c r="E189" s="140">
        <v>20</v>
      </c>
      <c r="F189" s="140">
        <f>$AZ$112</f>
        <v>14</v>
      </c>
      <c r="G189" s="140"/>
      <c r="H189" s="140"/>
      <c r="I189" s="140"/>
      <c r="J189" s="140"/>
      <c r="K189" s="140"/>
      <c r="L189" s="140"/>
      <c r="M189" s="140"/>
      <c r="N189" s="140"/>
      <c r="O189" s="140"/>
      <c r="P189" s="140"/>
      <c r="Q189" s="140"/>
      <c r="R189" s="140"/>
      <c r="S189" s="140"/>
      <c r="T189" s="140"/>
      <c r="U189" s="3"/>
      <c r="V189" s="27" t="s">
        <v>27</v>
      </c>
      <c r="W189" s="14"/>
      <c r="X189" s="9" t="s">
        <v>28</v>
      </c>
      <c r="Y189" s="14"/>
      <c r="Z189" s="19" t="s">
        <v>28</v>
      </c>
      <c r="AA189" s="39"/>
      <c r="AB189" s="465"/>
      <c r="AC189" s="465"/>
      <c r="AD189" s="465"/>
      <c r="AE189" s="124"/>
      <c r="AF189" s="124"/>
      <c r="AG189" s="124"/>
      <c r="AH189" s="124"/>
      <c r="AI189" s="124"/>
      <c r="AJ189" s="124"/>
      <c r="AK189" s="124" t="s">
        <v>1</v>
      </c>
      <c r="AL189" s="124"/>
      <c r="AM189" s="124"/>
      <c r="AN189" s="124"/>
      <c r="AO189" s="124"/>
      <c r="AP189" s="124"/>
      <c r="AQ189" s="124"/>
      <c r="AR189" s="124"/>
      <c r="AS189" s="124"/>
      <c r="AT189" s="125"/>
    </row>
    <row r="190" spans="1:46" x14ac:dyDescent="0.3">
      <c r="A190" s="180"/>
      <c r="B190" s="120"/>
      <c r="C190" s="463"/>
      <c r="D190" s="463"/>
      <c r="E190" s="463"/>
      <c r="F190" s="121"/>
      <c r="G190" s="121"/>
      <c r="H190" s="121"/>
      <c r="I190" s="121"/>
      <c r="J190" s="121"/>
      <c r="K190" s="121"/>
      <c r="L190" s="121"/>
      <c r="M190" s="121"/>
      <c r="N190" s="121"/>
      <c r="O190" s="121"/>
      <c r="P190" s="121"/>
      <c r="Q190" s="121"/>
      <c r="R190" s="121"/>
      <c r="S190" s="121"/>
      <c r="T190" s="121"/>
      <c r="U190" s="122"/>
      <c r="V190" s="108">
        <f>$BC$112</f>
        <v>2.5</v>
      </c>
      <c r="W190" s="10"/>
      <c r="X190" s="109">
        <f>$BD$112</f>
        <v>4.3</v>
      </c>
      <c r="Y190" s="10"/>
      <c r="Z190" s="3">
        <f>$BE$112</f>
        <v>6.3</v>
      </c>
      <c r="AA190" s="49" t="s">
        <v>115</v>
      </c>
      <c r="AB190" s="44">
        <v>1</v>
      </c>
      <c r="AC190" s="20">
        <v>2</v>
      </c>
      <c r="AD190" s="20">
        <v>3</v>
      </c>
      <c r="AE190" s="20">
        <v>4</v>
      </c>
      <c r="AF190" s="20">
        <v>5</v>
      </c>
      <c r="AG190" s="44">
        <v>6</v>
      </c>
      <c r="AH190" s="44">
        <v>7</v>
      </c>
      <c r="AI190" s="44">
        <v>8</v>
      </c>
      <c r="AJ190" s="44">
        <v>9</v>
      </c>
      <c r="AK190" s="44">
        <v>10</v>
      </c>
      <c r="AL190" s="44">
        <v>11</v>
      </c>
      <c r="AM190" s="44">
        <v>12</v>
      </c>
      <c r="AN190" s="44">
        <v>13</v>
      </c>
      <c r="AO190" s="44">
        <v>14</v>
      </c>
      <c r="AP190" s="44">
        <v>15</v>
      </c>
      <c r="AQ190" s="44">
        <v>16</v>
      </c>
      <c r="AR190" s="44">
        <v>17</v>
      </c>
      <c r="AS190" s="44">
        <v>18</v>
      </c>
      <c r="AT190" s="45" t="s">
        <v>0</v>
      </c>
    </row>
    <row r="191" spans="1:46" x14ac:dyDescent="0.3">
      <c r="A191" s="180"/>
      <c r="B191" s="140" t="s">
        <v>10</v>
      </c>
      <c r="C191" s="140">
        <v>16</v>
      </c>
      <c r="D191" s="140">
        <v>9</v>
      </c>
      <c r="E191" s="140">
        <v>6</v>
      </c>
      <c r="F191" s="140">
        <f>$BH$10</f>
        <v>9</v>
      </c>
      <c r="G191" s="140"/>
      <c r="H191" s="140"/>
      <c r="I191" s="140"/>
      <c r="J191" s="140"/>
      <c r="K191" s="140"/>
      <c r="L191" s="140"/>
      <c r="M191" s="140"/>
      <c r="N191" s="140"/>
      <c r="O191" s="140"/>
      <c r="P191" s="140"/>
      <c r="Q191" s="140"/>
      <c r="R191" s="140"/>
      <c r="S191" s="140"/>
      <c r="T191" s="140"/>
      <c r="U191" s="3"/>
      <c r="V191" s="149" t="s">
        <v>32</v>
      </c>
      <c r="W191" s="150"/>
      <c r="X191" s="61"/>
      <c r="Y191" s="150" t="s">
        <v>127</v>
      </c>
      <c r="Z191" s="151"/>
      <c r="AA191" s="50" t="s">
        <v>116</v>
      </c>
      <c r="AB191" s="140">
        <v>5</v>
      </c>
      <c r="AC191" s="140">
        <v>18</v>
      </c>
      <c r="AD191" s="140">
        <v>9</v>
      </c>
      <c r="AE191" s="140">
        <f>$BI$44</f>
        <v>4</v>
      </c>
      <c r="AF191" s="140"/>
      <c r="AG191" s="140"/>
      <c r="AH191" s="140"/>
      <c r="AI191" s="140"/>
      <c r="AJ191" s="140"/>
      <c r="AK191" s="140"/>
      <c r="AL191" s="140"/>
      <c r="AM191" s="140"/>
      <c r="AN191" s="140"/>
      <c r="AO191" s="140"/>
      <c r="AP191" s="140"/>
      <c r="AQ191" s="140"/>
      <c r="AR191" s="140"/>
      <c r="AS191" s="140"/>
      <c r="AT191" s="3"/>
    </row>
    <row r="192" spans="1:46" ht="15" thickBot="1" x14ac:dyDescent="0.35">
      <c r="A192" s="180"/>
      <c r="B192" s="140" t="s">
        <v>5</v>
      </c>
      <c r="C192" s="140">
        <v>20</v>
      </c>
      <c r="D192" s="140">
        <v>4</v>
      </c>
      <c r="E192" s="140">
        <v>4</v>
      </c>
      <c r="F192" s="140">
        <f>$BF$112</f>
        <v>4</v>
      </c>
      <c r="G192" s="140"/>
      <c r="H192" s="140"/>
      <c r="I192" s="140"/>
      <c r="J192" s="140"/>
      <c r="K192" s="140"/>
      <c r="L192" s="140"/>
      <c r="M192" s="140"/>
      <c r="N192" s="140"/>
      <c r="O192" s="140"/>
      <c r="P192" s="140"/>
      <c r="Q192" s="140"/>
      <c r="R192" s="140"/>
      <c r="S192" s="140"/>
      <c r="T192" s="140"/>
      <c r="U192" s="3"/>
      <c r="V192" s="25" t="s">
        <v>24</v>
      </c>
      <c r="W192" s="14"/>
      <c r="X192" s="62"/>
      <c r="Y192" s="14"/>
      <c r="Z192" s="26" t="s">
        <v>24</v>
      </c>
      <c r="AA192" s="141" t="s">
        <v>117</v>
      </c>
      <c r="AB192" s="142">
        <v>24</v>
      </c>
      <c r="AC192" s="142">
        <v>30</v>
      </c>
      <c r="AD192" s="142">
        <v>30</v>
      </c>
      <c r="AE192" s="142">
        <f>$AX$146</f>
        <v>31</v>
      </c>
      <c r="AF192" s="142"/>
      <c r="AG192" s="142"/>
      <c r="AH192" s="142"/>
      <c r="AI192" s="142"/>
      <c r="AJ192" s="142"/>
      <c r="AK192" s="142"/>
      <c r="AL192" s="142"/>
      <c r="AM192" s="142"/>
      <c r="AN192" s="142"/>
      <c r="AO192" s="142"/>
      <c r="AP192" s="142"/>
      <c r="AQ192" s="142"/>
      <c r="AR192" s="142"/>
      <c r="AS192" s="142"/>
      <c r="AT192" s="4"/>
    </row>
    <row r="193" spans="1:46" x14ac:dyDescent="0.3">
      <c r="A193" s="180"/>
      <c r="B193" s="120"/>
      <c r="C193" s="463"/>
      <c r="D193" s="463"/>
      <c r="E193" s="463"/>
      <c r="F193" s="121"/>
      <c r="G193" s="121"/>
      <c r="H193" s="121"/>
      <c r="I193" s="121"/>
      <c r="J193" s="121"/>
      <c r="K193" s="121"/>
      <c r="L193" s="121"/>
      <c r="M193" s="121"/>
      <c r="N193" s="121"/>
      <c r="O193" s="121"/>
      <c r="P193" s="121"/>
      <c r="Q193" s="121"/>
      <c r="R193" s="121"/>
      <c r="S193" s="121"/>
      <c r="T193" s="121"/>
      <c r="U193" s="122"/>
      <c r="V193" s="27" t="s">
        <v>27</v>
      </c>
      <c r="W193" s="14"/>
      <c r="X193" s="63"/>
      <c r="Y193" s="14"/>
      <c r="Z193" s="19" t="s">
        <v>27</v>
      </c>
    </row>
    <row r="194" spans="1:46" ht="15" thickBot="1" x14ac:dyDescent="0.35">
      <c r="A194" s="181"/>
      <c r="B194" s="142" t="s">
        <v>11</v>
      </c>
      <c r="C194" s="142">
        <v>3</v>
      </c>
      <c r="D194" s="142">
        <v>29</v>
      </c>
      <c r="E194" s="142">
        <v>23</v>
      </c>
      <c r="F194" s="142">
        <f>$BD$146</f>
        <v>10</v>
      </c>
      <c r="G194" s="142"/>
      <c r="H194" s="142"/>
      <c r="I194" s="142"/>
      <c r="J194" s="142"/>
      <c r="K194" s="142"/>
      <c r="L194" s="142"/>
      <c r="M194" s="142"/>
      <c r="N194" s="142"/>
      <c r="O194" s="142"/>
      <c r="P194" s="142"/>
      <c r="Q194" s="142"/>
      <c r="R194" s="142"/>
      <c r="S194" s="142"/>
      <c r="T194" s="142"/>
      <c r="U194" s="4"/>
      <c r="V194" s="106">
        <f>$BC$146</f>
        <v>7</v>
      </c>
      <c r="W194" s="28"/>
      <c r="X194" s="58"/>
      <c r="Y194" s="28"/>
      <c r="Z194" s="60">
        <f>$AW$146</f>
        <v>10.67</v>
      </c>
    </row>
    <row r="195" spans="1:46" ht="15" thickBot="1" x14ac:dyDescent="0.35"/>
    <row r="196" spans="1:46" ht="14.4" customHeight="1" x14ac:dyDescent="0.3">
      <c r="A196" s="212" t="s">
        <v>81</v>
      </c>
      <c r="B196" s="11"/>
      <c r="C196" s="462"/>
      <c r="D196" s="462"/>
      <c r="E196" s="462"/>
      <c r="F196" s="118"/>
      <c r="G196" s="118"/>
      <c r="H196" s="118"/>
      <c r="I196" s="118"/>
      <c r="J196" s="118"/>
      <c r="K196" s="118"/>
      <c r="L196" s="118"/>
      <c r="M196" s="118"/>
      <c r="N196" s="118"/>
      <c r="O196" s="118"/>
      <c r="P196" s="118"/>
      <c r="Q196" s="118"/>
      <c r="R196" s="118"/>
      <c r="S196" s="118"/>
      <c r="T196" s="118"/>
      <c r="U196" s="119"/>
      <c r="V196" s="165" t="s">
        <v>23</v>
      </c>
      <c r="W196" s="166"/>
      <c r="X196" s="166"/>
      <c r="Y196" s="166"/>
      <c r="Z196" s="166"/>
      <c r="AA196" s="11"/>
      <c r="AB196" s="462"/>
      <c r="AC196" s="462"/>
      <c r="AD196" s="462"/>
      <c r="AE196" s="118"/>
      <c r="AF196" s="118"/>
      <c r="AG196" s="118"/>
      <c r="AH196" s="118"/>
      <c r="AI196" s="118"/>
      <c r="AJ196" s="118"/>
      <c r="AK196" s="118"/>
      <c r="AL196" s="118"/>
      <c r="AM196" s="118"/>
      <c r="AN196" s="118"/>
      <c r="AO196" s="118"/>
      <c r="AP196" s="118"/>
      <c r="AQ196" s="118"/>
      <c r="AR196" s="118"/>
      <c r="AS196" s="118"/>
      <c r="AT196" s="119"/>
    </row>
    <row r="197" spans="1:46" x14ac:dyDescent="0.3">
      <c r="A197" s="213"/>
      <c r="B197" s="5" t="s">
        <v>1</v>
      </c>
      <c r="C197" s="20">
        <v>1</v>
      </c>
      <c r="D197" s="20">
        <v>2</v>
      </c>
      <c r="E197" s="20">
        <v>3</v>
      </c>
      <c r="F197" s="20">
        <v>4</v>
      </c>
      <c r="G197" s="20">
        <v>5</v>
      </c>
      <c r="H197" s="20">
        <v>6</v>
      </c>
      <c r="I197" s="20">
        <v>7</v>
      </c>
      <c r="J197" s="20">
        <v>8</v>
      </c>
      <c r="K197" s="20">
        <v>9</v>
      </c>
      <c r="L197" s="20">
        <v>10</v>
      </c>
      <c r="M197" s="20">
        <v>11</v>
      </c>
      <c r="N197" s="20">
        <v>12</v>
      </c>
      <c r="O197" s="20">
        <v>13</v>
      </c>
      <c r="P197" s="20">
        <v>14</v>
      </c>
      <c r="Q197" s="20">
        <v>15</v>
      </c>
      <c r="R197" s="20">
        <v>16</v>
      </c>
      <c r="S197" s="20">
        <v>17</v>
      </c>
      <c r="T197" s="20">
        <v>18</v>
      </c>
      <c r="U197" s="21" t="s">
        <v>0</v>
      </c>
      <c r="V197" s="25" t="s">
        <v>24</v>
      </c>
      <c r="W197" s="14"/>
      <c r="X197" s="8" t="s">
        <v>25</v>
      </c>
      <c r="Y197" s="14"/>
      <c r="Z197" s="46" t="s">
        <v>26</v>
      </c>
      <c r="AA197" s="5" t="s">
        <v>1</v>
      </c>
      <c r="AB197" s="20">
        <v>1</v>
      </c>
      <c r="AC197" s="20">
        <v>2</v>
      </c>
      <c r="AD197" s="20">
        <v>3</v>
      </c>
      <c r="AE197" s="20">
        <v>4</v>
      </c>
      <c r="AF197" s="20">
        <v>5</v>
      </c>
      <c r="AG197" s="20">
        <v>6</v>
      </c>
      <c r="AH197" s="20">
        <v>7</v>
      </c>
      <c r="AI197" s="20">
        <v>8</v>
      </c>
      <c r="AJ197" s="20">
        <v>9</v>
      </c>
      <c r="AK197" s="20">
        <v>10</v>
      </c>
      <c r="AL197" s="20">
        <v>11</v>
      </c>
      <c r="AM197" s="20">
        <v>12</v>
      </c>
      <c r="AN197" s="20">
        <v>13</v>
      </c>
      <c r="AO197" s="20">
        <v>14</v>
      </c>
      <c r="AP197" s="20">
        <v>15</v>
      </c>
      <c r="AQ197" s="20">
        <v>16</v>
      </c>
      <c r="AR197" s="20">
        <v>17</v>
      </c>
      <c r="AS197" s="20">
        <v>18</v>
      </c>
      <c r="AT197" s="21" t="s">
        <v>0</v>
      </c>
    </row>
    <row r="198" spans="1:46" x14ac:dyDescent="0.3">
      <c r="A198" s="213"/>
      <c r="B198" s="140" t="s">
        <v>2</v>
      </c>
      <c r="C198" s="140">
        <v>21</v>
      </c>
      <c r="D198" s="140">
        <v>11</v>
      </c>
      <c r="E198" s="140">
        <v>5</v>
      </c>
      <c r="F198" s="140">
        <f>$BE$45</f>
        <v>5</v>
      </c>
      <c r="G198" s="140"/>
      <c r="H198" s="140"/>
      <c r="I198" s="140"/>
      <c r="J198" s="140"/>
      <c r="K198" s="140"/>
      <c r="L198" s="140"/>
      <c r="M198" s="140"/>
      <c r="N198" s="140"/>
      <c r="O198" s="140"/>
      <c r="P198" s="140"/>
      <c r="Q198" s="140"/>
      <c r="R198" s="140"/>
      <c r="S198" s="140"/>
      <c r="T198" s="140"/>
      <c r="U198" s="3"/>
      <c r="V198" s="27" t="s">
        <v>27</v>
      </c>
      <c r="W198" s="14"/>
      <c r="X198" s="9" t="s">
        <v>28</v>
      </c>
      <c r="Y198" s="14"/>
      <c r="Z198" s="19" t="s">
        <v>28</v>
      </c>
      <c r="AA198" s="139" t="s">
        <v>33</v>
      </c>
      <c r="AB198" s="140">
        <v>11</v>
      </c>
      <c r="AC198" s="140">
        <v>18</v>
      </c>
      <c r="AD198" s="140">
        <v>14</v>
      </c>
      <c r="AE198" s="140">
        <f>$AY$45</f>
        <v>22</v>
      </c>
      <c r="AF198" s="140"/>
      <c r="AG198" s="140"/>
      <c r="AH198" s="140"/>
      <c r="AI198" s="140"/>
      <c r="AJ198" s="140"/>
      <c r="AK198" s="140"/>
      <c r="AL198" s="140"/>
      <c r="AM198" s="140"/>
      <c r="AN198" s="140"/>
      <c r="AO198" s="140"/>
      <c r="AP198" s="140"/>
      <c r="AQ198" s="140"/>
      <c r="AR198" s="140"/>
      <c r="AS198" s="140"/>
      <c r="AT198" s="3"/>
    </row>
    <row r="199" spans="1:46" x14ac:dyDescent="0.3">
      <c r="A199" s="213"/>
      <c r="B199" s="120"/>
      <c r="C199" s="463"/>
      <c r="D199" s="463"/>
      <c r="E199" s="463"/>
      <c r="F199" s="121"/>
      <c r="G199" s="121"/>
      <c r="H199" s="121"/>
      <c r="I199" s="121"/>
      <c r="J199" s="121"/>
      <c r="K199" s="121"/>
      <c r="L199" s="121"/>
      <c r="M199" s="121"/>
      <c r="N199" s="121"/>
      <c r="O199" s="121"/>
      <c r="P199" s="121"/>
      <c r="Q199" s="121"/>
      <c r="R199" s="121"/>
      <c r="S199" s="121"/>
      <c r="T199" s="121"/>
      <c r="U199" s="122"/>
      <c r="V199" s="108">
        <f>$BC$79</f>
        <v>11.3</v>
      </c>
      <c r="W199" s="10"/>
      <c r="X199" s="109">
        <f>$BD$79</f>
        <v>11.6</v>
      </c>
      <c r="Y199" s="10"/>
      <c r="Z199" s="3">
        <f>$BE$79</f>
        <v>11.9</v>
      </c>
      <c r="AA199" s="139" t="s">
        <v>34</v>
      </c>
      <c r="AB199" s="140">
        <v>11</v>
      </c>
      <c r="AC199" s="140">
        <v>6</v>
      </c>
      <c r="AD199" s="140">
        <v>9</v>
      </c>
      <c r="AE199" s="140">
        <f>$AW$45</f>
        <v>14</v>
      </c>
      <c r="AF199" s="140"/>
      <c r="AG199" s="140"/>
      <c r="AH199" s="140"/>
      <c r="AI199" s="140"/>
      <c r="AJ199" s="140"/>
      <c r="AK199" s="140"/>
      <c r="AL199" s="140"/>
      <c r="AM199" s="140"/>
      <c r="AN199" s="140"/>
      <c r="AO199" s="140"/>
      <c r="AP199" s="140"/>
      <c r="AQ199" s="140"/>
      <c r="AR199" s="140"/>
      <c r="AS199" s="140"/>
      <c r="AT199" s="3"/>
    </row>
    <row r="200" spans="1:46" x14ac:dyDescent="0.3">
      <c r="A200" s="213"/>
      <c r="B200" s="140" t="s">
        <v>3</v>
      </c>
      <c r="C200" s="140">
        <v>21</v>
      </c>
      <c r="D200" s="140">
        <v>9</v>
      </c>
      <c r="E200" s="140">
        <v>8</v>
      </c>
      <c r="F200" s="140">
        <f>$BD$45</f>
        <v>8</v>
      </c>
      <c r="G200" s="140"/>
      <c r="H200" s="140"/>
      <c r="I200" s="140"/>
      <c r="J200" s="140"/>
      <c r="K200" s="140"/>
      <c r="L200" s="140"/>
      <c r="M200" s="140"/>
      <c r="N200" s="140"/>
      <c r="O200" s="140"/>
      <c r="P200" s="140"/>
      <c r="Q200" s="140"/>
      <c r="R200" s="140"/>
      <c r="S200" s="140"/>
      <c r="T200" s="140"/>
      <c r="U200" s="3"/>
      <c r="V200" s="149" t="s">
        <v>29</v>
      </c>
      <c r="W200" s="150"/>
      <c r="X200" s="150"/>
      <c r="Y200" s="150"/>
      <c r="Z200" s="151"/>
      <c r="AA200" s="139" t="s">
        <v>35</v>
      </c>
      <c r="AB200" s="140">
        <v>16</v>
      </c>
      <c r="AC200" s="140">
        <v>31</v>
      </c>
      <c r="AD200" s="140">
        <v>17</v>
      </c>
      <c r="AE200" s="140">
        <f>$AX$45</f>
        <v>21</v>
      </c>
      <c r="AF200" s="140"/>
      <c r="AG200" s="140"/>
      <c r="AH200" s="140"/>
      <c r="AI200" s="140"/>
      <c r="AJ200" s="140"/>
      <c r="AK200" s="140"/>
      <c r="AL200" s="140"/>
      <c r="AM200" s="140"/>
      <c r="AN200" s="140"/>
      <c r="AO200" s="140"/>
      <c r="AP200" s="140"/>
      <c r="AQ200" s="140"/>
      <c r="AR200" s="140"/>
      <c r="AS200" s="140"/>
      <c r="AT200" s="3"/>
    </row>
    <row r="201" spans="1:46" x14ac:dyDescent="0.3">
      <c r="A201" s="213"/>
      <c r="B201" s="140" t="s">
        <v>4</v>
      </c>
      <c r="C201" s="140">
        <v>25</v>
      </c>
      <c r="D201" s="140">
        <v>9</v>
      </c>
      <c r="E201" s="140">
        <v>8</v>
      </c>
      <c r="F201" s="140">
        <f>$BI$11</f>
        <v>15</v>
      </c>
      <c r="G201" s="140"/>
      <c r="H201" s="140"/>
      <c r="I201" s="140"/>
      <c r="J201" s="140"/>
      <c r="K201" s="140"/>
      <c r="L201" s="140"/>
      <c r="M201" s="140"/>
      <c r="N201" s="140"/>
      <c r="O201" s="140"/>
      <c r="P201" s="140"/>
      <c r="Q201" s="140"/>
      <c r="R201" s="140"/>
      <c r="S201" s="140"/>
      <c r="T201" s="140"/>
      <c r="U201" s="3"/>
      <c r="V201" s="25" t="s">
        <v>24</v>
      </c>
      <c r="W201" s="14"/>
      <c r="X201" s="8" t="s">
        <v>25</v>
      </c>
      <c r="Y201" s="14"/>
      <c r="Z201" s="26" t="s">
        <v>26</v>
      </c>
      <c r="AA201" s="123"/>
      <c r="AB201" s="463"/>
      <c r="AC201" s="463"/>
      <c r="AD201" s="463"/>
      <c r="AE201" s="121"/>
      <c r="AF201" s="121"/>
      <c r="AG201" s="121"/>
      <c r="AH201" s="121"/>
      <c r="AI201" s="121"/>
      <c r="AJ201" s="121"/>
      <c r="AK201" s="121"/>
      <c r="AL201" s="121"/>
      <c r="AM201" s="121"/>
      <c r="AN201" s="121"/>
      <c r="AO201" s="121"/>
      <c r="AP201" s="121"/>
      <c r="AQ201" s="121"/>
      <c r="AR201" s="121"/>
      <c r="AS201" s="121"/>
      <c r="AT201" s="122"/>
    </row>
    <row r="202" spans="1:46" x14ac:dyDescent="0.3">
      <c r="A202" s="213"/>
      <c r="B202" s="140" t="s">
        <v>5</v>
      </c>
      <c r="C202" s="140">
        <v>12</v>
      </c>
      <c r="D202" s="140">
        <v>3</v>
      </c>
      <c r="E202" s="140">
        <v>4</v>
      </c>
      <c r="F202" s="140">
        <f>$BL$79</f>
        <v>3</v>
      </c>
      <c r="G202" s="140"/>
      <c r="H202" s="140"/>
      <c r="I202" s="140"/>
      <c r="J202" s="140"/>
      <c r="K202" s="140"/>
      <c r="L202" s="140"/>
      <c r="M202" s="140"/>
      <c r="N202" s="140"/>
      <c r="O202" s="140"/>
      <c r="P202" s="140"/>
      <c r="Q202" s="140"/>
      <c r="R202" s="140"/>
      <c r="S202" s="140"/>
      <c r="T202" s="140"/>
      <c r="U202" s="3"/>
      <c r="V202" s="27" t="s">
        <v>27</v>
      </c>
      <c r="W202" s="14"/>
      <c r="X202" s="9" t="s">
        <v>28</v>
      </c>
      <c r="Y202" s="14"/>
      <c r="Z202" s="19" t="s">
        <v>28</v>
      </c>
      <c r="AA202" s="139" t="s">
        <v>36</v>
      </c>
      <c r="AB202" s="140">
        <v>18</v>
      </c>
      <c r="AC202" s="140">
        <v>18</v>
      </c>
      <c r="AD202" s="140">
        <v>2</v>
      </c>
      <c r="AE202" s="140">
        <f>$AX$79</f>
        <v>10</v>
      </c>
      <c r="AF202" s="140"/>
      <c r="AG202" s="140"/>
      <c r="AH202" s="140"/>
      <c r="AI202" s="140"/>
      <c r="AJ202" s="140"/>
      <c r="AK202" s="140"/>
      <c r="AL202" s="140"/>
      <c r="AM202" s="140"/>
      <c r="AN202" s="140"/>
      <c r="AO202" s="140"/>
      <c r="AP202" s="140"/>
      <c r="AQ202" s="140"/>
      <c r="AR202" s="140"/>
      <c r="AS202" s="140"/>
      <c r="AT202" s="3"/>
    </row>
    <row r="203" spans="1:46" x14ac:dyDescent="0.3">
      <c r="A203" s="213"/>
      <c r="B203" s="120"/>
      <c r="C203" s="463"/>
      <c r="D203" s="463"/>
      <c r="E203" s="463"/>
      <c r="F203" s="121"/>
      <c r="G203" s="121"/>
      <c r="H203" s="121"/>
      <c r="I203" s="121"/>
      <c r="J203" s="121"/>
      <c r="K203" s="121"/>
      <c r="L203" s="121"/>
      <c r="M203" s="121"/>
      <c r="N203" s="121"/>
      <c r="O203" s="121"/>
      <c r="P203" s="121"/>
      <c r="Q203" s="121"/>
      <c r="R203" s="121"/>
      <c r="S203" s="121"/>
      <c r="T203" s="121"/>
      <c r="U203" s="122"/>
      <c r="V203" s="108">
        <f>$BI$79</f>
        <v>9.1</v>
      </c>
      <c r="W203" s="10"/>
      <c r="X203" s="109">
        <f>$BJ$79</f>
        <v>10.6</v>
      </c>
      <c r="Y203" s="10"/>
      <c r="Z203" s="3">
        <f>$BK$79</f>
        <v>12.4</v>
      </c>
      <c r="AA203" s="139" t="s">
        <v>37</v>
      </c>
      <c r="AB203" s="140">
        <v>21</v>
      </c>
      <c r="AC203" s="140">
        <v>21</v>
      </c>
      <c r="AD203" s="140">
        <v>19</v>
      </c>
      <c r="AE203" s="140">
        <f>$AY$79</f>
        <v>24</v>
      </c>
      <c r="AF203" s="140"/>
      <c r="AG203" s="140"/>
      <c r="AH203" s="140"/>
      <c r="AI203" s="140"/>
      <c r="AJ203" s="140"/>
      <c r="AK203" s="140"/>
      <c r="AL203" s="140"/>
      <c r="AM203" s="140"/>
      <c r="AN203" s="140"/>
      <c r="AO203" s="140"/>
      <c r="AP203" s="140"/>
      <c r="AQ203" s="140"/>
      <c r="AR203" s="140"/>
      <c r="AS203" s="140"/>
      <c r="AT203" s="3"/>
    </row>
    <row r="204" spans="1:46" x14ac:dyDescent="0.3">
      <c r="A204" s="213"/>
      <c r="B204" s="140" t="s">
        <v>6</v>
      </c>
      <c r="C204" s="140">
        <v>20</v>
      </c>
      <c r="D204" s="140">
        <v>20</v>
      </c>
      <c r="E204" s="140">
        <v>6</v>
      </c>
      <c r="F204" s="140">
        <f>$BC$45</f>
        <v>4</v>
      </c>
      <c r="G204" s="140"/>
      <c r="H204" s="140"/>
      <c r="I204" s="140"/>
      <c r="J204" s="140"/>
      <c r="K204" s="140"/>
      <c r="L204" s="140"/>
      <c r="M204" s="140"/>
      <c r="N204" s="140"/>
      <c r="O204" s="140"/>
      <c r="P204" s="140"/>
      <c r="Q204" s="140"/>
      <c r="R204" s="140"/>
      <c r="S204" s="140"/>
      <c r="T204" s="140"/>
      <c r="U204" s="3"/>
      <c r="V204" s="149" t="s">
        <v>30</v>
      </c>
      <c r="W204" s="150"/>
      <c r="X204" s="150"/>
      <c r="Y204" s="150"/>
      <c r="Z204" s="151"/>
      <c r="AA204" s="37"/>
      <c r="AB204" s="12"/>
      <c r="AC204" s="12"/>
      <c r="AD204" s="12"/>
      <c r="AE204" s="12"/>
      <c r="AF204" s="12"/>
      <c r="AG204" s="12"/>
      <c r="AH204" s="12"/>
      <c r="AI204" s="12"/>
      <c r="AJ204" s="12"/>
      <c r="AK204" s="12"/>
      <c r="AL204" s="12"/>
      <c r="AM204" s="12"/>
      <c r="AN204" s="12"/>
      <c r="AO204" s="12"/>
      <c r="AP204" s="12"/>
      <c r="AQ204" s="12"/>
      <c r="AR204" s="12"/>
      <c r="AS204" s="12"/>
      <c r="AT204" s="13"/>
    </row>
    <row r="205" spans="1:46" x14ac:dyDescent="0.3">
      <c r="A205" s="213"/>
      <c r="B205" s="140" t="s">
        <v>5</v>
      </c>
      <c r="C205" s="140">
        <v>3</v>
      </c>
      <c r="D205" s="140">
        <v>18</v>
      </c>
      <c r="E205" s="140">
        <v>6</v>
      </c>
      <c r="F205" s="140">
        <f>$BF$79</f>
        <v>7</v>
      </c>
      <c r="G205" s="140"/>
      <c r="H205" s="140"/>
      <c r="I205" s="140"/>
      <c r="J205" s="140"/>
      <c r="K205" s="140"/>
      <c r="L205" s="140"/>
      <c r="M205" s="140"/>
      <c r="N205" s="140"/>
      <c r="O205" s="140"/>
      <c r="P205" s="140"/>
      <c r="Q205" s="140"/>
      <c r="R205" s="140"/>
      <c r="S205" s="140"/>
      <c r="T205" s="140"/>
      <c r="U205" s="3"/>
      <c r="V205" s="25" t="s">
        <v>24</v>
      </c>
      <c r="W205" s="14"/>
      <c r="X205" s="8" t="s">
        <v>25</v>
      </c>
      <c r="Y205" s="14"/>
      <c r="Z205" s="26" t="s">
        <v>26</v>
      </c>
      <c r="AA205" s="38"/>
      <c r="AB205" s="464"/>
      <c r="AC205" s="464"/>
      <c r="AD205" s="464"/>
      <c r="AE205" s="14"/>
      <c r="AF205" s="14"/>
      <c r="AG205" s="14"/>
      <c r="AH205" s="14"/>
      <c r="AI205" s="14"/>
      <c r="AJ205" s="14"/>
      <c r="AK205" s="14"/>
      <c r="AL205" s="14"/>
      <c r="AM205" s="14"/>
      <c r="AN205" s="14"/>
      <c r="AO205" s="14"/>
      <c r="AP205" s="14"/>
      <c r="AQ205" s="14"/>
      <c r="AR205" s="14"/>
      <c r="AS205" s="14"/>
      <c r="AT205" s="15"/>
    </row>
    <row r="206" spans="1:46" x14ac:dyDescent="0.3">
      <c r="A206" s="213"/>
      <c r="B206" s="120"/>
      <c r="C206" s="463"/>
      <c r="D206" s="463"/>
      <c r="E206" s="463"/>
      <c r="F206" s="121"/>
      <c r="G206" s="121"/>
      <c r="H206" s="121"/>
      <c r="I206" s="121"/>
      <c r="J206" s="121"/>
      <c r="K206" s="121"/>
      <c r="L206" s="121"/>
      <c r="M206" s="121"/>
      <c r="N206" s="121"/>
      <c r="O206" s="121"/>
      <c r="P206" s="121"/>
      <c r="Q206" s="121"/>
      <c r="R206" s="121"/>
      <c r="S206" s="121"/>
      <c r="T206" s="121"/>
      <c r="U206" s="122"/>
      <c r="V206" s="27" t="s">
        <v>27</v>
      </c>
      <c r="W206" s="14"/>
      <c r="X206" s="9" t="s">
        <v>28</v>
      </c>
      <c r="Y206" s="14"/>
      <c r="Z206" s="19" t="s">
        <v>28</v>
      </c>
      <c r="AA206" s="39"/>
      <c r="AB206" s="465"/>
      <c r="AC206" s="465"/>
      <c r="AD206" s="465"/>
      <c r="AE206" s="124"/>
      <c r="AF206" s="124"/>
      <c r="AG206" s="124"/>
      <c r="AH206" s="124"/>
      <c r="AI206" s="124"/>
      <c r="AJ206" s="124"/>
      <c r="AK206" s="124" t="s">
        <v>1</v>
      </c>
      <c r="AL206" s="124"/>
      <c r="AM206" s="124"/>
      <c r="AN206" s="124"/>
      <c r="AO206" s="124"/>
      <c r="AP206" s="124"/>
      <c r="AQ206" s="124"/>
      <c r="AR206" s="124"/>
      <c r="AS206" s="124"/>
      <c r="AT206" s="125"/>
    </row>
    <row r="207" spans="1:46" x14ac:dyDescent="0.3">
      <c r="A207" s="213"/>
      <c r="B207" s="140" t="s">
        <v>7</v>
      </c>
      <c r="C207" s="140">
        <v>18</v>
      </c>
      <c r="D207" s="140">
        <v>4</v>
      </c>
      <c r="E207" s="140">
        <v>4</v>
      </c>
      <c r="F207" s="140">
        <f>$BC$11</f>
        <v>3</v>
      </c>
      <c r="G207" s="140"/>
      <c r="H207" s="140"/>
      <c r="I207" s="140"/>
      <c r="J207" s="140"/>
      <c r="K207" s="140"/>
      <c r="L207" s="140"/>
      <c r="M207" s="140"/>
      <c r="N207" s="140"/>
      <c r="O207" s="140"/>
      <c r="P207" s="140"/>
      <c r="Q207" s="140"/>
      <c r="R207" s="140"/>
      <c r="S207" s="140"/>
      <c r="T207" s="140"/>
      <c r="U207" s="3"/>
      <c r="V207" s="108">
        <f>$AW$113</f>
        <v>12.9</v>
      </c>
      <c r="W207" s="10"/>
      <c r="X207" s="109">
        <f>$AX$113</f>
        <v>18.399999999999999</v>
      </c>
      <c r="Y207" s="10"/>
      <c r="Z207" s="3">
        <f>$AY$113</f>
        <v>24.2</v>
      </c>
      <c r="AA207" s="40" t="s">
        <v>38</v>
      </c>
      <c r="AB207" s="22">
        <v>1</v>
      </c>
      <c r="AC207" s="20">
        <v>2</v>
      </c>
      <c r="AD207" s="20">
        <v>3</v>
      </c>
      <c r="AE207" s="20">
        <v>4</v>
      </c>
      <c r="AF207" s="20">
        <v>5</v>
      </c>
      <c r="AG207" s="22">
        <v>6</v>
      </c>
      <c r="AH207" s="22">
        <v>7</v>
      </c>
      <c r="AI207" s="22">
        <v>8</v>
      </c>
      <c r="AJ207" s="22">
        <v>9</v>
      </c>
      <c r="AK207" s="22">
        <v>10</v>
      </c>
      <c r="AL207" s="22">
        <v>11</v>
      </c>
      <c r="AM207" s="22">
        <v>12</v>
      </c>
      <c r="AN207" s="22">
        <v>13</v>
      </c>
      <c r="AO207" s="22">
        <v>14</v>
      </c>
      <c r="AP207" s="22">
        <v>15</v>
      </c>
      <c r="AQ207" s="22">
        <v>16</v>
      </c>
      <c r="AR207" s="22">
        <v>17</v>
      </c>
      <c r="AS207" s="22">
        <v>18</v>
      </c>
      <c r="AT207" s="23" t="s">
        <v>0</v>
      </c>
    </row>
    <row r="208" spans="1:46" x14ac:dyDescent="0.3">
      <c r="A208" s="213"/>
      <c r="B208" s="140" t="s">
        <v>8</v>
      </c>
      <c r="C208" s="140">
        <v>18</v>
      </c>
      <c r="D208" s="140">
        <v>18</v>
      </c>
      <c r="E208" s="140">
        <v>12</v>
      </c>
      <c r="F208" s="140">
        <f>$BD$11</f>
        <v>12</v>
      </c>
      <c r="G208" s="140"/>
      <c r="H208" s="140"/>
      <c r="I208" s="140"/>
      <c r="J208" s="140"/>
      <c r="K208" s="140"/>
      <c r="L208" s="140"/>
      <c r="M208" s="140"/>
      <c r="N208" s="140"/>
      <c r="O208" s="140"/>
      <c r="P208" s="140"/>
      <c r="Q208" s="140"/>
      <c r="R208" s="140"/>
      <c r="S208" s="140"/>
      <c r="T208" s="140"/>
      <c r="U208" s="3"/>
      <c r="V208" s="149" t="s">
        <v>31</v>
      </c>
      <c r="W208" s="150"/>
      <c r="X208" s="150"/>
      <c r="Y208" s="150"/>
      <c r="Z208" s="151"/>
      <c r="AA208" s="40" t="s">
        <v>150</v>
      </c>
      <c r="AB208" s="35">
        <v>16</v>
      </c>
      <c r="AC208" s="35">
        <v>18</v>
      </c>
      <c r="AD208" s="35">
        <v>11</v>
      </c>
      <c r="AE208" s="35">
        <f>$AX$11</f>
        <v>10</v>
      </c>
      <c r="AF208" s="35"/>
      <c r="AG208" s="35"/>
      <c r="AH208" s="35"/>
      <c r="AI208" s="35"/>
      <c r="AJ208" s="35"/>
      <c r="AK208" s="35"/>
      <c r="AL208" s="35"/>
      <c r="AM208" s="35"/>
      <c r="AN208" s="35"/>
      <c r="AO208" s="35"/>
      <c r="AP208" s="35"/>
      <c r="AQ208" s="35"/>
      <c r="AR208" s="35"/>
      <c r="AS208" s="35"/>
      <c r="AT208" s="36"/>
    </row>
    <row r="209" spans="1:46" x14ac:dyDescent="0.3">
      <c r="A209" s="213"/>
      <c r="B209" s="140" t="s">
        <v>9</v>
      </c>
      <c r="C209" s="140">
        <v>12</v>
      </c>
      <c r="D209" s="140">
        <v>10</v>
      </c>
      <c r="E209" s="140">
        <v>9</v>
      </c>
      <c r="F209" s="140">
        <f>$BE$11</f>
        <v>8</v>
      </c>
      <c r="G209" s="140"/>
      <c r="H209" s="140"/>
      <c r="I209" s="140"/>
      <c r="J209" s="140"/>
      <c r="K209" s="140"/>
      <c r="L209" s="140"/>
      <c r="M209" s="140"/>
      <c r="N209" s="140"/>
      <c r="O209" s="140"/>
      <c r="P209" s="140"/>
      <c r="Q209" s="140"/>
      <c r="R209" s="140"/>
      <c r="S209" s="140"/>
      <c r="T209" s="140"/>
      <c r="U209" s="3"/>
      <c r="V209" s="25" t="s">
        <v>24</v>
      </c>
      <c r="W209" s="14"/>
      <c r="X209" s="8" t="s">
        <v>25</v>
      </c>
      <c r="Y209" s="14"/>
      <c r="Z209" s="26" t="s">
        <v>26</v>
      </c>
      <c r="AA209" s="138"/>
      <c r="AB209" s="136"/>
      <c r="AC209" s="136"/>
      <c r="AD209" s="136"/>
      <c r="AE209" s="136"/>
      <c r="AF209" s="136"/>
      <c r="AG209" s="136"/>
      <c r="AH209" s="136"/>
      <c r="AI209" s="136"/>
      <c r="AJ209" s="136"/>
      <c r="AK209" s="136"/>
      <c r="AL209" s="136"/>
      <c r="AM209" s="136"/>
      <c r="AN209" s="136"/>
      <c r="AO209" s="136"/>
      <c r="AP209" s="136"/>
      <c r="AQ209" s="136"/>
      <c r="AR209" s="136"/>
      <c r="AS209" s="136"/>
      <c r="AT209" s="137"/>
    </row>
    <row r="210" spans="1:46" x14ac:dyDescent="0.3">
      <c r="A210" s="213"/>
      <c r="B210" s="140" t="s">
        <v>5</v>
      </c>
      <c r="C210" s="140">
        <v>9</v>
      </c>
      <c r="D210" s="140">
        <v>1</v>
      </c>
      <c r="E210" s="140">
        <v>1</v>
      </c>
      <c r="F210" s="140">
        <f>$AZ$113</f>
        <v>1</v>
      </c>
      <c r="G210" s="140"/>
      <c r="H210" s="140"/>
      <c r="I210" s="140"/>
      <c r="J210" s="140"/>
      <c r="K210" s="140"/>
      <c r="L210" s="140"/>
      <c r="M210" s="140"/>
      <c r="N210" s="140"/>
      <c r="O210" s="140"/>
      <c r="P210" s="140"/>
      <c r="Q210" s="140"/>
      <c r="R210" s="140"/>
      <c r="S210" s="140"/>
      <c r="T210" s="140"/>
      <c r="U210" s="3"/>
      <c r="V210" s="27" t="s">
        <v>27</v>
      </c>
      <c r="W210" s="14"/>
      <c r="X210" s="9" t="s">
        <v>28</v>
      </c>
      <c r="Y210" s="14"/>
      <c r="Z210" s="19" t="s">
        <v>28</v>
      </c>
      <c r="AA210" s="39"/>
      <c r="AB210" s="465"/>
      <c r="AC210" s="465"/>
      <c r="AD210" s="465"/>
      <c r="AE210" s="124"/>
      <c r="AF210" s="124"/>
      <c r="AG210" s="124"/>
      <c r="AH210" s="124"/>
      <c r="AI210" s="124"/>
      <c r="AJ210" s="124"/>
      <c r="AK210" s="124" t="s">
        <v>1</v>
      </c>
      <c r="AL210" s="124"/>
      <c r="AM210" s="124"/>
      <c r="AN210" s="124"/>
      <c r="AO210" s="124"/>
      <c r="AP210" s="124"/>
      <c r="AQ210" s="124"/>
      <c r="AR210" s="124"/>
      <c r="AS210" s="124"/>
      <c r="AT210" s="125"/>
    </row>
    <row r="211" spans="1:46" x14ac:dyDescent="0.3">
      <c r="A211" s="213"/>
      <c r="B211" s="120"/>
      <c r="C211" s="463"/>
      <c r="D211" s="463"/>
      <c r="E211" s="463"/>
      <c r="F211" s="121"/>
      <c r="G211" s="121"/>
      <c r="H211" s="121"/>
      <c r="I211" s="121"/>
      <c r="J211" s="121"/>
      <c r="K211" s="121"/>
      <c r="L211" s="121"/>
      <c r="M211" s="121"/>
      <c r="N211" s="121"/>
      <c r="O211" s="121"/>
      <c r="P211" s="121"/>
      <c r="Q211" s="121"/>
      <c r="R211" s="121"/>
      <c r="S211" s="121"/>
      <c r="T211" s="121"/>
      <c r="U211" s="122"/>
      <c r="V211" s="108">
        <f>$BC$113</f>
        <v>9.5</v>
      </c>
      <c r="W211" s="10"/>
      <c r="X211" s="109">
        <f>$BD$113</f>
        <v>12.5</v>
      </c>
      <c r="Y211" s="10"/>
      <c r="Z211" s="3">
        <f>$BE$113</f>
        <v>15.5</v>
      </c>
      <c r="AA211" s="49" t="s">
        <v>115</v>
      </c>
      <c r="AB211" s="44">
        <v>1</v>
      </c>
      <c r="AC211" s="20">
        <v>2</v>
      </c>
      <c r="AD211" s="20">
        <v>3</v>
      </c>
      <c r="AE211" s="20">
        <v>4</v>
      </c>
      <c r="AF211" s="20">
        <v>5</v>
      </c>
      <c r="AG211" s="44">
        <v>6</v>
      </c>
      <c r="AH211" s="44">
        <v>7</v>
      </c>
      <c r="AI211" s="44">
        <v>8</v>
      </c>
      <c r="AJ211" s="44">
        <v>9</v>
      </c>
      <c r="AK211" s="44">
        <v>10</v>
      </c>
      <c r="AL211" s="44">
        <v>11</v>
      </c>
      <c r="AM211" s="44">
        <v>12</v>
      </c>
      <c r="AN211" s="44">
        <v>13</v>
      </c>
      <c r="AO211" s="44">
        <v>14</v>
      </c>
      <c r="AP211" s="44">
        <v>15</v>
      </c>
      <c r="AQ211" s="44">
        <v>16</v>
      </c>
      <c r="AR211" s="44">
        <v>17</v>
      </c>
      <c r="AS211" s="44">
        <v>18</v>
      </c>
      <c r="AT211" s="45" t="s">
        <v>0</v>
      </c>
    </row>
    <row r="212" spans="1:46" x14ac:dyDescent="0.3">
      <c r="A212" s="213"/>
      <c r="B212" s="140" t="s">
        <v>10</v>
      </c>
      <c r="C212" s="140">
        <v>11</v>
      </c>
      <c r="D212" s="140">
        <v>29</v>
      </c>
      <c r="E212" s="140">
        <v>22</v>
      </c>
      <c r="F212" s="140">
        <f>$BH$11</f>
        <v>20</v>
      </c>
      <c r="G212" s="140"/>
      <c r="H212" s="140"/>
      <c r="I212" s="140"/>
      <c r="J212" s="140"/>
      <c r="K212" s="140"/>
      <c r="L212" s="140"/>
      <c r="M212" s="140"/>
      <c r="N212" s="140"/>
      <c r="O212" s="140"/>
      <c r="P212" s="140"/>
      <c r="Q212" s="140"/>
      <c r="R212" s="140"/>
      <c r="S212" s="140"/>
      <c r="T212" s="140"/>
      <c r="U212" s="3"/>
      <c r="V212" s="149" t="s">
        <v>32</v>
      </c>
      <c r="W212" s="150"/>
      <c r="X212" s="61"/>
      <c r="Y212" s="150" t="s">
        <v>127</v>
      </c>
      <c r="Z212" s="151"/>
      <c r="AA212" s="50" t="s">
        <v>116</v>
      </c>
      <c r="AB212" s="140">
        <v>28</v>
      </c>
      <c r="AC212" s="140">
        <v>26</v>
      </c>
      <c r="AD212" s="140">
        <v>26</v>
      </c>
      <c r="AE212" s="140">
        <f>$BI$45</f>
        <v>25</v>
      </c>
      <c r="AF212" s="140"/>
      <c r="AG212" s="140"/>
      <c r="AH212" s="140"/>
      <c r="AI212" s="140"/>
      <c r="AJ212" s="140"/>
      <c r="AK212" s="140"/>
      <c r="AL212" s="140"/>
      <c r="AM212" s="140"/>
      <c r="AN212" s="140"/>
      <c r="AO212" s="140"/>
      <c r="AP212" s="140"/>
      <c r="AQ212" s="140"/>
      <c r="AR212" s="140"/>
      <c r="AS212" s="140"/>
      <c r="AT212" s="3"/>
    </row>
    <row r="213" spans="1:46" ht="15" thickBot="1" x14ac:dyDescent="0.35">
      <c r="A213" s="213"/>
      <c r="B213" s="140" t="s">
        <v>5</v>
      </c>
      <c r="C213" s="140">
        <v>3</v>
      </c>
      <c r="D213" s="140">
        <v>31</v>
      </c>
      <c r="E213" s="140">
        <v>29</v>
      </c>
      <c r="F213" s="140">
        <f>$BF$113</f>
        <v>25</v>
      </c>
      <c r="G213" s="140"/>
      <c r="H213" s="140"/>
      <c r="I213" s="140"/>
      <c r="J213" s="140"/>
      <c r="K213" s="140"/>
      <c r="L213" s="140"/>
      <c r="M213" s="140"/>
      <c r="N213" s="140"/>
      <c r="O213" s="140"/>
      <c r="P213" s="140"/>
      <c r="Q213" s="140"/>
      <c r="R213" s="140"/>
      <c r="S213" s="140"/>
      <c r="T213" s="140"/>
      <c r="U213" s="3"/>
      <c r="V213" s="25" t="s">
        <v>24</v>
      </c>
      <c r="W213" s="14"/>
      <c r="X213" s="62"/>
      <c r="Y213" s="14"/>
      <c r="Z213" s="26" t="s">
        <v>24</v>
      </c>
      <c r="AA213" s="141" t="s">
        <v>117</v>
      </c>
      <c r="AB213" s="142">
        <v>26</v>
      </c>
      <c r="AC213" s="142">
        <v>11</v>
      </c>
      <c r="AD213" s="142">
        <v>18</v>
      </c>
      <c r="AE213" s="142">
        <f>$AX$147</f>
        <v>14</v>
      </c>
      <c r="AF213" s="142"/>
      <c r="AG213" s="142"/>
      <c r="AH213" s="142"/>
      <c r="AI213" s="142"/>
      <c r="AJ213" s="142"/>
      <c r="AK213" s="142"/>
      <c r="AL213" s="142"/>
      <c r="AM213" s="142"/>
      <c r="AN213" s="142"/>
      <c r="AO213" s="142"/>
      <c r="AP213" s="142"/>
      <c r="AQ213" s="142"/>
      <c r="AR213" s="142"/>
      <c r="AS213" s="142"/>
      <c r="AT213" s="4"/>
    </row>
    <row r="214" spans="1:46" x14ac:dyDescent="0.3">
      <c r="A214" s="213"/>
      <c r="B214" s="120"/>
      <c r="C214" s="463"/>
      <c r="D214" s="463"/>
      <c r="E214" s="463"/>
      <c r="F214" s="121"/>
      <c r="G214" s="121"/>
      <c r="H214" s="121"/>
      <c r="I214" s="121"/>
      <c r="J214" s="121"/>
      <c r="K214" s="121"/>
      <c r="L214" s="121"/>
      <c r="M214" s="121"/>
      <c r="N214" s="121"/>
      <c r="O214" s="121"/>
      <c r="P214" s="121"/>
      <c r="Q214" s="121"/>
      <c r="R214" s="121"/>
      <c r="S214" s="121"/>
      <c r="T214" s="121"/>
      <c r="U214" s="122"/>
      <c r="V214" s="27" t="s">
        <v>27</v>
      </c>
      <c r="W214" s="14"/>
      <c r="X214" s="63"/>
      <c r="Y214" s="14"/>
      <c r="Z214" s="19" t="s">
        <v>27</v>
      </c>
    </row>
    <row r="215" spans="1:46" ht="15" thickBot="1" x14ac:dyDescent="0.35">
      <c r="A215" s="214"/>
      <c r="B215" s="142" t="s">
        <v>11</v>
      </c>
      <c r="C215" s="142">
        <v>23</v>
      </c>
      <c r="D215" s="142">
        <v>17</v>
      </c>
      <c r="E215" s="142">
        <v>15</v>
      </c>
      <c r="F215" s="142">
        <f>$BD$147</f>
        <v>14</v>
      </c>
      <c r="G215" s="142"/>
      <c r="H215" s="142"/>
      <c r="I215" s="142"/>
      <c r="J215" s="142"/>
      <c r="K215" s="142"/>
      <c r="L215" s="142"/>
      <c r="M215" s="142"/>
      <c r="N215" s="142"/>
      <c r="O215" s="142"/>
      <c r="P215" s="142"/>
      <c r="Q215" s="142"/>
      <c r="R215" s="142"/>
      <c r="S215" s="142"/>
      <c r="T215" s="142"/>
      <c r="U215" s="4"/>
      <c r="V215" s="106">
        <f>$BC$147</f>
        <v>9</v>
      </c>
      <c r="W215" s="28"/>
      <c r="X215" s="58"/>
      <c r="Y215" s="28"/>
      <c r="Z215" s="60">
        <f>$AW$147</f>
        <v>6</v>
      </c>
    </row>
    <row r="216" spans="1:46" ht="15" thickBot="1" x14ac:dyDescent="0.35"/>
    <row r="217" spans="1:46" ht="14.4" customHeight="1" x14ac:dyDescent="0.3">
      <c r="A217" s="173" t="s">
        <v>82</v>
      </c>
      <c r="B217" s="11"/>
      <c r="C217" s="462"/>
      <c r="D217" s="462"/>
      <c r="E217" s="462"/>
      <c r="F217" s="118"/>
      <c r="G217" s="118"/>
      <c r="H217" s="118"/>
      <c r="I217" s="118"/>
      <c r="J217" s="118"/>
      <c r="K217" s="118"/>
      <c r="L217" s="118"/>
      <c r="M217" s="118"/>
      <c r="N217" s="118"/>
      <c r="O217" s="118"/>
      <c r="P217" s="118"/>
      <c r="Q217" s="118"/>
      <c r="R217" s="118"/>
      <c r="S217" s="118"/>
      <c r="T217" s="118"/>
      <c r="U217" s="119"/>
      <c r="V217" s="165" t="s">
        <v>23</v>
      </c>
      <c r="W217" s="166"/>
      <c r="X217" s="166"/>
      <c r="Y217" s="166"/>
      <c r="Z217" s="166"/>
      <c r="AA217" s="11"/>
      <c r="AB217" s="462"/>
      <c r="AC217" s="462"/>
      <c r="AD217" s="462"/>
      <c r="AE217" s="118"/>
      <c r="AF217" s="118"/>
      <c r="AG217" s="118"/>
      <c r="AH217" s="118"/>
      <c r="AI217" s="118"/>
      <c r="AJ217" s="118"/>
      <c r="AK217" s="118"/>
      <c r="AL217" s="118"/>
      <c r="AM217" s="118"/>
      <c r="AN217" s="118"/>
      <c r="AO217" s="118"/>
      <c r="AP217" s="118"/>
      <c r="AQ217" s="118"/>
      <c r="AR217" s="118"/>
      <c r="AS217" s="118"/>
      <c r="AT217" s="119"/>
    </row>
    <row r="218" spans="1:46" x14ac:dyDescent="0.3">
      <c r="A218" s="174"/>
      <c r="B218" s="5" t="s">
        <v>1</v>
      </c>
      <c r="C218" s="20">
        <v>1</v>
      </c>
      <c r="D218" s="20">
        <v>2</v>
      </c>
      <c r="E218" s="20">
        <v>3</v>
      </c>
      <c r="F218" s="20">
        <v>4</v>
      </c>
      <c r="G218" s="20">
        <v>5</v>
      </c>
      <c r="H218" s="20">
        <v>6</v>
      </c>
      <c r="I218" s="20">
        <v>7</v>
      </c>
      <c r="J218" s="20">
        <v>8</v>
      </c>
      <c r="K218" s="20">
        <v>9</v>
      </c>
      <c r="L218" s="20">
        <v>10</v>
      </c>
      <c r="M218" s="20">
        <v>11</v>
      </c>
      <c r="N218" s="20">
        <v>12</v>
      </c>
      <c r="O218" s="20">
        <v>13</v>
      </c>
      <c r="P218" s="20">
        <v>14</v>
      </c>
      <c r="Q218" s="20">
        <v>15</v>
      </c>
      <c r="R218" s="20">
        <v>16</v>
      </c>
      <c r="S218" s="20">
        <v>17</v>
      </c>
      <c r="T218" s="20">
        <v>18</v>
      </c>
      <c r="U218" s="21" t="s">
        <v>0</v>
      </c>
      <c r="V218" s="25" t="s">
        <v>24</v>
      </c>
      <c r="W218" s="14"/>
      <c r="X218" s="8" t="s">
        <v>25</v>
      </c>
      <c r="Y218" s="14"/>
      <c r="Z218" s="46" t="s">
        <v>26</v>
      </c>
      <c r="AA218" s="5" t="s">
        <v>1</v>
      </c>
      <c r="AB218" s="20">
        <v>1</v>
      </c>
      <c r="AC218" s="20">
        <v>2</v>
      </c>
      <c r="AD218" s="20">
        <v>3</v>
      </c>
      <c r="AE218" s="20">
        <v>4</v>
      </c>
      <c r="AF218" s="20">
        <v>5</v>
      </c>
      <c r="AG218" s="20">
        <v>6</v>
      </c>
      <c r="AH218" s="20">
        <v>7</v>
      </c>
      <c r="AI218" s="20">
        <v>8</v>
      </c>
      <c r="AJ218" s="20">
        <v>9</v>
      </c>
      <c r="AK218" s="20">
        <v>10</v>
      </c>
      <c r="AL218" s="20">
        <v>11</v>
      </c>
      <c r="AM218" s="20">
        <v>12</v>
      </c>
      <c r="AN218" s="20">
        <v>13</v>
      </c>
      <c r="AO218" s="20">
        <v>14</v>
      </c>
      <c r="AP218" s="20">
        <v>15</v>
      </c>
      <c r="AQ218" s="20">
        <v>16</v>
      </c>
      <c r="AR218" s="20">
        <v>17</v>
      </c>
      <c r="AS218" s="20">
        <v>18</v>
      </c>
      <c r="AT218" s="21" t="s">
        <v>0</v>
      </c>
    </row>
    <row r="219" spans="1:46" x14ac:dyDescent="0.3">
      <c r="A219" s="174"/>
      <c r="B219" s="140" t="s">
        <v>2</v>
      </c>
      <c r="C219" s="140">
        <v>30</v>
      </c>
      <c r="D219" s="140">
        <v>28</v>
      </c>
      <c r="E219" s="140">
        <v>17</v>
      </c>
      <c r="F219" s="140">
        <f>$BE$46</f>
        <v>22</v>
      </c>
      <c r="G219" s="140"/>
      <c r="H219" s="140"/>
      <c r="I219" s="140"/>
      <c r="J219" s="140"/>
      <c r="K219" s="140"/>
      <c r="L219" s="140"/>
      <c r="M219" s="140"/>
      <c r="N219" s="140"/>
      <c r="O219" s="140"/>
      <c r="P219" s="140"/>
      <c r="Q219" s="140"/>
      <c r="R219" s="140"/>
      <c r="S219" s="140"/>
      <c r="T219" s="140"/>
      <c r="U219" s="3"/>
      <c r="V219" s="27" t="s">
        <v>27</v>
      </c>
      <c r="W219" s="14"/>
      <c r="X219" s="9" t="s">
        <v>28</v>
      </c>
      <c r="Y219" s="14"/>
      <c r="Z219" s="19" t="s">
        <v>28</v>
      </c>
      <c r="AA219" s="139" t="s">
        <v>33</v>
      </c>
      <c r="AB219" s="140">
        <v>29</v>
      </c>
      <c r="AC219" s="140">
        <v>8</v>
      </c>
      <c r="AD219" s="140">
        <v>8</v>
      </c>
      <c r="AE219" s="140">
        <f>$AY$46</f>
        <v>7</v>
      </c>
      <c r="AF219" s="140"/>
      <c r="AG219" s="140"/>
      <c r="AH219" s="140"/>
      <c r="AI219" s="140"/>
      <c r="AJ219" s="140"/>
      <c r="AK219" s="140"/>
      <c r="AL219" s="140"/>
      <c r="AM219" s="140"/>
      <c r="AN219" s="140"/>
      <c r="AO219" s="140"/>
      <c r="AP219" s="140"/>
      <c r="AQ219" s="140"/>
      <c r="AR219" s="140"/>
      <c r="AS219" s="140"/>
      <c r="AT219" s="3"/>
    </row>
    <row r="220" spans="1:46" x14ac:dyDescent="0.3">
      <c r="A220" s="174"/>
      <c r="B220" s="120"/>
      <c r="C220" s="463"/>
      <c r="D220" s="463"/>
      <c r="E220" s="463"/>
      <c r="F220" s="121"/>
      <c r="G220" s="121"/>
      <c r="H220" s="121"/>
      <c r="I220" s="121"/>
      <c r="J220" s="121"/>
      <c r="K220" s="121"/>
      <c r="L220" s="121"/>
      <c r="M220" s="121"/>
      <c r="N220" s="121"/>
      <c r="O220" s="121"/>
      <c r="P220" s="121"/>
      <c r="Q220" s="121"/>
      <c r="R220" s="121"/>
      <c r="S220" s="121"/>
      <c r="T220" s="121"/>
      <c r="U220" s="122"/>
      <c r="V220" s="108">
        <f>$BC$80</f>
        <v>23.6</v>
      </c>
      <c r="W220" s="10"/>
      <c r="X220" s="109">
        <f>$BD$80</f>
        <v>23.9</v>
      </c>
      <c r="Y220" s="10"/>
      <c r="Z220" s="3">
        <f>$BE$80</f>
        <v>24.9</v>
      </c>
      <c r="AA220" s="139" t="s">
        <v>34</v>
      </c>
      <c r="AB220" s="140">
        <v>28</v>
      </c>
      <c r="AC220" s="140">
        <v>15</v>
      </c>
      <c r="AD220" s="140">
        <v>13</v>
      </c>
      <c r="AE220" s="140">
        <f>$AW$46</f>
        <v>12</v>
      </c>
      <c r="AF220" s="140"/>
      <c r="AG220" s="140"/>
      <c r="AH220" s="140"/>
      <c r="AI220" s="140"/>
      <c r="AJ220" s="140"/>
      <c r="AK220" s="140"/>
      <c r="AL220" s="140"/>
      <c r="AM220" s="140"/>
      <c r="AN220" s="140"/>
      <c r="AO220" s="140"/>
      <c r="AP220" s="140"/>
      <c r="AQ220" s="140"/>
      <c r="AR220" s="140"/>
      <c r="AS220" s="140"/>
      <c r="AT220" s="3"/>
    </row>
    <row r="221" spans="1:46" x14ac:dyDescent="0.3">
      <c r="A221" s="174"/>
      <c r="B221" s="140" t="s">
        <v>3</v>
      </c>
      <c r="C221" s="140">
        <v>30</v>
      </c>
      <c r="D221" s="140">
        <v>25</v>
      </c>
      <c r="E221" s="140">
        <v>23</v>
      </c>
      <c r="F221" s="140">
        <f>$BD$46</f>
        <v>24</v>
      </c>
      <c r="G221" s="140"/>
      <c r="H221" s="140"/>
      <c r="I221" s="140"/>
      <c r="J221" s="140"/>
      <c r="K221" s="140"/>
      <c r="L221" s="140"/>
      <c r="M221" s="140"/>
      <c r="N221" s="140"/>
      <c r="O221" s="140"/>
      <c r="P221" s="140"/>
      <c r="Q221" s="140"/>
      <c r="R221" s="140"/>
      <c r="S221" s="140"/>
      <c r="T221" s="140"/>
      <c r="U221" s="3"/>
      <c r="V221" s="149" t="s">
        <v>29</v>
      </c>
      <c r="W221" s="150"/>
      <c r="X221" s="150"/>
      <c r="Y221" s="150"/>
      <c r="Z221" s="151"/>
      <c r="AA221" s="139" t="s">
        <v>35</v>
      </c>
      <c r="AB221" s="140">
        <v>26</v>
      </c>
      <c r="AC221" s="140">
        <v>3</v>
      </c>
      <c r="AD221" s="140">
        <v>2</v>
      </c>
      <c r="AE221" s="140">
        <f>$AX$46</f>
        <v>5</v>
      </c>
      <c r="AF221" s="140"/>
      <c r="AG221" s="140"/>
      <c r="AH221" s="140"/>
      <c r="AI221" s="140"/>
      <c r="AJ221" s="140"/>
      <c r="AK221" s="140"/>
      <c r="AL221" s="140"/>
      <c r="AM221" s="140"/>
      <c r="AN221" s="140"/>
      <c r="AO221" s="140"/>
      <c r="AP221" s="140"/>
      <c r="AQ221" s="140"/>
      <c r="AR221" s="140"/>
      <c r="AS221" s="140"/>
      <c r="AT221" s="3"/>
    </row>
    <row r="222" spans="1:46" x14ac:dyDescent="0.3">
      <c r="A222" s="174"/>
      <c r="B222" s="140" t="s">
        <v>4</v>
      </c>
      <c r="C222" s="140">
        <v>31</v>
      </c>
      <c r="D222" s="140">
        <v>7</v>
      </c>
      <c r="E222" s="140">
        <v>19</v>
      </c>
      <c r="F222" s="140">
        <f>$BI$12</f>
        <v>22</v>
      </c>
      <c r="G222" s="140"/>
      <c r="H222" s="140"/>
      <c r="I222" s="140"/>
      <c r="J222" s="140"/>
      <c r="K222" s="140"/>
      <c r="L222" s="140"/>
      <c r="M222" s="140"/>
      <c r="N222" s="140"/>
      <c r="O222" s="140"/>
      <c r="P222" s="140"/>
      <c r="Q222" s="140"/>
      <c r="R222" s="140"/>
      <c r="S222" s="140"/>
      <c r="T222" s="140"/>
      <c r="U222" s="3"/>
      <c r="V222" s="25" t="s">
        <v>24</v>
      </c>
      <c r="W222" s="14"/>
      <c r="X222" s="8" t="s">
        <v>25</v>
      </c>
      <c r="Y222" s="14"/>
      <c r="Z222" s="26" t="s">
        <v>26</v>
      </c>
      <c r="AA222" s="123"/>
      <c r="AB222" s="463"/>
      <c r="AC222" s="463"/>
      <c r="AD222" s="463"/>
      <c r="AE222" s="121"/>
      <c r="AF222" s="121"/>
      <c r="AG222" s="121"/>
      <c r="AH222" s="121"/>
      <c r="AI222" s="121"/>
      <c r="AJ222" s="121"/>
      <c r="AK222" s="121"/>
      <c r="AL222" s="121"/>
      <c r="AM222" s="121"/>
      <c r="AN222" s="121"/>
      <c r="AO222" s="121"/>
      <c r="AP222" s="121"/>
      <c r="AQ222" s="121"/>
      <c r="AR222" s="121"/>
      <c r="AS222" s="121"/>
      <c r="AT222" s="122"/>
    </row>
    <row r="223" spans="1:46" x14ac:dyDescent="0.3">
      <c r="A223" s="174"/>
      <c r="B223" s="140" t="s">
        <v>5</v>
      </c>
      <c r="C223" s="140">
        <v>30</v>
      </c>
      <c r="D223" s="140">
        <v>28</v>
      </c>
      <c r="E223" s="140">
        <v>31</v>
      </c>
      <c r="F223" s="140">
        <f>$BL$80</f>
        <v>31</v>
      </c>
      <c r="G223" s="140"/>
      <c r="H223" s="140"/>
      <c r="I223" s="140"/>
      <c r="J223" s="140"/>
      <c r="K223" s="140"/>
      <c r="L223" s="140"/>
      <c r="M223" s="140"/>
      <c r="N223" s="140"/>
      <c r="O223" s="140"/>
      <c r="P223" s="140"/>
      <c r="Q223" s="140"/>
      <c r="R223" s="140"/>
      <c r="S223" s="140"/>
      <c r="T223" s="140"/>
      <c r="U223" s="3"/>
      <c r="V223" s="27" t="s">
        <v>27</v>
      </c>
      <c r="W223" s="14"/>
      <c r="X223" s="9" t="s">
        <v>28</v>
      </c>
      <c r="Y223" s="14"/>
      <c r="Z223" s="19" t="s">
        <v>28</v>
      </c>
      <c r="AA223" s="139" t="s">
        <v>36</v>
      </c>
      <c r="AB223" s="140">
        <v>21</v>
      </c>
      <c r="AC223" s="140">
        <v>21</v>
      </c>
      <c r="AD223" s="140">
        <v>4</v>
      </c>
      <c r="AE223" s="140">
        <f>$AX$80</f>
        <v>4</v>
      </c>
      <c r="AF223" s="140"/>
      <c r="AG223" s="140"/>
      <c r="AH223" s="140"/>
      <c r="AI223" s="140"/>
      <c r="AJ223" s="140"/>
      <c r="AK223" s="140"/>
      <c r="AL223" s="140"/>
      <c r="AM223" s="140"/>
      <c r="AN223" s="140"/>
      <c r="AO223" s="140"/>
      <c r="AP223" s="140"/>
      <c r="AQ223" s="140"/>
      <c r="AR223" s="140"/>
      <c r="AS223" s="140"/>
      <c r="AT223" s="3"/>
    </row>
    <row r="224" spans="1:46" x14ac:dyDescent="0.3">
      <c r="A224" s="174"/>
      <c r="B224" s="120"/>
      <c r="C224" s="463"/>
      <c r="D224" s="463"/>
      <c r="E224" s="463"/>
      <c r="F224" s="121"/>
      <c r="G224" s="121"/>
      <c r="H224" s="121"/>
      <c r="I224" s="121"/>
      <c r="J224" s="121"/>
      <c r="K224" s="121"/>
      <c r="L224" s="121"/>
      <c r="M224" s="121"/>
      <c r="N224" s="121"/>
      <c r="O224" s="121"/>
      <c r="P224" s="121"/>
      <c r="Q224" s="121"/>
      <c r="R224" s="121"/>
      <c r="S224" s="121"/>
      <c r="T224" s="121"/>
      <c r="U224" s="122"/>
      <c r="V224" s="108">
        <f>$BI$80</f>
        <v>24.9</v>
      </c>
      <c r="W224" s="10"/>
      <c r="X224" s="109">
        <f>$BJ$80</f>
        <v>27.5</v>
      </c>
      <c r="Y224" s="10"/>
      <c r="Z224" s="3">
        <f>$BK$80</f>
        <v>30.5</v>
      </c>
      <c r="AA224" s="139" t="s">
        <v>37</v>
      </c>
      <c r="AB224" s="140">
        <v>12</v>
      </c>
      <c r="AC224" s="140">
        <v>12</v>
      </c>
      <c r="AD224" s="140">
        <v>16</v>
      </c>
      <c r="AE224" s="140">
        <f>$AY$80</f>
        <v>5</v>
      </c>
      <c r="AF224" s="140"/>
      <c r="AG224" s="140"/>
      <c r="AH224" s="140"/>
      <c r="AI224" s="140"/>
      <c r="AJ224" s="140"/>
      <c r="AK224" s="140"/>
      <c r="AL224" s="140"/>
      <c r="AM224" s="140"/>
      <c r="AN224" s="140"/>
      <c r="AO224" s="140"/>
      <c r="AP224" s="140"/>
      <c r="AQ224" s="140"/>
      <c r="AR224" s="140"/>
      <c r="AS224" s="140"/>
      <c r="AT224" s="3"/>
    </row>
    <row r="225" spans="1:46" x14ac:dyDescent="0.3">
      <c r="A225" s="174"/>
      <c r="B225" s="140" t="s">
        <v>6</v>
      </c>
      <c r="C225" s="140">
        <v>27</v>
      </c>
      <c r="D225" s="140">
        <v>25</v>
      </c>
      <c r="E225" s="140">
        <v>19</v>
      </c>
      <c r="F225" s="140">
        <f>$BC$46</f>
        <v>19</v>
      </c>
      <c r="G225" s="140"/>
      <c r="H225" s="140"/>
      <c r="I225" s="140"/>
      <c r="J225" s="140"/>
      <c r="K225" s="140"/>
      <c r="L225" s="140"/>
      <c r="M225" s="140"/>
      <c r="N225" s="140"/>
      <c r="O225" s="140"/>
      <c r="P225" s="140"/>
      <c r="Q225" s="140"/>
      <c r="R225" s="140"/>
      <c r="S225" s="140"/>
      <c r="T225" s="140"/>
      <c r="U225" s="3"/>
      <c r="V225" s="149" t="s">
        <v>30</v>
      </c>
      <c r="W225" s="150"/>
      <c r="X225" s="150"/>
      <c r="Y225" s="150"/>
      <c r="Z225" s="151"/>
      <c r="AA225" s="37"/>
      <c r="AB225" s="12"/>
      <c r="AC225" s="12"/>
      <c r="AD225" s="12"/>
      <c r="AE225" s="12"/>
      <c r="AF225" s="12"/>
      <c r="AG225" s="12"/>
      <c r="AH225" s="12"/>
      <c r="AI225" s="12"/>
      <c r="AJ225" s="12"/>
      <c r="AK225" s="12"/>
      <c r="AL225" s="12"/>
      <c r="AM225" s="12"/>
      <c r="AN225" s="12"/>
      <c r="AO225" s="12"/>
      <c r="AP225" s="12"/>
      <c r="AQ225" s="12"/>
      <c r="AR225" s="12"/>
      <c r="AS225" s="12"/>
      <c r="AT225" s="13"/>
    </row>
    <row r="226" spans="1:46" x14ac:dyDescent="0.3">
      <c r="A226" s="174"/>
      <c r="B226" s="140" t="s">
        <v>5</v>
      </c>
      <c r="C226" s="140">
        <v>26</v>
      </c>
      <c r="D226" s="140">
        <v>29</v>
      </c>
      <c r="E226" s="140">
        <v>30</v>
      </c>
      <c r="F226" s="140">
        <f>$BF$80</f>
        <v>31</v>
      </c>
      <c r="G226" s="140"/>
      <c r="H226" s="140"/>
      <c r="I226" s="140"/>
      <c r="J226" s="140"/>
      <c r="K226" s="140"/>
      <c r="L226" s="140"/>
      <c r="M226" s="140"/>
      <c r="N226" s="140"/>
      <c r="O226" s="140"/>
      <c r="P226" s="140"/>
      <c r="Q226" s="140"/>
      <c r="R226" s="140"/>
      <c r="S226" s="140"/>
      <c r="T226" s="140"/>
      <c r="U226" s="3"/>
      <c r="V226" s="25" t="s">
        <v>24</v>
      </c>
      <c r="W226" s="14"/>
      <c r="X226" s="8" t="s">
        <v>25</v>
      </c>
      <c r="Y226" s="14"/>
      <c r="Z226" s="26" t="s">
        <v>26</v>
      </c>
      <c r="AA226" s="38"/>
      <c r="AB226" s="464"/>
      <c r="AC226" s="464"/>
      <c r="AD226" s="464"/>
      <c r="AE226" s="14"/>
      <c r="AF226" s="14"/>
      <c r="AG226" s="14"/>
      <c r="AH226" s="14"/>
      <c r="AI226" s="14"/>
      <c r="AJ226" s="14"/>
      <c r="AK226" s="14"/>
      <c r="AL226" s="14"/>
      <c r="AM226" s="14"/>
      <c r="AN226" s="14"/>
      <c r="AO226" s="14"/>
      <c r="AP226" s="14"/>
      <c r="AQ226" s="14"/>
      <c r="AR226" s="14"/>
      <c r="AS226" s="14"/>
      <c r="AT226" s="15"/>
    </row>
    <row r="227" spans="1:46" x14ac:dyDescent="0.3">
      <c r="A227" s="174"/>
      <c r="B227" s="120"/>
      <c r="C227" s="463"/>
      <c r="D227" s="463"/>
      <c r="E227" s="463"/>
      <c r="F227" s="121"/>
      <c r="G227" s="121"/>
      <c r="H227" s="121"/>
      <c r="I227" s="121"/>
      <c r="J227" s="121"/>
      <c r="K227" s="121"/>
      <c r="L227" s="121"/>
      <c r="M227" s="121"/>
      <c r="N227" s="121"/>
      <c r="O227" s="121"/>
      <c r="P227" s="121"/>
      <c r="Q227" s="121"/>
      <c r="R227" s="121"/>
      <c r="S227" s="121"/>
      <c r="T227" s="121"/>
      <c r="U227" s="122"/>
      <c r="V227" s="27" t="s">
        <v>27</v>
      </c>
      <c r="W227" s="14"/>
      <c r="X227" s="9" t="s">
        <v>28</v>
      </c>
      <c r="Y227" s="14"/>
      <c r="Z227" s="19" t="s">
        <v>28</v>
      </c>
      <c r="AA227" s="39"/>
      <c r="AB227" s="465"/>
      <c r="AC227" s="465"/>
      <c r="AD227" s="465"/>
      <c r="AE227" s="124"/>
      <c r="AF227" s="124"/>
      <c r="AG227" s="124"/>
      <c r="AH227" s="124"/>
      <c r="AI227" s="124"/>
      <c r="AJ227" s="124"/>
      <c r="AK227" s="124" t="s">
        <v>1</v>
      </c>
      <c r="AL227" s="124"/>
      <c r="AM227" s="124"/>
      <c r="AN227" s="124"/>
      <c r="AO227" s="124"/>
      <c r="AP227" s="124"/>
      <c r="AQ227" s="124"/>
      <c r="AR227" s="124"/>
      <c r="AS227" s="124"/>
      <c r="AT227" s="125"/>
    </row>
    <row r="228" spans="1:46" x14ac:dyDescent="0.3">
      <c r="A228" s="174"/>
      <c r="B228" s="140" t="s">
        <v>7</v>
      </c>
      <c r="C228" s="140">
        <v>29</v>
      </c>
      <c r="D228" s="140">
        <v>23</v>
      </c>
      <c r="E228" s="140">
        <v>22</v>
      </c>
      <c r="F228" s="140">
        <f>$BC$12</f>
        <v>19</v>
      </c>
      <c r="G228" s="140"/>
      <c r="H228" s="140"/>
      <c r="I228" s="140"/>
      <c r="J228" s="140"/>
      <c r="K228" s="140"/>
      <c r="L228" s="140"/>
      <c r="M228" s="140"/>
      <c r="N228" s="140"/>
      <c r="O228" s="140"/>
      <c r="P228" s="140"/>
      <c r="Q228" s="140"/>
      <c r="R228" s="140"/>
      <c r="S228" s="140"/>
      <c r="T228" s="140"/>
      <c r="U228" s="3"/>
      <c r="V228" s="108">
        <f>$AW$114</f>
        <v>27.3</v>
      </c>
      <c r="W228" s="10"/>
      <c r="X228" s="109">
        <f>$AX$114</f>
        <v>34.299999999999997</v>
      </c>
      <c r="Y228" s="10"/>
      <c r="Z228" s="3">
        <f>$AY$114</f>
        <v>42.3</v>
      </c>
      <c r="AA228" s="40" t="s">
        <v>38</v>
      </c>
      <c r="AB228" s="22">
        <v>1</v>
      </c>
      <c r="AC228" s="20">
        <v>2</v>
      </c>
      <c r="AD228" s="20">
        <v>3</v>
      </c>
      <c r="AE228" s="20">
        <v>4</v>
      </c>
      <c r="AF228" s="20">
        <v>5</v>
      </c>
      <c r="AG228" s="22">
        <v>6</v>
      </c>
      <c r="AH228" s="22">
        <v>7</v>
      </c>
      <c r="AI228" s="22">
        <v>8</v>
      </c>
      <c r="AJ228" s="22">
        <v>9</v>
      </c>
      <c r="AK228" s="22">
        <v>10</v>
      </c>
      <c r="AL228" s="22">
        <v>11</v>
      </c>
      <c r="AM228" s="22">
        <v>12</v>
      </c>
      <c r="AN228" s="22">
        <v>13</v>
      </c>
      <c r="AO228" s="22">
        <v>14</v>
      </c>
      <c r="AP228" s="22">
        <v>15</v>
      </c>
      <c r="AQ228" s="22">
        <v>16</v>
      </c>
      <c r="AR228" s="22">
        <v>17</v>
      </c>
      <c r="AS228" s="22">
        <v>18</v>
      </c>
      <c r="AT228" s="23" t="s">
        <v>0</v>
      </c>
    </row>
    <row r="229" spans="1:46" x14ac:dyDescent="0.3">
      <c r="A229" s="174"/>
      <c r="B229" s="140" t="s">
        <v>8</v>
      </c>
      <c r="C229" s="140">
        <v>6</v>
      </c>
      <c r="D229" s="140">
        <v>2</v>
      </c>
      <c r="E229" s="140">
        <v>17</v>
      </c>
      <c r="F229" s="140">
        <f>$BD$12</f>
        <v>24</v>
      </c>
      <c r="G229" s="140"/>
      <c r="H229" s="140"/>
      <c r="I229" s="140"/>
      <c r="J229" s="140"/>
      <c r="K229" s="140"/>
      <c r="L229" s="140"/>
      <c r="M229" s="140"/>
      <c r="N229" s="140"/>
      <c r="O229" s="140"/>
      <c r="P229" s="140"/>
      <c r="Q229" s="140"/>
      <c r="R229" s="140"/>
      <c r="S229" s="140"/>
      <c r="T229" s="140"/>
      <c r="U229" s="3"/>
      <c r="V229" s="149" t="s">
        <v>31</v>
      </c>
      <c r="W229" s="150"/>
      <c r="X229" s="150"/>
      <c r="Y229" s="150"/>
      <c r="Z229" s="151"/>
      <c r="AA229" s="40" t="s">
        <v>150</v>
      </c>
      <c r="AB229" s="35">
        <v>29</v>
      </c>
      <c r="AC229" s="35">
        <v>12</v>
      </c>
      <c r="AD229" s="35">
        <v>9</v>
      </c>
      <c r="AE229" s="35">
        <f>$AX$12</f>
        <v>13</v>
      </c>
      <c r="AF229" s="35"/>
      <c r="AG229" s="35"/>
      <c r="AH229" s="35"/>
      <c r="AI229" s="35"/>
      <c r="AJ229" s="35"/>
      <c r="AK229" s="35"/>
      <c r="AL229" s="35"/>
      <c r="AM229" s="35"/>
      <c r="AN229" s="35"/>
      <c r="AO229" s="35"/>
      <c r="AP229" s="35"/>
      <c r="AQ229" s="35"/>
      <c r="AR229" s="35"/>
      <c r="AS229" s="35"/>
      <c r="AT229" s="36"/>
    </row>
    <row r="230" spans="1:46" x14ac:dyDescent="0.3">
      <c r="A230" s="174"/>
      <c r="B230" s="140" t="s">
        <v>9</v>
      </c>
      <c r="C230" s="140">
        <v>7</v>
      </c>
      <c r="D230" s="140">
        <v>21</v>
      </c>
      <c r="E230" s="140">
        <v>21</v>
      </c>
      <c r="F230" s="140">
        <f>$BE$12</f>
        <v>18</v>
      </c>
      <c r="G230" s="140"/>
      <c r="H230" s="140"/>
      <c r="I230" s="140"/>
      <c r="J230" s="140"/>
      <c r="K230" s="140"/>
      <c r="L230" s="140"/>
      <c r="M230" s="140"/>
      <c r="N230" s="140"/>
      <c r="O230" s="140"/>
      <c r="P230" s="140"/>
      <c r="Q230" s="140"/>
      <c r="R230" s="140"/>
      <c r="S230" s="140"/>
      <c r="T230" s="140"/>
      <c r="U230" s="3"/>
      <c r="V230" s="25" t="s">
        <v>24</v>
      </c>
      <c r="W230" s="14"/>
      <c r="X230" s="8" t="s">
        <v>25</v>
      </c>
      <c r="Y230" s="14"/>
      <c r="Z230" s="26" t="s">
        <v>26</v>
      </c>
      <c r="AA230" s="138"/>
      <c r="AB230" s="136"/>
      <c r="AC230" s="136"/>
      <c r="AD230" s="136"/>
      <c r="AE230" s="136"/>
      <c r="AF230" s="136"/>
      <c r="AG230" s="136"/>
      <c r="AH230" s="136"/>
      <c r="AI230" s="136"/>
      <c r="AJ230" s="136"/>
      <c r="AK230" s="136"/>
      <c r="AL230" s="136"/>
      <c r="AM230" s="136"/>
      <c r="AN230" s="136"/>
      <c r="AO230" s="136"/>
      <c r="AP230" s="136"/>
      <c r="AQ230" s="136"/>
      <c r="AR230" s="136"/>
      <c r="AS230" s="136"/>
      <c r="AT230" s="137"/>
    </row>
    <row r="231" spans="1:46" x14ac:dyDescent="0.3">
      <c r="A231" s="174"/>
      <c r="B231" s="140" t="s">
        <v>5</v>
      </c>
      <c r="C231" s="140">
        <v>17</v>
      </c>
      <c r="D231" s="140">
        <v>9</v>
      </c>
      <c r="E231" s="140">
        <v>25</v>
      </c>
      <c r="F231" s="140">
        <f>$AZ$114</f>
        <v>26</v>
      </c>
      <c r="G231" s="140"/>
      <c r="H231" s="140"/>
      <c r="I231" s="140"/>
      <c r="J231" s="140"/>
      <c r="K231" s="140"/>
      <c r="L231" s="140"/>
      <c r="M231" s="140"/>
      <c r="N231" s="140"/>
      <c r="O231" s="140"/>
      <c r="P231" s="140"/>
      <c r="Q231" s="140"/>
      <c r="R231" s="140"/>
      <c r="S231" s="140"/>
      <c r="T231" s="140"/>
      <c r="U231" s="3"/>
      <c r="V231" s="27" t="s">
        <v>27</v>
      </c>
      <c r="W231" s="14"/>
      <c r="X231" s="9" t="s">
        <v>28</v>
      </c>
      <c r="Y231" s="14"/>
      <c r="Z231" s="19" t="s">
        <v>28</v>
      </c>
      <c r="AA231" s="39"/>
      <c r="AB231" s="465"/>
      <c r="AC231" s="465"/>
      <c r="AD231" s="465"/>
      <c r="AE231" s="124"/>
      <c r="AF231" s="124"/>
      <c r="AG231" s="124"/>
      <c r="AH231" s="124"/>
      <c r="AI231" s="124"/>
      <c r="AJ231" s="124"/>
      <c r="AK231" s="124" t="s">
        <v>1</v>
      </c>
      <c r="AL231" s="124"/>
      <c r="AM231" s="124"/>
      <c r="AN231" s="124"/>
      <c r="AO231" s="124"/>
      <c r="AP231" s="124"/>
      <c r="AQ231" s="124"/>
      <c r="AR231" s="124"/>
      <c r="AS231" s="124"/>
      <c r="AT231" s="125"/>
    </row>
    <row r="232" spans="1:46" x14ac:dyDescent="0.3">
      <c r="A232" s="174"/>
      <c r="B232" s="120"/>
      <c r="C232" s="463"/>
      <c r="D232" s="463"/>
      <c r="E232" s="463"/>
      <c r="F232" s="121"/>
      <c r="G232" s="121"/>
      <c r="H232" s="121"/>
      <c r="I232" s="121"/>
      <c r="J232" s="121"/>
      <c r="K232" s="121"/>
      <c r="L232" s="121"/>
      <c r="M232" s="121"/>
      <c r="N232" s="121"/>
      <c r="O232" s="121"/>
      <c r="P232" s="121"/>
      <c r="Q232" s="121"/>
      <c r="R232" s="121"/>
      <c r="S232" s="121"/>
      <c r="T232" s="121"/>
      <c r="U232" s="122"/>
      <c r="V232" s="108">
        <f>$BC$114</f>
        <v>8.4</v>
      </c>
      <c r="W232" s="10"/>
      <c r="X232" s="109">
        <f>$BD$114</f>
        <v>10.7</v>
      </c>
      <c r="Y232" s="10"/>
      <c r="Z232" s="3">
        <f>$BE$114</f>
        <v>13</v>
      </c>
      <c r="AA232" s="49" t="s">
        <v>115</v>
      </c>
      <c r="AB232" s="44">
        <v>1</v>
      </c>
      <c r="AC232" s="20">
        <v>2</v>
      </c>
      <c r="AD232" s="20">
        <v>3</v>
      </c>
      <c r="AE232" s="20">
        <v>4</v>
      </c>
      <c r="AF232" s="20">
        <v>5</v>
      </c>
      <c r="AG232" s="44">
        <v>6</v>
      </c>
      <c r="AH232" s="44">
        <v>7</v>
      </c>
      <c r="AI232" s="44">
        <v>8</v>
      </c>
      <c r="AJ232" s="44">
        <v>9</v>
      </c>
      <c r="AK232" s="44">
        <v>10</v>
      </c>
      <c r="AL232" s="44">
        <v>11</v>
      </c>
      <c r="AM232" s="44">
        <v>12</v>
      </c>
      <c r="AN232" s="44">
        <v>13</v>
      </c>
      <c r="AO232" s="44">
        <v>14</v>
      </c>
      <c r="AP232" s="44">
        <v>15</v>
      </c>
      <c r="AQ232" s="44">
        <v>16</v>
      </c>
      <c r="AR232" s="44">
        <v>17</v>
      </c>
      <c r="AS232" s="44">
        <v>18</v>
      </c>
      <c r="AT232" s="45" t="s">
        <v>0</v>
      </c>
    </row>
    <row r="233" spans="1:46" x14ac:dyDescent="0.3">
      <c r="A233" s="174"/>
      <c r="B233" s="140" t="s">
        <v>10</v>
      </c>
      <c r="C233" s="140">
        <v>29</v>
      </c>
      <c r="D233" s="140">
        <v>25</v>
      </c>
      <c r="E233" s="140">
        <v>15</v>
      </c>
      <c r="F233" s="140">
        <f>$BH$12</f>
        <v>18</v>
      </c>
      <c r="G233" s="140"/>
      <c r="H233" s="140"/>
      <c r="I233" s="140"/>
      <c r="J233" s="140"/>
      <c r="K233" s="140"/>
      <c r="L233" s="140"/>
      <c r="M233" s="140"/>
      <c r="N233" s="140"/>
      <c r="O233" s="140"/>
      <c r="P233" s="140"/>
      <c r="Q233" s="140"/>
      <c r="R233" s="140"/>
      <c r="S233" s="140"/>
      <c r="T233" s="140"/>
      <c r="U233" s="3"/>
      <c r="V233" s="149" t="s">
        <v>32</v>
      </c>
      <c r="W233" s="150"/>
      <c r="X233" s="61"/>
      <c r="Y233" s="150" t="s">
        <v>127</v>
      </c>
      <c r="Z233" s="151"/>
      <c r="AA233" s="50" t="s">
        <v>116</v>
      </c>
      <c r="AB233" s="140">
        <v>12</v>
      </c>
      <c r="AC233" s="140">
        <v>15</v>
      </c>
      <c r="AD233" s="140">
        <v>3</v>
      </c>
      <c r="AE233" s="140">
        <f>$BI$46</f>
        <v>11</v>
      </c>
      <c r="AF233" s="140"/>
      <c r="AG233" s="140"/>
      <c r="AH233" s="140"/>
      <c r="AI233" s="140"/>
      <c r="AJ233" s="140"/>
      <c r="AK233" s="140"/>
      <c r="AL233" s="140"/>
      <c r="AM233" s="140"/>
      <c r="AN233" s="140"/>
      <c r="AO233" s="140"/>
      <c r="AP233" s="140"/>
      <c r="AQ233" s="140"/>
      <c r="AR233" s="140"/>
      <c r="AS233" s="140"/>
      <c r="AT233" s="3"/>
    </row>
    <row r="234" spans="1:46" ht="15" thickBot="1" x14ac:dyDescent="0.35">
      <c r="A234" s="174"/>
      <c r="B234" s="140" t="s">
        <v>5</v>
      </c>
      <c r="C234" s="140">
        <v>23</v>
      </c>
      <c r="D234" s="140">
        <v>20</v>
      </c>
      <c r="E234" s="140">
        <v>25</v>
      </c>
      <c r="F234" s="140">
        <f>$BF$114</f>
        <v>24</v>
      </c>
      <c r="G234" s="140"/>
      <c r="H234" s="140"/>
      <c r="I234" s="140"/>
      <c r="J234" s="140"/>
      <c r="K234" s="140"/>
      <c r="L234" s="140"/>
      <c r="M234" s="140"/>
      <c r="N234" s="140"/>
      <c r="O234" s="140"/>
      <c r="P234" s="140"/>
      <c r="Q234" s="140"/>
      <c r="R234" s="140"/>
      <c r="S234" s="140"/>
      <c r="T234" s="140"/>
      <c r="U234" s="3"/>
      <c r="V234" s="25" t="s">
        <v>24</v>
      </c>
      <c r="W234" s="14"/>
      <c r="X234" s="62"/>
      <c r="Y234" s="14"/>
      <c r="Z234" s="26" t="s">
        <v>24</v>
      </c>
      <c r="AA234" s="141" t="s">
        <v>117</v>
      </c>
      <c r="AB234" s="142">
        <v>32</v>
      </c>
      <c r="AC234" s="142">
        <v>21</v>
      </c>
      <c r="AD234" s="142">
        <v>9</v>
      </c>
      <c r="AE234" s="142">
        <f>$AX$148</f>
        <v>6</v>
      </c>
      <c r="AF234" s="142"/>
      <c r="AG234" s="142"/>
      <c r="AH234" s="142"/>
      <c r="AI234" s="142"/>
      <c r="AJ234" s="142"/>
      <c r="AK234" s="142"/>
      <c r="AL234" s="142"/>
      <c r="AM234" s="142"/>
      <c r="AN234" s="142"/>
      <c r="AO234" s="142"/>
      <c r="AP234" s="142"/>
      <c r="AQ234" s="142"/>
      <c r="AR234" s="142"/>
      <c r="AS234" s="142"/>
      <c r="AT234" s="4"/>
    </row>
    <row r="235" spans="1:46" x14ac:dyDescent="0.3">
      <c r="A235" s="174"/>
      <c r="B235" s="120"/>
      <c r="C235" s="463"/>
      <c r="D235" s="463"/>
      <c r="E235" s="463"/>
      <c r="F235" s="121"/>
      <c r="G235" s="121"/>
      <c r="H235" s="121"/>
      <c r="I235" s="121"/>
      <c r="J235" s="121"/>
      <c r="K235" s="121"/>
      <c r="L235" s="121"/>
      <c r="M235" s="121"/>
      <c r="N235" s="121"/>
      <c r="O235" s="121"/>
      <c r="P235" s="121"/>
      <c r="Q235" s="121"/>
      <c r="R235" s="121"/>
      <c r="S235" s="121"/>
      <c r="T235" s="121"/>
      <c r="U235" s="122"/>
      <c r="V235" s="27" t="s">
        <v>27</v>
      </c>
      <c r="W235" s="14"/>
      <c r="X235" s="63"/>
      <c r="Y235" s="14"/>
      <c r="Z235" s="19" t="s">
        <v>27</v>
      </c>
    </row>
    <row r="236" spans="1:46" ht="15" thickBot="1" x14ac:dyDescent="0.35">
      <c r="A236" s="175"/>
      <c r="B236" s="142" t="s">
        <v>11</v>
      </c>
      <c r="C236" s="142">
        <v>20</v>
      </c>
      <c r="D236" s="142">
        <v>16</v>
      </c>
      <c r="E236" s="142">
        <v>8</v>
      </c>
      <c r="F236" s="142">
        <f>$BD$148</f>
        <v>6</v>
      </c>
      <c r="G236" s="142"/>
      <c r="H236" s="142"/>
      <c r="I236" s="142"/>
      <c r="J236" s="142"/>
      <c r="K236" s="142"/>
      <c r="L236" s="142"/>
      <c r="M236" s="142"/>
      <c r="N236" s="142"/>
      <c r="O236" s="142"/>
      <c r="P236" s="142"/>
      <c r="Q236" s="142"/>
      <c r="R236" s="142"/>
      <c r="S236" s="142"/>
      <c r="T236" s="142"/>
      <c r="U236" s="4"/>
      <c r="V236" s="106">
        <f>$BC$148</f>
        <v>4.47</v>
      </c>
      <c r="W236" s="28"/>
      <c r="X236" s="58"/>
      <c r="Y236" s="28"/>
      <c r="Z236" s="60">
        <f>$AW$148</f>
        <v>4.33</v>
      </c>
    </row>
    <row r="237" spans="1:46" ht="15" thickBot="1" x14ac:dyDescent="0.35"/>
    <row r="238" spans="1:46" ht="14.4" customHeight="1" x14ac:dyDescent="0.3">
      <c r="A238" s="191" t="s">
        <v>83</v>
      </c>
      <c r="B238" s="11"/>
      <c r="C238" s="462"/>
      <c r="D238" s="462"/>
      <c r="E238" s="462"/>
      <c r="F238" s="118"/>
      <c r="G238" s="118"/>
      <c r="H238" s="118"/>
      <c r="I238" s="118"/>
      <c r="J238" s="118"/>
      <c r="K238" s="118"/>
      <c r="L238" s="118"/>
      <c r="M238" s="118"/>
      <c r="N238" s="118"/>
      <c r="O238" s="118"/>
      <c r="P238" s="118"/>
      <c r="Q238" s="118"/>
      <c r="R238" s="118"/>
      <c r="S238" s="118"/>
      <c r="T238" s="118"/>
      <c r="U238" s="119"/>
      <c r="V238" s="165" t="s">
        <v>23</v>
      </c>
      <c r="W238" s="166"/>
      <c r="X238" s="166"/>
      <c r="Y238" s="166"/>
      <c r="Z238" s="166"/>
      <c r="AA238" s="11"/>
      <c r="AB238" s="462"/>
      <c r="AC238" s="462"/>
      <c r="AD238" s="462"/>
      <c r="AE238" s="118"/>
      <c r="AF238" s="118"/>
      <c r="AG238" s="118"/>
      <c r="AH238" s="118"/>
      <c r="AI238" s="118"/>
      <c r="AJ238" s="118"/>
      <c r="AK238" s="118"/>
      <c r="AL238" s="118"/>
      <c r="AM238" s="118"/>
      <c r="AN238" s="118"/>
      <c r="AO238" s="118"/>
      <c r="AP238" s="118"/>
      <c r="AQ238" s="118"/>
      <c r="AR238" s="118"/>
      <c r="AS238" s="118"/>
      <c r="AT238" s="119"/>
    </row>
    <row r="239" spans="1:46" x14ac:dyDescent="0.3">
      <c r="A239" s="192"/>
      <c r="B239" s="5" t="s">
        <v>1</v>
      </c>
      <c r="C239" s="20">
        <v>1</v>
      </c>
      <c r="D239" s="20">
        <v>2</v>
      </c>
      <c r="E239" s="20">
        <v>3</v>
      </c>
      <c r="F239" s="20">
        <v>4</v>
      </c>
      <c r="G239" s="20">
        <v>5</v>
      </c>
      <c r="H239" s="20">
        <v>6</v>
      </c>
      <c r="I239" s="20">
        <v>7</v>
      </c>
      <c r="J239" s="20">
        <v>8</v>
      </c>
      <c r="K239" s="20">
        <v>9</v>
      </c>
      <c r="L239" s="20">
        <v>10</v>
      </c>
      <c r="M239" s="20">
        <v>11</v>
      </c>
      <c r="N239" s="20">
        <v>12</v>
      </c>
      <c r="O239" s="20">
        <v>13</v>
      </c>
      <c r="P239" s="20">
        <v>14</v>
      </c>
      <c r="Q239" s="20">
        <v>15</v>
      </c>
      <c r="R239" s="20">
        <v>16</v>
      </c>
      <c r="S239" s="20">
        <v>17</v>
      </c>
      <c r="T239" s="20">
        <v>18</v>
      </c>
      <c r="U239" s="21" t="s">
        <v>0</v>
      </c>
      <c r="V239" s="25" t="s">
        <v>24</v>
      </c>
      <c r="W239" s="14"/>
      <c r="X239" s="8" t="s">
        <v>25</v>
      </c>
      <c r="Y239" s="14"/>
      <c r="Z239" s="46" t="s">
        <v>26</v>
      </c>
      <c r="AA239" s="5" t="s">
        <v>1</v>
      </c>
      <c r="AB239" s="20">
        <v>1</v>
      </c>
      <c r="AC239" s="20">
        <v>2</v>
      </c>
      <c r="AD239" s="20">
        <v>3</v>
      </c>
      <c r="AE239" s="20">
        <v>4</v>
      </c>
      <c r="AF239" s="20">
        <v>5</v>
      </c>
      <c r="AG239" s="20">
        <v>6</v>
      </c>
      <c r="AH239" s="20">
        <v>7</v>
      </c>
      <c r="AI239" s="20">
        <v>8</v>
      </c>
      <c r="AJ239" s="20">
        <v>9</v>
      </c>
      <c r="AK239" s="20">
        <v>10</v>
      </c>
      <c r="AL239" s="20">
        <v>11</v>
      </c>
      <c r="AM239" s="20">
        <v>12</v>
      </c>
      <c r="AN239" s="20">
        <v>13</v>
      </c>
      <c r="AO239" s="20">
        <v>14</v>
      </c>
      <c r="AP239" s="20">
        <v>15</v>
      </c>
      <c r="AQ239" s="20">
        <v>16</v>
      </c>
      <c r="AR239" s="20">
        <v>17</v>
      </c>
      <c r="AS239" s="20">
        <v>18</v>
      </c>
      <c r="AT239" s="21" t="s">
        <v>0</v>
      </c>
    </row>
    <row r="240" spans="1:46" x14ac:dyDescent="0.3">
      <c r="A240" s="192"/>
      <c r="B240" s="140" t="s">
        <v>2</v>
      </c>
      <c r="C240" s="140">
        <v>22</v>
      </c>
      <c r="D240" s="140">
        <v>31</v>
      </c>
      <c r="E240" s="140">
        <v>23</v>
      </c>
      <c r="F240" s="140">
        <f>$BE$47</f>
        <v>19</v>
      </c>
      <c r="G240" s="140"/>
      <c r="H240" s="140"/>
      <c r="I240" s="140"/>
      <c r="J240" s="140"/>
      <c r="K240" s="140"/>
      <c r="L240" s="140"/>
      <c r="M240" s="140"/>
      <c r="N240" s="140"/>
      <c r="O240" s="140"/>
      <c r="P240" s="140"/>
      <c r="Q240" s="140"/>
      <c r="R240" s="140"/>
      <c r="S240" s="140"/>
      <c r="T240" s="140"/>
      <c r="U240" s="3"/>
      <c r="V240" s="27" t="s">
        <v>27</v>
      </c>
      <c r="W240" s="14"/>
      <c r="X240" s="9" t="s">
        <v>28</v>
      </c>
      <c r="Y240" s="14"/>
      <c r="Z240" s="19" t="s">
        <v>28</v>
      </c>
      <c r="AA240" s="139" t="s">
        <v>33</v>
      </c>
      <c r="AB240" s="140">
        <v>2</v>
      </c>
      <c r="AC240" s="140">
        <v>14</v>
      </c>
      <c r="AD240" s="140">
        <v>6</v>
      </c>
      <c r="AE240" s="140">
        <f>$AY$47</f>
        <v>9</v>
      </c>
      <c r="AF240" s="140"/>
      <c r="AG240" s="140"/>
      <c r="AH240" s="140"/>
      <c r="AI240" s="140"/>
      <c r="AJ240" s="140"/>
      <c r="AK240" s="140"/>
      <c r="AL240" s="140"/>
      <c r="AM240" s="140"/>
      <c r="AN240" s="140"/>
      <c r="AO240" s="140"/>
      <c r="AP240" s="140"/>
      <c r="AQ240" s="140"/>
      <c r="AR240" s="140"/>
      <c r="AS240" s="140"/>
      <c r="AT240" s="3"/>
    </row>
    <row r="241" spans="1:46" x14ac:dyDescent="0.3">
      <c r="A241" s="192"/>
      <c r="B241" s="120"/>
      <c r="C241" s="463"/>
      <c r="D241" s="463"/>
      <c r="E241" s="463"/>
      <c r="F241" s="121"/>
      <c r="G241" s="121"/>
      <c r="H241" s="121"/>
      <c r="I241" s="121"/>
      <c r="J241" s="121"/>
      <c r="K241" s="121"/>
      <c r="L241" s="121"/>
      <c r="M241" s="121"/>
      <c r="N241" s="121"/>
      <c r="O241" s="121"/>
      <c r="P241" s="121"/>
      <c r="Q241" s="121"/>
      <c r="R241" s="121"/>
      <c r="S241" s="121"/>
      <c r="T241" s="121"/>
      <c r="U241" s="122"/>
      <c r="V241" s="108">
        <f>$BC$81</f>
        <v>14.2</v>
      </c>
      <c r="W241" s="10"/>
      <c r="X241" s="109">
        <f>$BD$81</f>
        <v>14.5</v>
      </c>
      <c r="Y241" s="10"/>
      <c r="Z241" s="3">
        <f>$BE$81</f>
        <v>14.5</v>
      </c>
      <c r="AA241" s="139" t="s">
        <v>34</v>
      </c>
      <c r="AB241" s="140">
        <v>2</v>
      </c>
      <c r="AC241" s="140">
        <v>22</v>
      </c>
      <c r="AD241" s="140">
        <v>10</v>
      </c>
      <c r="AE241" s="140">
        <f>$AW$47</f>
        <v>13</v>
      </c>
      <c r="AF241" s="140"/>
      <c r="AG241" s="140"/>
      <c r="AH241" s="140"/>
      <c r="AI241" s="140"/>
      <c r="AJ241" s="140"/>
      <c r="AK241" s="140"/>
      <c r="AL241" s="140"/>
      <c r="AM241" s="140"/>
      <c r="AN241" s="140"/>
      <c r="AO241" s="140"/>
      <c r="AP241" s="140"/>
      <c r="AQ241" s="140"/>
      <c r="AR241" s="140"/>
      <c r="AS241" s="140"/>
      <c r="AT241" s="3"/>
    </row>
    <row r="242" spans="1:46" x14ac:dyDescent="0.3">
      <c r="A242" s="192"/>
      <c r="B242" s="140" t="s">
        <v>3</v>
      </c>
      <c r="C242" s="140">
        <v>28</v>
      </c>
      <c r="D242" s="140">
        <v>24</v>
      </c>
      <c r="E242" s="140">
        <v>30</v>
      </c>
      <c r="F242" s="140">
        <f>$BD$47</f>
        <v>32</v>
      </c>
      <c r="G242" s="140"/>
      <c r="H242" s="140"/>
      <c r="I242" s="140"/>
      <c r="J242" s="140"/>
      <c r="K242" s="140"/>
      <c r="L242" s="140"/>
      <c r="M242" s="140"/>
      <c r="N242" s="140"/>
      <c r="O242" s="140"/>
      <c r="P242" s="140"/>
      <c r="Q242" s="140"/>
      <c r="R242" s="140"/>
      <c r="S242" s="140"/>
      <c r="T242" s="140"/>
      <c r="U242" s="3"/>
      <c r="V242" s="149" t="s">
        <v>29</v>
      </c>
      <c r="W242" s="150"/>
      <c r="X242" s="150"/>
      <c r="Y242" s="150"/>
      <c r="Z242" s="151"/>
      <c r="AA242" s="139" t="s">
        <v>35</v>
      </c>
      <c r="AB242" s="140">
        <v>8</v>
      </c>
      <c r="AC242" s="140">
        <v>5</v>
      </c>
      <c r="AD242" s="140">
        <v>4</v>
      </c>
      <c r="AE242" s="140">
        <f>$AX$47</f>
        <v>7</v>
      </c>
      <c r="AF242" s="140"/>
      <c r="AG242" s="140"/>
      <c r="AH242" s="140"/>
      <c r="AI242" s="140"/>
      <c r="AJ242" s="140"/>
      <c r="AK242" s="140"/>
      <c r="AL242" s="140"/>
      <c r="AM242" s="140"/>
      <c r="AN242" s="140"/>
      <c r="AO242" s="140"/>
      <c r="AP242" s="140"/>
      <c r="AQ242" s="140"/>
      <c r="AR242" s="140"/>
      <c r="AS242" s="140"/>
      <c r="AT242" s="3"/>
    </row>
    <row r="243" spans="1:46" x14ac:dyDescent="0.3">
      <c r="A243" s="192"/>
      <c r="B243" s="140" t="s">
        <v>4</v>
      </c>
      <c r="C243" s="140">
        <v>22</v>
      </c>
      <c r="D243" s="140">
        <v>16</v>
      </c>
      <c r="E243" s="140">
        <v>12</v>
      </c>
      <c r="F243" s="140">
        <f>$BI$13</f>
        <v>17</v>
      </c>
      <c r="G243" s="140"/>
      <c r="H243" s="140"/>
      <c r="I243" s="140"/>
      <c r="J243" s="140"/>
      <c r="K243" s="140"/>
      <c r="L243" s="140"/>
      <c r="M243" s="140"/>
      <c r="N243" s="140"/>
      <c r="O243" s="140"/>
      <c r="P243" s="140"/>
      <c r="Q243" s="140"/>
      <c r="R243" s="140"/>
      <c r="S243" s="140"/>
      <c r="T243" s="140"/>
      <c r="U243" s="3"/>
      <c r="V243" s="25" t="s">
        <v>24</v>
      </c>
      <c r="W243" s="14"/>
      <c r="X243" s="8" t="s">
        <v>25</v>
      </c>
      <c r="Y243" s="14"/>
      <c r="Z243" s="26" t="s">
        <v>26</v>
      </c>
      <c r="AA243" s="123"/>
      <c r="AB243" s="463"/>
      <c r="AC243" s="463"/>
      <c r="AD243" s="463"/>
      <c r="AE243" s="121"/>
      <c r="AF243" s="121"/>
      <c r="AG243" s="121"/>
      <c r="AH243" s="121"/>
      <c r="AI243" s="121"/>
      <c r="AJ243" s="121"/>
      <c r="AK243" s="121"/>
      <c r="AL243" s="121"/>
      <c r="AM243" s="121"/>
      <c r="AN243" s="121"/>
      <c r="AO243" s="121"/>
      <c r="AP243" s="121"/>
      <c r="AQ243" s="121"/>
      <c r="AR243" s="121"/>
      <c r="AS243" s="121"/>
      <c r="AT243" s="122"/>
    </row>
    <row r="244" spans="1:46" x14ac:dyDescent="0.3">
      <c r="A244" s="192"/>
      <c r="B244" s="140" t="s">
        <v>5</v>
      </c>
      <c r="C244" s="140">
        <v>7</v>
      </c>
      <c r="D244" s="140">
        <v>14</v>
      </c>
      <c r="E244" s="140">
        <v>16</v>
      </c>
      <c r="F244" s="140">
        <f>$BL$81</f>
        <v>10</v>
      </c>
      <c r="G244" s="140"/>
      <c r="H244" s="140"/>
      <c r="I244" s="140"/>
      <c r="J244" s="140"/>
      <c r="K244" s="140"/>
      <c r="L244" s="140"/>
      <c r="M244" s="140"/>
      <c r="N244" s="140"/>
      <c r="O244" s="140"/>
      <c r="P244" s="140"/>
      <c r="Q244" s="140"/>
      <c r="R244" s="140"/>
      <c r="S244" s="140"/>
      <c r="T244" s="140"/>
      <c r="U244" s="3"/>
      <c r="V244" s="27" t="s">
        <v>27</v>
      </c>
      <c r="W244" s="14"/>
      <c r="X244" s="9" t="s">
        <v>28</v>
      </c>
      <c r="Y244" s="14"/>
      <c r="Z244" s="19" t="s">
        <v>28</v>
      </c>
      <c r="AA244" s="139" t="s">
        <v>36</v>
      </c>
      <c r="AB244" s="140">
        <v>3</v>
      </c>
      <c r="AC244" s="140">
        <v>3</v>
      </c>
      <c r="AD244" s="140">
        <v>3</v>
      </c>
      <c r="AE244" s="140">
        <f>$AX$81</f>
        <v>11</v>
      </c>
      <c r="AF244" s="140"/>
      <c r="AG244" s="140"/>
      <c r="AH244" s="140"/>
      <c r="AI244" s="140"/>
      <c r="AJ244" s="140"/>
      <c r="AK244" s="140"/>
      <c r="AL244" s="140"/>
      <c r="AM244" s="140"/>
      <c r="AN244" s="140"/>
      <c r="AO244" s="140"/>
      <c r="AP244" s="140"/>
      <c r="AQ244" s="140"/>
      <c r="AR244" s="140"/>
      <c r="AS244" s="140"/>
      <c r="AT244" s="3"/>
    </row>
    <row r="245" spans="1:46" x14ac:dyDescent="0.3">
      <c r="A245" s="192"/>
      <c r="B245" s="120"/>
      <c r="C245" s="463"/>
      <c r="D245" s="463"/>
      <c r="E245" s="463"/>
      <c r="F245" s="121"/>
      <c r="G245" s="121"/>
      <c r="H245" s="121"/>
      <c r="I245" s="121"/>
      <c r="J245" s="121"/>
      <c r="K245" s="121"/>
      <c r="L245" s="121"/>
      <c r="M245" s="121"/>
      <c r="N245" s="121"/>
      <c r="O245" s="121"/>
      <c r="P245" s="121"/>
      <c r="Q245" s="121"/>
      <c r="R245" s="121"/>
      <c r="S245" s="121"/>
      <c r="T245" s="121"/>
      <c r="U245" s="122"/>
      <c r="V245" s="108">
        <f>$BI$81</f>
        <v>13.2</v>
      </c>
      <c r="W245" s="10"/>
      <c r="X245" s="109">
        <f>$BJ$81</f>
        <v>15.2</v>
      </c>
      <c r="Y245" s="10"/>
      <c r="Z245" s="3">
        <f>$BK$81</f>
        <v>18.2</v>
      </c>
      <c r="AA245" s="139" t="s">
        <v>37</v>
      </c>
      <c r="AB245" s="140">
        <v>6</v>
      </c>
      <c r="AC245" s="140">
        <v>6</v>
      </c>
      <c r="AD245" s="140">
        <v>28</v>
      </c>
      <c r="AE245" s="140">
        <f>$AY$81</f>
        <v>22</v>
      </c>
      <c r="AF245" s="140"/>
      <c r="AG245" s="140"/>
      <c r="AH245" s="140"/>
      <c r="AI245" s="140"/>
      <c r="AJ245" s="140"/>
      <c r="AK245" s="140"/>
      <c r="AL245" s="140"/>
      <c r="AM245" s="140"/>
      <c r="AN245" s="140"/>
      <c r="AO245" s="140"/>
      <c r="AP245" s="140"/>
      <c r="AQ245" s="140"/>
      <c r="AR245" s="140"/>
      <c r="AS245" s="140"/>
      <c r="AT245" s="3"/>
    </row>
    <row r="246" spans="1:46" x14ac:dyDescent="0.3">
      <c r="A246" s="192"/>
      <c r="B246" s="140" t="s">
        <v>6</v>
      </c>
      <c r="C246" s="140">
        <v>16</v>
      </c>
      <c r="D246" s="140">
        <v>26</v>
      </c>
      <c r="E246" s="140">
        <v>10</v>
      </c>
      <c r="F246" s="140">
        <f>$BC$47</f>
        <v>13</v>
      </c>
      <c r="G246" s="140"/>
      <c r="H246" s="140"/>
      <c r="I246" s="140"/>
      <c r="J246" s="140"/>
      <c r="K246" s="140"/>
      <c r="L246" s="140"/>
      <c r="M246" s="140"/>
      <c r="N246" s="140"/>
      <c r="O246" s="140"/>
      <c r="P246" s="140"/>
      <c r="Q246" s="140"/>
      <c r="R246" s="140"/>
      <c r="S246" s="140"/>
      <c r="T246" s="140"/>
      <c r="U246" s="3"/>
      <c r="V246" s="149" t="s">
        <v>30</v>
      </c>
      <c r="W246" s="150"/>
      <c r="X246" s="150"/>
      <c r="Y246" s="150"/>
      <c r="Z246" s="151"/>
      <c r="AA246" s="37"/>
      <c r="AB246" s="12"/>
      <c r="AC246" s="12"/>
      <c r="AD246" s="12"/>
      <c r="AE246" s="12"/>
      <c r="AF246" s="12"/>
      <c r="AG246" s="12"/>
      <c r="AH246" s="12"/>
      <c r="AI246" s="12"/>
      <c r="AJ246" s="12"/>
      <c r="AK246" s="12"/>
      <c r="AL246" s="12"/>
      <c r="AM246" s="12"/>
      <c r="AN246" s="12"/>
      <c r="AO246" s="12"/>
      <c r="AP246" s="12"/>
      <c r="AQ246" s="12"/>
      <c r="AR246" s="12"/>
      <c r="AS246" s="12"/>
      <c r="AT246" s="13"/>
    </row>
    <row r="247" spans="1:46" x14ac:dyDescent="0.3">
      <c r="A247" s="192"/>
      <c r="B247" s="140" t="s">
        <v>5</v>
      </c>
      <c r="C247" s="140">
        <v>21</v>
      </c>
      <c r="D247" s="140">
        <v>22</v>
      </c>
      <c r="E247" s="140">
        <v>12</v>
      </c>
      <c r="F247" s="140">
        <f>$BF$81</f>
        <v>13</v>
      </c>
      <c r="G247" s="140"/>
      <c r="H247" s="140"/>
      <c r="I247" s="140"/>
      <c r="J247" s="140"/>
      <c r="K247" s="140"/>
      <c r="L247" s="140"/>
      <c r="M247" s="140"/>
      <c r="N247" s="140"/>
      <c r="O247" s="140"/>
      <c r="P247" s="140"/>
      <c r="Q247" s="140"/>
      <c r="R247" s="140"/>
      <c r="S247" s="140"/>
      <c r="T247" s="140"/>
      <c r="U247" s="3"/>
      <c r="V247" s="25" t="s">
        <v>24</v>
      </c>
      <c r="W247" s="14"/>
      <c r="X247" s="8" t="s">
        <v>25</v>
      </c>
      <c r="Y247" s="14"/>
      <c r="Z247" s="26" t="s">
        <v>26</v>
      </c>
      <c r="AA247" s="38"/>
      <c r="AB247" s="464"/>
      <c r="AC247" s="464"/>
      <c r="AD247" s="464"/>
      <c r="AE247" s="14"/>
      <c r="AF247" s="14"/>
      <c r="AG247" s="14"/>
      <c r="AH247" s="14"/>
      <c r="AI247" s="14"/>
      <c r="AJ247" s="14"/>
      <c r="AK247" s="14"/>
      <c r="AL247" s="14"/>
      <c r="AM247" s="14"/>
      <c r="AN247" s="14"/>
      <c r="AO247" s="14"/>
      <c r="AP247" s="14"/>
      <c r="AQ247" s="14"/>
      <c r="AR247" s="14"/>
      <c r="AS247" s="14"/>
      <c r="AT247" s="15"/>
    </row>
    <row r="248" spans="1:46" x14ac:dyDescent="0.3">
      <c r="A248" s="192"/>
      <c r="B248" s="120"/>
      <c r="C248" s="463"/>
      <c r="D248" s="463"/>
      <c r="E248" s="463"/>
      <c r="F248" s="121"/>
      <c r="G248" s="121"/>
      <c r="H248" s="121"/>
      <c r="I248" s="121"/>
      <c r="J248" s="121"/>
      <c r="K248" s="121"/>
      <c r="L248" s="121"/>
      <c r="M248" s="121"/>
      <c r="N248" s="121"/>
      <c r="O248" s="121"/>
      <c r="P248" s="121"/>
      <c r="Q248" s="121"/>
      <c r="R248" s="121"/>
      <c r="S248" s="121"/>
      <c r="T248" s="121"/>
      <c r="U248" s="122"/>
      <c r="V248" s="27" t="s">
        <v>27</v>
      </c>
      <c r="W248" s="14"/>
      <c r="X248" s="9" t="s">
        <v>28</v>
      </c>
      <c r="Y248" s="14"/>
      <c r="Z248" s="19" t="s">
        <v>28</v>
      </c>
      <c r="AA248" s="39"/>
      <c r="AB248" s="465"/>
      <c r="AC248" s="465"/>
      <c r="AD248" s="465"/>
      <c r="AE248" s="124"/>
      <c r="AF248" s="124"/>
      <c r="AG248" s="124"/>
      <c r="AH248" s="124"/>
      <c r="AI248" s="124"/>
      <c r="AJ248" s="124"/>
      <c r="AK248" s="124" t="s">
        <v>1</v>
      </c>
      <c r="AL248" s="124"/>
      <c r="AM248" s="124"/>
      <c r="AN248" s="124"/>
      <c r="AO248" s="124"/>
      <c r="AP248" s="124"/>
      <c r="AQ248" s="124"/>
      <c r="AR248" s="124"/>
      <c r="AS248" s="124"/>
      <c r="AT248" s="125"/>
    </row>
    <row r="249" spans="1:46" x14ac:dyDescent="0.3">
      <c r="A249" s="192"/>
      <c r="B249" s="140" t="s">
        <v>7</v>
      </c>
      <c r="C249" s="140">
        <v>7</v>
      </c>
      <c r="D249" s="140">
        <v>32</v>
      </c>
      <c r="E249" s="140">
        <v>32</v>
      </c>
      <c r="F249" s="140">
        <f>$BC$13</f>
        <v>32</v>
      </c>
      <c r="G249" s="140"/>
      <c r="H249" s="140"/>
      <c r="I249" s="140"/>
      <c r="J249" s="140"/>
      <c r="K249" s="140"/>
      <c r="L249" s="140"/>
      <c r="M249" s="140"/>
      <c r="N249" s="140"/>
      <c r="O249" s="140"/>
      <c r="P249" s="140"/>
      <c r="Q249" s="140"/>
      <c r="R249" s="140"/>
      <c r="S249" s="140"/>
      <c r="T249" s="140"/>
      <c r="U249" s="3"/>
      <c r="V249" s="108">
        <f>$AW$115</f>
        <v>19.5</v>
      </c>
      <c r="W249" s="10"/>
      <c r="X249" s="109">
        <f>$AX$115</f>
        <v>25.7</v>
      </c>
      <c r="Y249" s="10"/>
      <c r="Z249" s="3">
        <f>$AY$115</f>
        <v>33.700000000000003</v>
      </c>
      <c r="AA249" s="40" t="s">
        <v>38</v>
      </c>
      <c r="AB249" s="22">
        <v>1</v>
      </c>
      <c r="AC249" s="20">
        <v>2</v>
      </c>
      <c r="AD249" s="20">
        <v>3</v>
      </c>
      <c r="AE249" s="20">
        <v>4</v>
      </c>
      <c r="AF249" s="20">
        <v>5</v>
      </c>
      <c r="AG249" s="22">
        <v>6</v>
      </c>
      <c r="AH249" s="22">
        <v>7</v>
      </c>
      <c r="AI249" s="22">
        <v>8</v>
      </c>
      <c r="AJ249" s="22">
        <v>9</v>
      </c>
      <c r="AK249" s="22">
        <v>10</v>
      </c>
      <c r="AL249" s="22">
        <v>11</v>
      </c>
      <c r="AM249" s="22">
        <v>12</v>
      </c>
      <c r="AN249" s="22">
        <v>13</v>
      </c>
      <c r="AO249" s="22">
        <v>14</v>
      </c>
      <c r="AP249" s="22">
        <v>15</v>
      </c>
      <c r="AQ249" s="22">
        <v>16</v>
      </c>
      <c r="AR249" s="22">
        <v>17</v>
      </c>
      <c r="AS249" s="22">
        <v>18</v>
      </c>
      <c r="AT249" s="23" t="s">
        <v>0</v>
      </c>
    </row>
    <row r="250" spans="1:46" x14ac:dyDescent="0.3">
      <c r="A250" s="192"/>
      <c r="B250" s="140" t="s">
        <v>8</v>
      </c>
      <c r="C250" s="140">
        <v>7</v>
      </c>
      <c r="D250" s="140">
        <v>15</v>
      </c>
      <c r="E250" s="140">
        <v>4</v>
      </c>
      <c r="F250" s="140">
        <f>$BD$13</f>
        <v>3</v>
      </c>
      <c r="G250" s="140"/>
      <c r="H250" s="140"/>
      <c r="I250" s="140"/>
      <c r="J250" s="140"/>
      <c r="K250" s="140"/>
      <c r="L250" s="140"/>
      <c r="M250" s="140"/>
      <c r="N250" s="140"/>
      <c r="O250" s="140"/>
      <c r="P250" s="140"/>
      <c r="Q250" s="140"/>
      <c r="R250" s="140"/>
      <c r="S250" s="140"/>
      <c r="T250" s="140"/>
      <c r="U250" s="3"/>
      <c r="V250" s="149" t="s">
        <v>31</v>
      </c>
      <c r="W250" s="150"/>
      <c r="X250" s="150"/>
      <c r="Y250" s="150"/>
      <c r="Z250" s="151"/>
      <c r="AA250" s="40" t="s">
        <v>150</v>
      </c>
      <c r="AB250" s="35">
        <v>9</v>
      </c>
      <c r="AC250" s="35">
        <v>9</v>
      </c>
      <c r="AD250" s="35">
        <v>12</v>
      </c>
      <c r="AE250" s="35">
        <f>$AX$13</f>
        <v>12</v>
      </c>
      <c r="AF250" s="35"/>
      <c r="AG250" s="35"/>
      <c r="AH250" s="35"/>
      <c r="AI250" s="35"/>
      <c r="AJ250" s="35"/>
      <c r="AK250" s="35"/>
      <c r="AL250" s="35"/>
      <c r="AM250" s="35"/>
      <c r="AN250" s="35"/>
      <c r="AO250" s="35"/>
      <c r="AP250" s="35"/>
      <c r="AQ250" s="35"/>
      <c r="AR250" s="35"/>
      <c r="AS250" s="35"/>
      <c r="AT250" s="36"/>
    </row>
    <row r="251" spans="1:46" x14ac:dyDescent="0.3">
      <c r="A251" s="192"/>
      <c r="B251" s="140" t="s">
        <v>9</v>
      </c>
      <c r="C251" s="140">
        <v>3</v>
      </c>
      <c r="D251" s="140">
        <v>9</v>
      </c>
      <c r="E251" s="140">
        <v>6</v>
      </c>
      <c r="F251" s="140">
        <f>$BE$13</f>
        <v>5</v>
      </c>
      <c r="G251" s="140"/>
      <c r="H251" s="140"/>
      <c r="I251" s="140"/>
      <c r="J251" s="140"/>
      <c r="K251" s="140"/>
      <c r="L251" s="140"/>
      <c r="M251" s="140"/>
      <c r="N251" s="140"/>
      <c r="O251" s="140"/>
      <c r="P251" s="140"/>
      <c r="Q251" s="140"/>
      <c r="R251" s="140"/>
      <c r="S251" s="140"/>
      <c r="T251" s="140"/>
      <c r="U251" s="3"/>
      <c r="V251" s="25" t="s">
        <v>24</v>
      </c>
      <c r="W251" s="14"/>
      <c r="X251" s="8" t="s">
        <v>25</v>
      </c>
      <c r="Y251" s="14"/>
      <c r="Z251" s="26" t="s">
        <v>26</v>
      </c>
      <c r="AA251" s="138"/>
      <c r="AB251" s="136"/>
      <c r="AC251" s="136"/>
      <c r="AD251" s="136"/>
      <c r="AE251" s="136"/>
      <c r="AF251" s="136"/>
      <c r="AG251" s="136"/>
      <c r="AH251" s="136"/>
      <c r="AI251" s="136"/>
      <c r="AJ251" s="136"/>
      <c r="AK251" s="136"/>
      <c r="AL251" s="136"/>
      <c r="AM251" s="136"/>
      <c r="AN251" s="136"/>
      <c r="AO251" s="136"/>
      <c r="AP251" s="136"/>
      <c r="AQ251" s="136"/>
      <c r="AR251" s="136"/>
      <c r="AS251" s="136"/>
      <c r="AT251" s="137"/>
    </row>
    <row r="252" spans="1:46" x14ac:dyDescent="0.3">
      <c r="A252" s="192"/>
      <c r="B252" s="140" t="s">
        <v>5</v>
      </c>
      <c r="C252" s="140">
        <v>22</v>
      </c>
      <c r="D252" s="140">
        <v>29</v>
      </c>
      <c r="E252" s="140">
        <v>10</v>
      </c>
      <c r="F252" s="140">
        <f>$AZ$115</f>
        <v>11</v>
      </c>
      <c r="G252" s="140"/>
      <c r="H252" s="140"/>
      <c r="I252" s="140"/>
      <c r="J252" s="140"/>
      <c r="K252" s="140"/>
      <c r="L252" s="140"/>
      <c r="M252" s="140"/>
      <c r="N252" s="140"/>
      <c r="O252" s="140"/>
      <c r="P252" s="140"/>
      <c r="Q252" s="140"/>
      <c r="R252" s="140"/>
      <c r="S252" s="140"/>
      <c r="T252" s="140"/>
      <c r="U252" s="3"/>
      <c r="V252" s="27" t="s">
        <v>27</v>
      </c>
      <c r="W252" s="14"/>
      <c r="X252" s="9" t="s">
        <v>28</v>
      </c>
      <c r="Y252" s="14"/>
      <c r="Z252" s="19" t="s">
        <v>28</v>
      </c>
      <c r="AA252" s="39"/>
      <c r="AB252" s="465"/>
      <c r="AC252" s="465"/>
      <c r="AD252" s="465"/>
      <c r="AE252" s="124"/>
      <c r="AF252" s="124"/>
      <c r="AG252" s="124"/>
      <c r="AH252" s="124"/>
      <c r="AI252" s="124"/>
      <c r="AJ252" s="124"/>
      <c r="AK252" s="124" t="s">
        <v>1</v>
      </c>
      <c r="AL252" s="124"/>
      <c r="AM252" s="124"/>
      <c r="AN252" s="124"/>
      <c r="AO252" s="124"/>
      <c r="AP252" s="124"/>
      <c r="AQ252" s="124"/>
      <c r="AR252" s="124"/>
      <c r="AS252" s="124"/>
      <c r="AT252" s="125"/>
    </row>
    <row r="253" spans="1:46" x14ac:dyDescent="0.3">
      <c r="A253" s="192"/>
      <c r="B253" s="120"/>
      <c r="C253" s="463"/>
      <c r="D253" s="463"/>
      <c r="E253" s="463"/>
      <c r="F253" s="121"/>
      <c r="G253" s="121"/>
      <c r="H253" s="121"/>
      <c r="I253" s="121"/>
      <c r="J253" s="121"/>
      <c r="K253" s="121"/>
      <c r="L253" s="121"/>
      <c r="M253" s="121"/>
      <c r="N253" s="121"/>
      <c r="O253" s="121"/>
      <c r="P253" s="121"/>
      <c r="Q253" s="121"/>
      <c r="R253" s="121"/>
      <c r="S253" s="121"/>
      <c r="T253" s="121"/>
      <c r="U253" s="122"/>
      <c r="V253" s="108">
        <f>$BC$115</f>
        <v>3.4</v>
      </c>
      <c r="W253" s="10"/>
      <c r="X253" s="109">
        <f>$BD$115</f>
        <v>5.2</v>
      </c>
      <c r="Y253" s="10"/>
      <c r="Z253" s="3">
        <f>$BE$115</f>
        <v>7</v>
      </c>
      <c r="AA253" s="49" t="s">
        <v>115</v>
      </c>
      <c r="AB253" s="44">
        <v>1</v>
      </c>
      <c r="AC253" s="20">
        <v>2</v>
      </c>
      <c r="AD253" s="20">
        <v>3</v>
      </c>
      <c r="AE253" s="20">
        <v>4</v>
      </c>
      <c r="AF253" s="20">
        <v>5</v>
      </c>
      <c r="AG253" s="44">
        <v>6</v>
      </c>
      <c r="AH253" s="44">
        <v>7</v>
      </c>
      <c r="AI253" s="44">
        <v>8</v>
      </c>
      <c r="AJ253" s="44">
        <v>9</v>
      </c>
      <c r="AK253" s="44">
        <v>10</v>
      </c>
      <c r="AL253" s="44">
        <v>11</v>
      </c>
      <c r="AM253" s="44">
        <v>12</v>
      </c>
      <c r="AN253" s="44">
        <v>13</v>
      </c>
      <c r="AO253" s="44">
        <v>14</v>
      </c>
      <c r="AP253" s="44">
        <v>15</v>
      </c>
      <c r="AQ253" s="44">
        <v>16</v>
      </c>
      <c r="AR253" s="44">
        <v>17</v>
      </c>
      <c r="AS253" s="44">
        <v>18</v>
      </c>
      <c r="AT253" s="45" t="s">
        <v>0</v>
      </c>
    </row>
    <row r="254" spans="1:46" x14ac:dyDescent="0.3">
      <c r="A254" s="192"/>
      <c r="B254" s="140" t="s">
        <v>10</v>
      </c>
      <c r="C254" s="140">
        <v>28</v>
      </c>
      <c r="D254" s="140">
        <v>7</v>
      </c>
      <c r="E254" s="140">
        <v>7</v>
      </c>
      <c r="F254" s="140">
        <f>$BH$13</f>
        <v>14</v>
      </c>
      <c r="G254" s="140"/>
      <c r="H254" s="140"/>
      <c r="I254" s="140"/>
      <c r="J254" s="140"/>
      <c r="K254" s="140"/>
      <c r="L254" s="140"/>
      <c r="M254" s="140"/>
      <c r="N254" s="140"/>
      <c r="O254" s="140"/>
      <c r="P254" s="140"/>
      <c r="Q254" s="140"/>
      <c r="R254" s="140"/>
      <c r="S254" s="140"/>
      <c r="T254" s="140"/>
      <c r="U254" s="3"/>
      <c r="V254" s="149" t="s">
        <v>32</v>
      </c>
      <c r="W254" s="150"/>
      <c r="X254" s="61"/>
      <c r="Y254" s="150" t="s">
        <v>127</v>
      </c>
      <c r="Z254" s="151"/>
      <c r="AA254" s="50" t="s">
        <v>116</v>
      </c>
      <c r="AB254" s="140">
        <v>32</v>
      </c>
      <c r="AC254" s="140">
        <v>16</v>
      </c>
      <c r="AD254" s="140">
        <v>14</v>
      </c>
      <c r="AE254" s="140">
        <f>$BI$47</f>
        <v>14</v>
      </c>
      <c r="AF254" s="140"/>
      <c r="AG254" s="140"/>
      <c r="AH254" s="140"/>
      <c r="AI254" s="140"/>
      <c r="AJ254" s="140"/>
      <c r="AK254" s="140"/>
      <c r="AL254" s="140"/>
      <c r="AM254" s="140"/>
      <c r="AN254" s="140"/>
      <c r="AO254" s="140"/>
      <c r="AP254" s="140"/>
      <c r="AQ254" s="140"/>
      <c r="AR254" s="140"/>
      <c r="AS254" s="140"/>
      <c r="AT254" s="3"/>
    </row>
    <row r="255" spans="1:46" ht="15" thickBot="1" x14ac:dyDescent="0.35">
      <c r="A255" s="192"/>
      <c r="B255" s="140" t="s">
        <v>5</v>
      </c>
      <c r="C255" s="140">
        <v>22</v>
      </c>
      <c r="D255" s="140">
        <v>6</v>
      </c>
      <c r="E255" s="140">
        <v>5</v>
      </c>
      <c r="F255" s="140">
        <f>$BF$115</f>
        <v>6</v>
      </c>
      <c r="G255" s="140"/>
      <c r="H255" s="140"/>
      <c r="I255" s="140"/>
      <c r="J255" s="140"/>
      <c r="K255" s="140"/>
      <c r="L255" s="140"/>
      <c r="M255" s="140"/>
      <c r="N255" s="140"/>
      <c r="O255" s="140"/>
      <c r="P255" s="140"/>
      <c r="Q255" s="140"/>
      <c r="R255" s="140"/>
      <c r="S255" s="140"/>
      <c r="T255" s="140"/>
      <c r="U255" s="3"/>
      <c r="V255" s="25" t="s">
        <v>24</v>
      </c>
      <c r="W255" s="14"/>
      <c r="X255" s="62"/>
      <c r="Y255" s="14"/>
      <c r="Z255" s="26" t="s">
        <v>24</v>
      </c>
      <c r="AA255" s="141" t="s">
        <v>117</v>
      </c>
      <c r="AB255" s="142">
        <v>9</v>
      </c>
      <c r="AC255" s="142">
        <v>28</v>
      </c>
      <c r="AD255" s="142">
        <v>22</v>
      </c>
      <c r="AE255" s="142">
        <f>$AX$149</f>
        <v>16</v>
      </c>
      <c r="AF255" s="142"/>
      <c r="AG255" s="142"/>
      <c r="AH255" s="142"/>
      <c r="AI255" s="142"/>
      <c r="AJ255" s="142"/>
      <c r="AK255" s="142"/>
      <c r="AL255" s="142"/>
      <c r="AM255" s="142"/>
      <c r="AN255" s="142"/>
      <c r="AO255" s="142"/>
      <c r="AP255" s="142"/>
      <c r="AQ255" s="142"/>
      <c r="AR255" s="142"/>
      <c r="AS255" s="142"/>
      <c r="AT255" s="4"/>
    </row>
    <row r="256" spans="1:46" x14ac:dyDescent="0.3">
      <c r="A256" s="192"/>
      <c r="B256" s="120"/>
      <c r="C256" s="463"/>
      <c r="D256" s="463"/>
      <c r="E256" s="463"/>
      <c r="F256" s="121"/>
      <c r="G256" s="121"/>
      <c r="H256" s="121"/>
      <c r="I256" s="121"/>
      <c r="J256" s="121"/>
      <c r="K256" s="121"/>
      <c r="L256" s="121"/>
      <c r="M256" s="121"/>
      <c r="N256" s="121"/>
      <c r="O256" s="121"/>
      <c r="P256" s="121"/>
      <c r="Q256" s="121"/>
      <c r="R256" s="121"/>
      <c r="S256" s="121"/>
      <c r="T256" s="121"/>
      <c r="U256" s="122"/>
      <c r="V256" s="27" t="s">
        <v>27</v>
      </c>
      <c r="W256" s="14"/>
      <c r="X256" s="63"/>
      <c r="Y256" s="14"/>
      <c r="Z256" s="19" t="s">
        <v>27</v>
      </c>
    </row>
    <row r="257" spans="1:46" ht="15" thickBot="1" x14ac:dyDescent="0.35">
      <c r="A257" s="193"/>
      <c r="B257" s="142" t="s">
        <v>11</v>
      </c>
      <c r="C257" s="142">
        <v>2</v>
      </c>
      <c r="D257" s="142">
        <v>27</v>
      </c>
      <c r="E257" s="142">
        <v>20</v>
      </c>
      <c r="F257" s="142">
        <f>$BD$149</f>
        <v>16</v>
      </c>
      <c r="G257" s="142"/>
      <c r="H257" s="142"/>
      <c r="I257" s="142"/>
      <c r="J257" s="142"/>
      <c r="K257" s="142"/>
      <c r="L257" s="142"/>
      <c r="M257" s="142"/>
      <c r="N257" s="142"/>
      <c r="O257" s="142"/>
      <c r="P257" s="142"/>
      <c r="Q257" s="142"/>
      <c r="R257" s="142"/>
      <c r="S257" s="142"/>
      <c r="T257" s="142"/>
      <c r="U257" s="4"/>
      <c r="V257" s="106">
        <f>$BC$149</f>
        <v>10</v>
      </c>
      <c r="W257" s="28"/>
      <c r="X257" s="58"/>
      <c r="Y257" s="28"/>
      <c r="Z257" s="60">
        <f>$AW$149</f>
        <v>7</v>
      </c>
    </row>
    <row r="258" spans="1:46" ht="15" thickBot="1" x14ac:dyDescent="0.35"/>
    <row r="259" spans="1:46" ht="14.4" customHeight="1" x14ac:dyDescent="0.3">
      <c r="A259" s="194" t="s">
        <v>84</v>
      </c>
      <c r="B259" s="11"/>
      <c r="C259" s="462"/>
      <c r="D259" s="462"/>
      <c r="E259" s="462"/>
      <c r="F259" s="118"/>
      <c r="G259" s="118"/>
      <c r="H259" s="118"/>
      <c r="I259" s="118"/>
      <c r="J259" s="118"/>
      <c r="K259" s="118"/>
      <c r="L259" s="118"/>
      <c r="M259" s="118"/>
      <c r="N259" s="118"/>
      <c r="O259" s="118"/>
      <c r="P259" s="118"/>
      <c r="Q259" s="118"/>
      <c r="R259" s="118"/>
      <c r="S259" s="118"/>
      <c r="T259" s="118"/>
      <c r="U259" s="119"/>
      <c r="V259" s="165" t="s">
        <v>23</v>
      </c>
      <c r="W259" s="166"/>
      <c r="X259" s="166"/>
      <c r="Y259" s="166"/>
      <c r="Z259" s="166"/>
      <c r="AA259" s="11"/>
      <c r="AB259" s="462"/>
      <c r="AC259" s="462"/>
      <c r="AD259" s="462"/>
      <c r="AE259" s="118"/>
      <c r="AF259" s="118"/>
      <c r="AG259" s="118"/>
      <c r="AH259" s="118"/>
      <c r="AI259" s="118"/>
      <c r="AJ259" s="118"/>
      <c r="AK259" s="118"/>
      <c r="AL259" s="118"/>
      <c r="AM259" s="118"/>
      <c r="AN259" s="118"/>
      <c r="AO259" s="118"/>
      <c r="AP259" s="118"/>
      <c r="AQ259" s="118"/>
      <c r="AR259" s="118"/>
      <c r="AS259" s="118"/>
      <c r="AT259" s="119"/>
    </row>
    <row r="260" spans="1:46" x14ac:dyDescent="0.3">
      <c r="A260" s="195"/>
      <c r="B260" s="5" t="s">
        <v>1</v>
      </c>
      <c r="C260" s="20">
        <v>1</v>
      </c>
      <c r="D260" s="20">
        <v>2</v>
      </c>
      <c r="E260" s="20">
        <v>3</v>
      </c>
      <c r="F260" s="20">
        <v>4</v>
      </c>
      <c r="G260" s="20">
        <v>5</v>
      </c>
      <c r="H260" s="20">
        <v>6</v>
      </c>
      <c r="I260" s="20">
        <v>7</v>
      </c>
      <c r="J260" s="20">
        <v>8</v>
      </c>
      <c r="K260" s="20">
        <v>9</v>
      </c>
      <c r="L260" s="20">
        <v>10</v>
      </c>
      <c r="M260" s="20">
        <v>11</v>
      </c>
      <c r="N260" s="20">
        <v>12</v>
      </c>
      <c r="O260" s="20">
        <v>13</v>
      </c>
      <c r="P260" s="20">
        <v>14</v>
      </c>
      <c r="Q260" s="20">
        <v>15</v>
      </c>
      <c r="R260" s="20">
        <v>16</v>
      </c>
      <c r="S260" s="20">
        <v>17</v>
      </c>
      <c r="T260" s="20">
        <v>18</v>
      </c>
      <c r="U260" s="21" t="s">
        <v>0</v>
      </c>
      <c r="V260" s="25" t="s">
        <v>24</v>
      </c>
      <c r="W260" s="14"/>
      <c r="X260" s="8" t="s">
        <v>25</v>
      </c>
      <c r="Y260" s="14"/>
      <c r="Z260" s="46" t="s">
        <v>26</v>
      </c>
      <c r="AA260" s="5" t="s">
        <v>1</v>
      </c>
      <c r="AB260" s="20">
        <v>1</v>
      </c>
      <c r="AC260" s="20">
        <v>2</v>
      </c>
      <c r="AD260" s="20">
        <v>3</v>
      </c>
      <c r="AE260" s="20">
        <v>4</v>
      </c>
      <c r="AF260" s="20">
        <v>5</v>
      </c>
      <c r="AG260" s="20">
        <v>6</v>
      </c>
      <c r="AH260" s="20">
        <v>7</v>
      </c>
      <c r="AI260" s="20">
        <v>8</v>
      </c>
      <c r="AJ260" s="20">
        <v>9</v>
      </c>
      <c r="AK260" s="20">
        <v>10</v>
      </c>
      <c r="AL260" s="20">
        <v>11</v>
      </c>
      <c r="AM260" s="20">
        <v>12</v>
      </c>
      <c r="AN260" s="20">
        <v>13</v>
      </c>
      <c r="AO260" s="20">
        <v>14</v>
      </c>
      <c r="AP260" s="20">
        <v>15</v>
      </c>
      <c r="AQ260" s="20">
        <v>16</v>
      </c>
      <c r="AR260" s="20">
        <v>17</v>
      </c>
      <c r="AS260" s="20">
        <v>18</v>
      </c>
      <c r="AT260" s="21" t="s">
        <v>0</v>
      </c>
    </row>
    <row r="261" spans="1:46" x14ac:dyDescent="0.3">
      <c r="A261" s="195"/>
      <c r="B261" s="140" t="s">
        <v>2</v>
      </c>
      <c r="C261" s="140">
        <v>25</v>
      </c>
      <c r="D261" s="140">
        <v>14</v>
      </c>
      <c r="E261" s="140">
        <v>16</v>
      </c>
      <c r="F261" s="140">
        <f>$BE$48</f>
        <v>17</v>
      </c>
      <c r="G261" s="140"/>
      <c r="H261" s="140"/>
      <c r="I261" s="140"/>
      <c r="J261" s="140"/>
      <c r="K261" s="140"/>
      <c r="L261" s="140"/>
      <c r="M261" s="140"/>
      <c r="N261" s="140"/>
      <c r="O261" s="140"/>
      <c r="P261" s="140"/>
      <c r="Q261" s="140"/>
      <c r="R261" s="140"/>
      <c r="S261" s="140"/>
      <c r="T261" s="140"/>
      <c r="U261" s="3"/>
      <c r="V261" s="27" t="s">
        <v>27</v>
      </c>
      <c r="W261" s="14"/>
      <c r="X261" s="9" t="s">
        <v>28</v>
      </c>
      <c r="Y261" s="14"/>
      <c r="Z261" s="19" t="s">
        <v>28</v>
      </c>
      <c r="AA261" s="139" t="s">
        <v>33</v>
      </c>
      <c r="AB261" s="140">
        <v>30</v>
      </c>
      <c r="AC261" s="140">
        <v>19</v>
      </c>
      <c r="AD261" s="140">
        <v>26</v>
      </c>
      <c r="AE261" s="140">
        <f>$AY$48</f>
        <v>30</v>
      </c>
      <c r="AF261" s="140"/>
      <c r="AG261" s="140"/>
      <c r="AH261" s="140"/>
      <c r="AI261" s="140"/>
      <c r="AJ261" s="140"/>
      <c r="AK261" s="140"/>
      <c r="AL261" s="140"/>
      <c r="AM261" s="140"/>
      <c r="AN261" s="140"/>
      <c r="AO261" s="140"/>
      <c r="AP261" s="140"/>
      <c r="AQ261" s="140"/>
      <c r="AR261" s="140"/>
      <c r="AS261" s="140"/>
      <c r="AT261" s="3"/>
    </row>
    <row r="262" spans="1:46" x14ac:dyDescent="0.3">
      <c r="A262" s="195"/>
      <c r="B262" s="120"/>
      <c r="C262" s="463"/>
      <c r="D262" s="463"/>
      <c r="E262" s="463"/>
      <c r="F262" s="121"/>
      <c r="G262" s="121"/>
      <c r="H262" s="121"/>
      <c r="I262" s="121"/>
      <c r="J262" s="121"/>
      <c r="K262" s="121"/>
      <c r="L262" s="121"/>
      <c r="M262" s="121"/>
      <c r="N262" s="121"/>
      <c r="O262" s="121"/>
      <c r="P262" s="121"/>
      <c r="Q262" s="121"/>
      <c r="R262" s="121"/>
      <c r="S262" s="121"/>
      <c r="T262" s="121"/>
      <c r="U262" s="122"/>
      <c r="V262" s="108">
        <f>$BC$82</f>
        <v>10.4</v>
      </c>
      <c r="W262" s="10"/>
      <c r="X262" s="109">
        <f>$BD$82</f>
        <v>11.8</v>
      </c>
      <c r="Y262" s="10"/>
      <c r="Z262" s="3">
        <f>$BE$82</f>
        <v>13.1</v>
      </c>
      <c r="AA262" s="139" t="s">
        <v>34</v>
      </c>
      <c r="AB262" s="140">
        <v>29</v>
      </c>
      <c r="AC262" s="140">
        <v>10</v>
      </c>
      <c r="AD262" s="140">
        <v>23</v>
      </c>
      <c r="AE262" s="140">
        <f>$AW$48</f>
        <v>29</v>
      </c>
      <c r="AF262" s="140"/>
      <c r="AG262" s="140"/>
      <c r="AH262" s="140"/>
      <c r="AI262" s="140"/>
      <c r="AJ262" s="140"/>
      <c r="AK262" s="140"/>
      <c r="AL262" s="140"/>
      <c r="AM262" s="140"/>
      <c r="AN262" s="140"/>
      <c r="AO262" s="140"/>
      <c r="AP262" s="140"/>
      <c r="AQ262" s="140"/>
      <c r="AR262" s="140"/>
      <c r="AS262" s="140"/>
      <c r="AT262" s="3"/>
    </row>
    <row r="263" spans="1:46" x14ac:dyDescent="0.3">
      <c r="A263" s="195"/>
      <c r="B263" s="140" t="s">
        <v>3</v>
      </c>
      <c r="C263" s="140">
        <v>22</v>
      </c>
      <c r="D263" s="140">
        <v>20</v>
      </c>
      <c r="E263" s="140">
        <v>25</v>
      </c>
      <c r="F263" s="140">
        <f>$BD$48</f>
        <v>30</v>
      </c>
      <c r="G263" s="140"/>
      <c r="H263" s="140"/>
      <c r="I263" s="140"/>
      <c r="J263" s="140"/>
      <c r="K263" s="140"/>
      <c r="L263" s="140"/>
      <c r="M263" s="140"/>
      <c r="N263" s="140"/>
      <c r="O263" s="140"/>
      <c r="P263" s="140"/>
      <c r="Q263" s="140"/>
      <c r="R263" s="140"/>
      <c r="S263" s="140"/>
      <c r="T263" s="140"/>
      <c r="U263" s="3"/>
      <c r="V263" s="149" t="s">
        <v>29</v>
      </c>
      <c r="W263" s="150"/>
      <c r="X263" s="150"/>
      <c r="Y263" s="150"/>
      <c r="Z263" s="151"/>
      <c r="AA263" s="139" t="s">
        <v>35</v>
      </c>
      <c r="AB263" s="140">
        <v>32</v>
      </c>
      <c r="AC263" s="140">
        <v>23</v>
      </c>
      <c r="AD263" s="140">
        <v>25</v>
      </c>
      <c r="AE263" s="140">
        <f>$AX$48</f>
        <v>28</v>
      </c>
      <c r="AF263" s="140"/>
      <c r="AG263" s="140"/>
      <c r="AH263" s="140"/>
      <c r="AI263" s="140"/>
      <c r="AJ263" s="140"/>
      <c r="AK263" s="140"/>
      <c r="AL263" s="140"/>
      <c r="AM263" s="140"/>
      <c r="AN263" s="140"/>
      <c r="AO263" s="140"/>
      <c r="AP263" s="140"/>
      <c r="AQ263" s="140"/>
      <c r="AR263" s="140"/>
      <c r="AS263" s="140"/>
      <c r="AT263" s="3"/>
    </row>
    <row r="264" spans="1:46" x14ac:dyDescent="0.3">
      <c r="A264" s="195"/>
      <c r="B264" s="140" t="s">
        <v>4</v>
      </c>
      <c r="C264" s="140">
        <v>12</v>
      </c>
      <c r="D264" s="140">
        <v>4</v>
      </c>
      <c r="E264" s="140">
        <v>4</v>
      </c>
      <c r="F264" s="140">
        <f>$BI$14</f>
        <v>3</v>
      </c>
      <c r="G264" s="140"/>
      <c r="H264" s="140"/>
      <c r="I264" s="140"/>
      <c r="J264" s="140"/>
      <c r="K264" s="140"/>
      <c r="L264" s="140"/>
      <c r="M264" s="140"/>
      <c r="N264" s="140"/>
      <c r="O264" s="140"/>
      <c r="P264" s="140"/>
      <c r="Q264" s="140"/>
      <c r="R264" s="140"/>
      <c r="S264" s="140"/>
      <c r="T264" s="140"/>
      <c r="U264" s="3"/>
      <c r="V264" s="25" t="s">
        <v>24</v>
      </c>
      <c r="W264" s="14"/>
      <c r="X264" s="8" t="s">
        <v>25</v>
      </c>
      <c r="Y264" s="14"/>
      <c r="Z264" s="26" t="s">
        <v>26</v>
      </c>
      <c r="AA264" s="123"/>
      <c r="AB264" s="463"/>
      <c r="AC264" s="463"/>
      <c r="AD264" s="463"/>
      <c r="AE264" s="121"/>
      <c r="AF264" s="121"/>
      <c r="AG264" s="121"/>
      <c r="AH264" s="121"/>
      <c r="AI264" s="121"/>
      <c r="AJ264" s="121"/>
      <c r="AK264" s="121"/>
      <c r="AL264" s="121"/>
      <c r="AM264" s="121"/>
      <c r="AN264" s="121"/>
      <c r="AO264" s="121"/>
      <c r="AP264" s="121"/>
      <c r="AQ264" s="121"/>
      <c r="AR264" s="121"/>
      <c r="AS264" s="121"/>
      <c r="AT264" s="122"/>
    </row>
    <row r="265" spans="1:46" x14ac:dyDescent="0.3">
      <c r="A265" s="195"/>
      <c r="B265" s="140" t="s">
        <v>5</v>
      </c>
      <c r="C265" s="140">
        <v>29</v>
      </c>
      <c r="D265" s="140">
        <v>27</v>
      </c>
      <c r="E265" s="140">
        <v>25</v>
      </c>
      <c r="F265" s="140">
        <f>$BL$82</f>
        <v>32</v>
      </c>
      <c r="G265" s="140"/>
      <c r="H265" s="140"/>
      <c r="I265" s="140"/>
      <c r="J265" s="140"/>
      <c r="K265" s="140"/>
      <c r="L265" s="140"/>
      <c r="M265" s="140"/>
      <c r="N265" s="140"/>
      <c r="O265" s="140"/>
      <c r="P265" s="140"/>
      <c r="Q265" s="140"/>
      <c r="R265" s="140"/>
      <c r="S265" s="140"/>
      <c r="T265" s="140"/>
      <c r="U265" s="3"/>
      <c r="V265" s="27" t="s">
        <v>27</v>
      </c>
      <c r="W265" s="14"/>
      <c r="X265" s="9" t="s">
        <v>28</v>
      </c>
      <c r="Y265" s="14"/>
      <c r="Z265" s="19" t="s">
        <v>28</v>
      </c>
      <c r="AA265" s="139" t="s">
        <v>36</v>
      </c>
      <c r="AB265" s="140">
        <v>32</v>
      </c>
      <c r="AC265" s="140">
        <v>32</v>
      </c>
      <c r="AD265" s="140">
        <v>26</v>
      </c>
      <c r="AE265" s="140">
        <f>$AX$82</f>
        <v>20</v>
      </c>
      <c r="AF265" s="140"/>
      <c r="AG265" s="140"/>
      <c r="AH265" s="140"/>
      <c r="AI265" s="140"/>
      <c r="AJ265" s="140"/>
      <c r="AK265" s="140"/>
      <c r="AL265" s="140"/>
      <c r="AM265" s="140"/>
      <c r="AN265" s="140"/>
      <c r="AO265" s="140"/>
      <c r="AP265" s="140"/>
      <c r="AQ265" s="140"/>
      <c r="AR265" s="140"/>
      <c r="AS265" s="140"/>
      <c r="AT265" s="3"/>
    </row>
    <row r="266" spans="1:46" x14ac:dyDescent="0.3">
      <c r="A266" s="195"/>
      <c r="B266" s="120"/>
      <c r="C266" s="463"/>
      <c r="D266" s="463"/>
      <c r="E266" s="463"/>
      <c r="F266" s="121"/>
      <c r="G266" s="121"/>
      <c r="H266" s="121"/>
      <c r="I266" s="121"/>
      <c r="J266" s="121"/>
      <c r="K266" s="121"/>
      <c r="L266" s="121"/>
      <c r="M266" s="121"/>
      <c r="N266" s="121"/>
      <c r="O266" s="121"/>
      <c r="P266" s="121"/>
      <c r="Q266" s="121"/>
      <c r="R266" s="121"/>
      <c r="S266" s="121"/>
      <c r="T266" s="121"/>
      <c r="U266" s="122"/>
      <c r="V266" s="108">
        <f>$BI$82</f>
        <v>25</v>
      </c>
      <c r="W266" s="10"/>
      <c r="X266" s="109">
        <f>$BJ$82</f>
        <v>27.3</v>
      </c>
      <c r="Y266" s="10"/>
      <c r="Z266" s="3">
        <f>$BK$82</f>
        <v>31.6</v>
      </c>
      <c r="AA266" s="139" t="s">
        <v>37</v>
      </c>
      <c r="AB266" s="140">
        <v>22</v>
      </c>
      <c r="AC266" s="140">
        <v>22</v>
      </c>
      <c r="AD266" s="140">
        <v>20</v>
      </c>
      <c r="AE266" s="140">
        <f>$AY$82</f>
        <v>16</v>
      </c>
      <c r="AF266" s="140"/>
      <c r="AG266" s="140"/>
      <c r="AH266" s="140"/>
      <c r="AI266" s="140"/>
      <c r="AJ266" s="140"/>
      <c r="AK266" s="140"/>
      <c r="AL266" s="140"/>
      <c r="AM266" s="140"/>
      <c r="AN266" s="140"/>
      <c r="AO266" s="140"/>
      <c r="AP266" s="140"/>
      <c r="AQ266" s="140"/>
      <c r="AR266" s="140"/>
      <c r="AS266" s="140"/>
      <c r="AT266" s="3"/>
    </row>
    <row r="267" spans="1:46" x14ac:dyDescent="0.3">
      <c r="A267" s="195"/>
      <c r="B267" s="140" t="s">
        <v>6</v>
      </c>
      <c r="C267" s="140">
        <v>22</v>
      </c>
      <c r="D267" s="140">
        <v>15</v>
      </c>
      <c r="E267" s="140">
        <v>13</v>
      </c>
      <c r="F267" s="140">
        <f>$BC$48</f>
        <v>9</v>
      </c>
      <c r="G267" s="140"/>
      <c r="H267" s="140"/>
      <c r="I267" s="140"/>
      <c r="J267" s="140"/>
      <c r="K267" s="140"/>
      <c r="L267" s="140"/>
      <c r="M267" s="140"/>
      <c r="N267" s="140"/>
      <c r="O267" s="140"/>
      <c r="P267" s="140"/>
      <c r="Q267" s="140"/>
      <c r="R267" s="140"/>
      <c r="S267" s="140"/>
      <c r="T267" s="140"/>
      <c r="U267" s="3"/>
      <c r="V267" s="149" t="s">
        <v>30</v>
      </c>
      <c r="W267" s="150"/>
      <c r="X267" s="150"/>
      <c r="Y267" s="150"/>
      <c r="Z267" s="151"/>
      <c r="AA267" s="37"/>
      <c r="AB267" s="12"/>
      <c r="AC267" s="12"/>
      <c r="AD267" s="12"/>
      <c r="AE267" s="12"/>
      <c r="AF267" s="12"/>
      <c r="AG267" s="12"/>
      <c r="AH267" s="12"/>
      <c r="AI267" s="12"/>
      <c r="AJ267" s="12"/>
      <c r="AK267" s="12"/>
      <c r="AL267" s="12"/>
      <c r="AM267" s="12"/>
      <c r="AN267" s="12"/>
      <c r="AO267" s="12"/>
      <c r="AP267" s="12"/>
      <c r="AQ267" s="12"/>
      <c r="AR267" s="12"/>
      <c r="AS267" s="12"/>
      <c r="AT267" s="13"/>
    </row>
    <row r="268" spans="1:46" x14ac:dyDescent="0.3">
      <c r="A268" s="195"/>
      <c r="B268" s="140" t="s">
        <v>5</v>
      </c>
      <c r="C268" s="140">
        <v>24</v>
      </c>
      <c r="D268" s="140">
        <v>14</v>
      </c>
      <c r="E268" s="140">
        <v>10</v>
      </c>
      <c r="F268" s="140">
        <f>$BF$82</f>
        <v>5</v>
      </c>
      <c r="G268" s="140"/>
      <c r="H268" s="140"/>
      <c r="I268" s="140"/>
      <c r="J268" s="140"/>
      <c r="K268" s="140"/>
      <c r="L268" s="140"/>
      <c r="M268" s="140"/>
      <c r="N268" s="140"/>
      <c r="O268" s="140"/>
      <c r="P268" s="140"/>
      <c r="Q268" s="140"/>
      <c r="R268" s="140"/>
      <c r="S268" s="140"/>
      <c r="T268" s="140"/>
      <c r="U268" s="3"/>
      <c r="V268" s="25" t="s">
        <v>24</v>
      </c>
      <c r="W268" s="14"/>
      <c r="X268" s="8" t="s">
        <v>25</v>
      </c>
      <c r="Y268" s="14"/>
      <c r="Z268" s="26" t="s">
        <v>26</v>
      </c>
      <c r="AA268" s="38"/>
      <c r="AB268" s="464"/>
      <c r="AC268" s="464"/>
      <c r="AD268" s="464"/>
      <c r="AE268" s="14"/>
      <c r="AF268" s="14"/>
      <c r="AG268" s="14"/>
      <c r="AH268" s="14"/>
      <c r="AI268" s="14"/>
      <c r="AJ268" s="14"/>
      <c r="AK268" s="14"/>
      <c r="AL268" s="14"/>
      <c r="AM268" s="14"/>
      <c r="AN268" s="14"/>
      <c r="AO268" s="14"/>
      <c r="AP268" s="14"/>
      <c r="AQ268" s="14"/>
      <c r="AR268" s="14"/>
      <c r="AS268" s="14"/>
      <c r="AT268" s="15"/>
    </row>
    <row r="269" spans="1:46" x14ac:dyDescent="0.3">
      <c r="A269" s="195"/>
      <c r="B269" s="120"/>
      <c r="C269" s="463"/>
      <c r="D269" s="463"/>
      <c r="E269" s="463"/>
      <c r="F269" s="121"/>
      <c r="G269" s="121"/>
      <c r="H269" s="121"/>
      <c r="I269" s="121"/>
      <c r="J269" s="121"/>
      <c r="K269" s="121"/>
      <c r="L269" s="121"/>
      <c r="M269" s="121"/>
      <c r="N269" s="121"/>
      <c r="O269" s="121"/>
      <c r="P269" s="121"/>
      <c r="Q269" s="121"/>
      <c r="R269" s="121"/>
      <c r="S269" s="121"/>
      <c r="T269" s="121"/>
      <c r="U269" s="122"/>
      <c r="V269" s="27" t="s">
        <v>27</v>
      </c>
      <c r="W269" s="14"/>
      <c r="X269" s="9" t="s">
        <v>28</v>
      </c>
      <c r="Y269" s="14"/>
      <c r="Z269" s="19" t="s">
        <v>28</v>
      </c>
      <c r="AA269" s="39"/>
      <c r="AB269" s="465"/>
      <c r="AC269" s="465"/>
      <c r="AD269" s="465"/>
      <c r="AE269" s="124"/>
      <c r="AF269" s="124"/>
      <c r="AG269" s="124"/>
      <c r="AH269" s="124"/>
      <c r="AI269" s="124"/>
      <c r="AJ269" s="124"/>
      <c r="AK269" s="124" t="s">
        <v>1</v>
      </c>
      <c r="AL269" s="124"/>
      <c r="AM269" s="124"/>
      <c r="AN269" s="124"/>
      <c r="AO269" s="124"/>
      <c r="AP269" s="124"/>
      <c r="AQ269" s="124"/>
      <c r="AR269" s="124"/>
      <c r="AS269" s="124"/>
      <c r="AT269" s="125"/>
    </row>
    <row r="270" spans="1:46" x14ac:dyDescent="0.3">
      <c r="A270" s="195"/>
      <c r="B270" s="140" t="s">
        <v>7</v>
      </c>
      <c r="C270" s="140">
        <v>8</v>
      </c>
      <c r="D270" s="140">
        <v>25</v>
      </c>
      <c r="E270" s="140">
        <v>25</v>
      </c>
      <c r="F270" s="140">
        <f>$BC$14</f>
        <v>24</v>
      </c>
      <c r="G270" s="140"/>
      <c r="H270" s="140"/>
      <c r="I270" s="140"/>
      <c r="J270" s="140"/>
      <c r="K270" s="140"/>
      <c r="L270" s="140"/>
      <c r="M270" s="140"/>
      <c r="N270" s="140"/>
      <c r="O270" s="140"/>
      <c r="P270" s="140"/>
      <c r="Q270" s="140"/>
      <c r="R270" s="140"/>
      <c r="S270" s="140"/>
      <c r="T270" s="140"/>
      <c r="U270" s="3"/>
      <c r="V270" s="108">
        <f>$AW$116</f>
        <v>20.100000000000001</v>
      </c>
      <c r="W270" s="10"/>
      <c r="X270" s="109">
        <f>$AX$116</f>
        <v>25.4</v>
      </c>
      <c r="Y270" s="10"/>
      <c r="Z270" s="3">
        <f>$AY$116</f>
        <v>32.799999999999997</v>
      </c>
      <c r="AA270" s="40" t="s">
        <v>38</v>
      </c>
      <c r="AB270" s="22">
        <v>1</v>
      </c>
      <c r="AC270" s="20">
        <v>2</v>
      </c>
      <c r="AD270" s="20">
        <v>3</v>
      </c>
      <c r="AE270" s="20">
        <v>4</v>
      </c>
      <c r="AF270" s="20">
        <v>5</v>
      </c>
      <c r="AG270" s="22">
        <v>6</v>
      </c>
      <c r="AH270" s="22">
        <v>7</v>
      </c>
      <c r="AI270" s="22">
        <v>8</v>
      </c>
      <c r="AJ270" s="22">
        <v>9</v>
      </c>
      <c r="AK270" s="22">
        <v>10</v>
      </c>
      <c r="AL270" s="22">
        <v>11</v>
      </c>
      <c r="AM270" s="22">
        <v>12</v>
      </c>
      <c r="AN270" s="22">
        <v>13</v>
      </c>
      <c r="AO270" s="22">
        <v>14</v>
      </c>
      <c r="AP270" s="22">
        <v>15</v>
      </c>
      <c r="AQ270" s="22">
        <v>16</v>
      </c>
      <c r="AR270" s="22">
        <v>17</v>
      </c>
      <c r="AS270" s="22">
        <v>18</v>
      </c>
      <c r="AT270" s="23" t="s">
        <v>0</v>
      </c>
    </row>
    <row r="271" spans="1:46" x14ac:dyDescent="0.3">
      <c r="A271" s="195"/>
      <c r="B271" s="140" t="s">
        <v>8</v>
      </c>
      <c r="C271" s="140">
        <v>28</v>
      </c>
      <c r="D271" s="140">
        <v>3</v>
      </c>
      <c r="E271" s="140">
        <v>3</v>
      </c>
      <c r="F271" s="140">
        <f>$BD$14</f>
        <v>5</v>
      </c>
      <c r="G271" s="140"/>
      <c r="H271" s="140"/>
      <c r="I271" s="140"/>
      <c r="J271" s="140"/>
      <c r="K271" s="140"/>
      <c r="L271" s="140"/>
      <c r="M271" s="140"/>
      <c r="N271" s="140"/>
      <c r="O271" s="140"/>
      <c r="P271" s="140"/>
      <c r="Q271" s="140"/>
      <c r="R271" s="140"/>
      <c r="S271" s="140"/>
      <c r="T271" s="140"/>
      <c r="U271" s="3"/>
      <c r="V271" s="149" t="s">
        <v>31</v>
      </c>
      <c r="W271" s="150"/>
      <c r="X271" s="150"/>
      <c r="Y271" s="150"/>
      <c r="Z271" s="151"/>
      <c r="AA271" s="40" t="s">
        <v>150</v>
      </c>
      <c r="AB271" s="35">
        <v>28</v>
      </c>
      <c r="AC271" s="35">
        <v>22</v>
      </c>
      <c r="AD271" s="35">
        <v>21</v>
      </c>
      <c r="AE271" s="35">
        <f>$AX$14</f>
        <v>25</v>
      </c>
      <c r="AF271" s="35"/>
      <c r="AG271" s="35"/>
      <c r="AH271" s="35"/>
      <c r="AI271" s="35"/>
      <c r="AJ271" s="35"/>
      <c r="AK271" s="35"/>
      <c r="AL271" s="35"/>
      <c r="AM271" s="35"/>
      <c r="AN271" s="35"/>
      <c r="AO271" s="35"/>
      <c r="AP271" s="35"/>
      <c r="AQ271" s="35"/>
      <c r="AR271" s="35"/>
      <c r="AS271" s="35"/>
      <c r="AT271" s="36"/>
    </row>
    <row r="272" spans="1:46" x14ac:dyDescent="0.3">
      <c r="A272" s="195"/>
      <c r="B272" s="140" t="s">
        <v>9</v>
      </c>
      <c r="C272" s="140">
        <v>24</v>
      </c>
      <c r="D272" s="140">
        <v>26</v>
      </c>
      <c r="E272" s="140">
        <v>26</v>
      </c>
      <c r="F272" s="140">
        <f>$BE$14</f>
        <v>27</v>
      </c>
      <c r="G272" s="140"/>
      <c r="H272" s="140"/>
      <c r="I272" s="140"/>
      <c r="J272" s="140"/>
      <c r="K272" s="140"/>
      <c r="L272" s="140"/>
      <c r="M272" s="140"/>
      <c r="N272" s="140"/>
      <c r="O272" s="140"/>
      <c r="P272" s="140"/>
      <c r="Q272" s="140"/>
      <c r="R272" s="140"/>
      <c r="S272" s="140"/>
      <c r="T272" s="140"/>
      <c r="U272" s="3"/>
      <c r="V272" s="25" t="s">
        <v>24</v>
      </c>
      <c r="W272" s="14"/>
      <c r="X272" s="8" t="s">
        <v>25</v>
      </c>
      <c r="Y272" s="14"/>
      <c r="Z272" s="26" t="s">
        <v>26</v>
      </c>
      <c r="AA272" s="138"/>
      <c r="AB272" s="136"/>
      <c r="AC272" s="136"/>
      <c r="AD272" s="136"/>
      <c r="AE272" s="136"/>
      <c r="AF272" s="136"/>
      <c r="AG272" s="136"/>
      <c r="AH272" s="136"/>
      <c r="AI272" s="136"/>
      <c r="AJ272" s="136"/>
      <c r="AK272" s="136"/>
      <c r="AL272" s="136"/>
      <c r="AM272" s="136"/>
      <c r="AN272" s="136"/>
      <c r="AO272" s="136"/>
      <c r="AP272" s="136"/>
      <c r="AQ272" s="136"/>
      <c r="AR272" s="136"/>
      <c r="AS272" s="136"/>
      <c r="AT272" s="137"/>
    </row>
    <row r="273" spans="1:46" x14ac:dyDescent="0.3">
      <c r="A273" s="195"/>
      <c r="B273" s="140" t="s">
        <v>5</v>
      </c>
      <c r="C273" s="140">
        <v>25</v>
      </c>
      <c r="D273" s="140">
        <v>26</v>
      </c>
      <c r="E273" s="140">
        <v>21</v>
      </c>
      <c r="F273" s="140">
        <f>$AZ$116</f>
        <v>13</v>
      </c>
      <c r="G273" s="140"/>
      <c r="H273" s="140"/>
      <c r="I273" s="140"/>
      <c r="J273" s="140"/>
      <c r="K273" s="140"/>
      <c r="L273" s="140"/>
      <c r="M273" s="140"/>
      <c r="N273" s="140"/>
      <c r="O273" s="140"/>
      <c r="P273" s="140"/>
      <c r="Q273" s="140"/>
      <c r="R273" s="140"/>
      <c r="S273" s="140"/>
      <c r="T273" s="140"/>
      <c r="U273" s="3"/>
      <c r="V273" s="27" t="s">
        <v>27</v>
      </c>
      <c r="W273" s="14"/>
      <c r="X273" s="9" t="s">
        <v>28</v>
      </c>
      <c r="Y273" s="14"/>
      <c r="Z273" s="19" t="s">
        <v>28</v>
      </c>
      <c r="AA273" s="39"/>
      <c r="AB273" s="465"/>
      <c r="AC273" s="465"/>
      <c r="AD273" s="465"/>
      <c r="AE273" s="124"/>
      <c r="AF273" s="124"/>
      <c r="AG273" s="124"/>
      <c r="AH273" s="124"/>
      <c r="AI273" s="124"/>
      <c r="AJ273" s="124"/>
      <c r="AK273" s="124" t="s">
        <v>1</v>
      </c>
      <c r="AL273" s="124"/>
      <c r="AM273" s="124"/>
      <c r="AN273" s="124"/>
      <c r="AO273" s="124"/>
      <c r="AP273" s="124"/>
      <c r="AQ273" s="124"/>
      <c r="AR273" s="124"/>
      <c r="AS273" s="124"/>
      <c r="AT273" s="125"/>
    </row>
    <row r="274" spans="1:46" x14ac:dyDescent="0.3">
      <c r="A274" s="195"/>
      <c r="B274" s="120"/>
      <c r="C274" s="463"/>
      <c r="D274" s="463"/>
      <c r="E274" s="463"/>
      <c r="F274" s="121"/>
      <c r="G274" s="121"/>
      <c r="H274" s="121"/>
      <c r="I274" s="121"/>
      <c r="J274" s="121"/>
      <c r="K274" s="121"/>
      <c r="L274" s="121"/>
      <c r="M274" s="121"/>
      <c r="N274" s="121"/>
      <c r="O274" s="121"/>
      <c r="P274" s="121"/>
      <c r="Q274" s="121"/>
      <c r="R274" s="121"/>
      <c r="S274" s="121"/>
      <c r="T274" s="121"/>
      <c r="U274" s="122"/>
      <c r="V274" s="108">
        <f>$BC$116</f>
        <v>5.7</v>
      </c>
      <c r="W274" s="10"/>
      <c r="X274" s="109">
        <f>$BD$116</f>
        <v>7</v>
      </c>
      <c r="Y274" s="10"/>
      <c r="Z274" s="3">
        <f>$BE$116</f>
        <v>8.3000000000000007</v>
      </c>
      <c r="AA274" s="49" t="s">
        <v>115</v>
      </c>
      <c r="AB274" s="44">
        <v>1</v>
      </c>
      <c r="AC274" s="20">
        <v>2</v>
      </c>
      <c r="AD274" s="20">
        <v>3</v>
      </c>
      <c r="AE274" s="20">
        <v>4</v>
      </c>
      <c r="AF274" s="20">
        <v>5</v>
      </c>
      <c r="AG274" s="44">
        <v>6</v>
      </c>
      <c r="AH274" s="44">
        <v>7</v>
      </c>
      <c r="AI274" s="44">
        <v>8</v>
      </c>
      <c r="AJ274" s="44">
        <v>9</v>
      </c>
      <c r="AK274" s="44">
        <v>10</v>
      </c>
      <c r="AL274" s="44">
        <v>11</v>
      </c>
      <c r="AM274" s="44">
        <v>12</v>
      </c>
      <c r="AN274" s="44">
        <v>13</v>
      </c>
      <c r="AO274" s="44">
        <v>14</v>
      </c>
      <c r="AP274" s="44">
        <v>15</v>
      </c>
      <c r="AQ274" s="44">
        <v>16</v>
      </c>
      <c r="AR274" s="44">
        <v>17</v>
      </c>
      <c r="AS274" s="44">
        <v>18</v>
      </c>
      <c r="AT274" s="45" t="s">
        <v>0</v>
      </c>
    </row>
    <row r="275" spans="1:46" x14ac:dyDescent="0.3">
      <c r="A275" s="195"/>
      <c r="B275" s="140" t="s">
        <v>10</v>
      </c>
      <c r="C275" s="140">
        <v>32</v>
      </c>
      <c r="D275" s="140">
        <v>20</v>
      </c>
      <c r="E275" s="140">
        <v>19</v>
      </c>
      <c r="F275" s="140">
        <f>$BH$14</f>
        <v>10</v>
      </c>
      <c r="G275" s="140"/>
      <c r="H275" s="140"/>
      <c r="I275" s="140"/>
      <c r="J275" s="140"/>
      <c r="K275" s="140"/>
      <c r="L275" s="140"/>
      <c r="M275" s="140"/>
      <c r="N275" s="140"/>
      <c r="O275" s="140"/>
      <c r="P275" s="140"/>
      <c r="Q275" s="140"/>
      <c r="R275" s="140"/>
      <c r="S275" s="140"/>
      <c r="T275" s="140"/>
      <c r="U275" s="3"/>
      <c r="V275" s="149" t="s">
        <v>32</v>
      </c>
      <c r="W275" s="150"/>
      <c r="X275" s="61"/>
      <c r="Y275" s="150" t="s">
        <v>127</v>
      </c>
      <c r="Z275" s="151"/>
      <c r="AA275" s="50" t="s">
        <v>116</v>
      </c>
      <c r="AB275" s="140">
        <v>7</v>
      </c>
      <c r="AC275" s="140">
        <v>2</v>
      </c>
      <c r="AD275" s="140">
        <v>17</v>
      </c>
      <c r="AE275" s="140">
        <f>$BI$48</f>
        <v>2</v>
      </c>
      <c r="AF275" s="140"/>
      <c r="AG275" s="140"/>
      <c r="AH275" s="140"/>
      <c r="AI275" s="140"/>
      <c r="AJ275" s="140"/>
      <c r="AK275" s="140"/>
      <c r="AL275" s="140"/>
      <c r="AM275" s="140"/>
      <c r="AN275" s="140"/>
      <c r="AO275" s="140"/>
      <c r="AP275" s="140"/>
      <c r="AQ275" s="140"/>
      <c r="AR275" s="140"/>
      <c r="AS275" s="140"/>
      <c r="AT275" s="3"/>
    </row>
    <row r="276" spans="1:46" ht="15" thickBot="1" x14ac:dyDescent="0.35">
      <c r="A276" s="195"/>
      <c r="B276" s="140" t="s">
        <v>5</v>
      </c>
      <c r="C276" s="140">
        <v>27</v>
      </c>
      <c r="D276" s="140">
        <v>15</v>
      </c>
      <c r="E276" s="140">
        <v>18</v>
      </c>
      <c r="F276" s="140">
        <f>$BF$116</f>
        <v>15</v>
      </c>
      <c r="G276" s="140"/>
      <c r="H276" s="140"/>
      <c r="I276" s="140"/>
      <c r="J276" s="140"/>
      <c r="K276" s="140"/>
      <c r="L276" s="140"/>
      <c r="M276" s="140"/>
      <c r="N276" s="140"/>
      <c r="O276" s="140"/>
      <c r="P276" s="140"/>
      <c r="Q276" s="140"/>
      <c r="R276" s="140"/>
      <c r="S276" s="140"/>
      <c r="T276" s="140"/>
      <c r="U276" s="3"/>
      <c r="V276" s="25" t="s">
        <v>24</v>
      </c>
      <c r="W276" s="14"/>
      <c r="X276" s="62"/>
      <c r="Y276" s="14"/>
      <c r="Z276" s="26" t="s">
        <v>24</v>
      </c>
      <c r="AA276" s="141" t="s">
        <v>117</v>
      </c>
      <c r="AB276" s="142">
        <v>18</v>
      </c>
      <c r="AC276" s="142">
        <v>21</v>
      </c>
      <c r="AD276" s="142">
        <v>24</v>
      </c>
      <c r="AE276" s="142">
        <f>$AX$150</f>
        <v>27</v>
      </c>
      <c r="AF276" s="142"/>
      <c r="AG276" s="142"/>
      <c r="AH276" s="142"/>
      <c r="AI276" s="142"/>
      <c r="AJ276" s="142"/>
      <c r="AK276" s="142"/>
      <c r="AL276" s="142"/>
      <c r="AM276" s="142"/>
      <c r="AN276" s="142"/>
      <c r="AO276" s="142"/>
      <c r="AP276" s="142"/>
      <c r="AQ276" s="142"/>
      <c r="AR276" s="142"/>
      <c r="AS276" s="142"/>
      <c r="AT276" s="4"/>
    </row>
    <row r="277" spans="1:46" x14ac:dyDescent="0.3">
      <c r="A277" s="195"/>
      <c r="B277" s="120"/>
      <c r="C277" s="463"/>
      <c r="D277" s="463"/>
      <c r="E277" s="463"/>
      <c r="F277" s="121"/>
      <c r="G277" s="121"/>
      <c r="H277" s="121"/>
      <c r="I277" s="121"/>
      <c r="J277" s="121"/>
      <c r="K277" s="121"/>
      <c r="L277" s="121"/>
      <c r="M277" s="121"/>
      <c r="N277" s="121"/>
      <c r="O277" s="121"/>
      <c r="P277" s="121"/>
      <c r="Q277" s="121"/>
      <c r="R277" s="121"/>
      <c r="S277" s="121"/>
      <c r="T277" s="121"/>
      <c r="U277" s="122"/>
      <c r="V277" s="27" t="s">
        <v>27</v>
      </c>
      <c r="W277" s="14"/>
      <c r="X277" s="63"/>
      <c r="Y277" s="14"/>
      <c r="Z277" s="19" t="s">
        <v>27</v>
      </c>
    </row>
    <row r="278" spans="1:46" ht="15" thickBot="1" x14ac:dyDescent="0.35">
      <c r="A278" s="196"/>
      <c r="B278" s="142" t="s">
        <v>11</v>
      </c>
      <c r="C278" s="142">
        <v>25</v>
      </c>
      <c r="D278" s="142">
        <v>22</v>
      </c>
      <c r="E278" s="142">
        <v>17</v>
      </c>
      <c r="F278" s="142">
        <f>$BD$150</f>
        <v>17</v>
      </c>
      <c r="G278" s="142"/>
      <c r="H278" s="142"/>
      <c r="I278" s="142"/>
      <c r="J278" s="142"/>
      <c r="K278" s="142"/>
      <c r="L278" s="142"/>
      <c r="M278" s="142"/>
      <c r="N278" s="142"/>
      <c r="O278" s="142"/>
      <c r="P278" s="142"/>
      <c r="Q278" s="142"/>
      <c r="R278" s="142"/>
      <c r="S278" s="142"/>
      <c r="T278" s="142"/>
      <c r="U278" s="4"/>
      <c r="V278" s="106">
        <f>$BC$150</f>
        <v>10.33</v>
      </c>
      <c r="W278" s="28"/>
      <c r="X278" s="58"/>
      <c r="Y278" s="28"/>
      <c r="Z278" s="60">
        <f>$AW$150</f>
        <v>9.67</v>
      </c>
    </row>
    <row r="279" spans="1:46" ht="15" thickBot="1" x14ac:dyDescent="0.35"/>
    <row r="280" spans="1:46" ht="14.4" customHeight="1" x14ac:dyDescent="0.3">
      <c r="A280" s="162" t="s">
        <v>85</v>
      </c>
      <c r="B280" s="11"/>
      <c r="C280" s="462"/>
      <c r="D280" s="462"/>
      <c r="E280" s="462"/>
      <c r="F280" s="118"/>
      <c r="G280" s="118"/>
      <c r="H280" s="118"/>
      <c r="I280" s="118"/>
      <c r="J280" s="118"/>
      <c r="K280" s="118"/>
      <c r="L280" s="118"/>
      <c r="M280" s="118"/>
      <c r="N280" s="118"/>
      <c r="O280" s="118"/>
      <c r="P280" s="118"/>
      <c r="Q280" s="118"/>
      <c r="R280" s="118"/>
      <c r="S280" s="118"/>
      <c r="T280" s="118"/>
      <c r="U280" s="119"/>
      <c r="V280" s="165" t="s">
        <v>23</v>
      </c>
      <c r="W280" s="166"/>
      <c r="X280" s="166"/>
      <c r="Y280" s="166"/>
      <c r="Z280" s="166"/>
      <c r="AA280" s="11"/>
      <c r="AB280" s="462"/>
      <c r="AC280" s="462"/>
      <c r="AD280" s="462"/>
      <c r="AE280" s="118"/>
      <c r="AF280" s="118"/>
      <c r="AG280" s="118"/>
      <c r="AH280" s="118"/>
      <c r="AI280" s="118"/>
      <c r="AJ280" s="118"/>
      <c r="AK280" s="118"/>
      <c r="AL280" s="118"/>
      <c r="AM280" s="118"/>
      <c r="AN280" s="118"/>
      <c r="AO280" s="118"/>
      <c r="AP280" s="118"/>
      <c r="AQ280" s="118"/>
      <c r="AR280" s="118"/>
      <c r="AS280" s="118"/>
      <c r="AT280" s="119"/>
    </row>
    <row r="281" spans="1:46" x14ac:dyDescent="0.3">
      <c r="A281" s="163"/>
      <c r="B281" s="5" t="s">
        <v>1</v>
      </c>
      <c r="C281" s="20">
        <v>1</v>
      </c>
      <c r="D281" s="20">
        <v>2</v>
      </c>
      <c r="E281" s="20">
        <v>3</v>
      </c>
      <c r="F281" s="20">
        <v>4</v>
      </c>
      <c r="G281" s="20">
        <v>5</v>
      </c>
      <c r="H281" s="20">
        <v>6</v>
      </c>
      <c r="I281" s="20">
        <v>7</v>
      </c>
      <c r="J281" s="20">
        <v>8</v>
      </c>
      <c r="K281" s="20">
        <v>9</v>
      </c>
      <c r="L281" s="20">
        <v>10</v>
      </c>
      <c r="M281" s="20">
        <v>11</v>
      </c>
      <c r="N281" s="20">
        <v>12</v>
      </c>
      <c r="O281" s="20">
        <v>13</v>
      </c>
      <c r="P281" s="20">
        <v>14</v>
      </c>
      <c r="Q281" s="20">
        <v>15</v>
      </c>
      <c r="R281" s="20">
        <v>16</v>
      </c>
      <c r="S281" s="20">
        <v>17</v>
      </c>
      <c r="T281" s="20">
        <v>18</v>
      </c>
      <c r="U281" s="21" t="s">
        <v>0</v>
      </c>
      <c r="V281" s="25" t="s">
        <v>24</v>
      </c>
      <c r="W281" s="14"/>
      <c r="X281" s="8" t="s">
        <v>25</v>
      </c>
      <c r="Y281" s="14"/>
      <c r="Z281" s="46" t="s">
        <v>26</v>
      </c>
      <c r="AA281" s="5" t="s">
        <v>1</v>
      </c>
      <c r="AB281" s="20">
        <v>1</v>
      </c>
      <c r="AC281" s="20">
        <v>2</v>
      </c>
      <c r="AD281" s="20">
        <v>3</v>
      </c>
      <c r="AE281" s="20">
        <v>4</v>
      </c>
      <c r="AF281" s="20">
        <v>5</v>
      </c>
      <c r="AG281" s="20">
        <v>6</v>
      </c>
      <c r="AH281" s="20">
        <v>7</v>
      </c>
      <c r="AI281" s="20">
        <v>8</v>
      </c>
      <c r="AJ281" s="20">
        <v>9</v>
      </c>
      <c r="AK281" s="20">
        <v>10</v>
      </c>
      <c r="AL281" s="20">
        <v>11</v>
      </c>
      <c r="AM281" s="20">
        <v>12</v>
      </c>
      <c r="AN281" s="20">
        <v>13</v>
      </c>
      <c r="AO281" s="20">
        <v>14</v>
      </c>
      <c r="AP281" s="20">
        <v>15</v>
      </c>
      <c r="AQ281" s="20">
        <v>16</v>
      </c>
      <c r="AR281" s="20">
        <v>17</v>
      </c>
      <c r="AS281" s="20">
        <v>18</v>
      </c>
      <c r="AT281" s="21" t="s">
        <v>0</v>
      </c>
    </row>
    <row r="282" spans="1:46" x14ac:dyDescent="0.3">
      <c r="A282" s="163"/>
      <c r="B282" s="140" t="s">
        <v>2</v>
      </c>
      <c r="C282" s="140">
        <v>7</v>
      </c>
      <c r="D282" s="140">
        <v>12</v>
      </c>
      <c r="E282" s="140">
        <v>18</v>
      </c>
      <c r="F282" s="140">
        <f>$BE$49</f>
        <v>13</v>
      </c>
      <c r="G282" s="140"/>
      <c r="H282" s="140"/>
      <c r="I282" s="140"/>
      <c r="J282" s="140"/>
      <c r="K282" s="140"/>
      <c r="L282" s="140"/>
      <c r="M282" s="140"/>
      <c r="N282" s="140"/>
      <c r="O282" s="140"/>
      <c r="P282" s="140"/>
      <c r="Q282" s="140"/>
      <c r="R282" s="140"/>
      <c r="S282" s="140"/>
      <c r="T282" s="140"/>
      <c r="U282" s="3"/>
      <c r="V282" s="27" t="s">
        <v>27</v>
      </c>
      <c r="W282" s="14"/>
      <c r="X282" s="9" t="s">
        <v>28</v>
      </c>
      <c r="Y282" s="14"/>
      <c r="Z282" s="19" t="s">
        <v>28</v>
      </c>
      <c r="AA282" s="139" t="s">
        <v>33</v>
      </c>
      <c r="AB282" s="140">
        <v>13</v>
      </c>
      <c r="AC282" s="140">
        <v>20</v>
      </c>
      <c r="AD282" s="140">
        <v>31</v>
      </c>
      <c r="AE282" s="140">
        <f>$AY$49</f>
        <v>32</v>
      </c>
      <c r="AF282" s="140"/>
      <c r="AG282" s="140"/>
      <c r="AH282" s="140"/>
      <c r="AI282" s="140"/>
      <c r="AJ282" s="140"/>
      <c r="AK282" s="140"/>
      <c r="AL282" s="140"/>
      <c r="AM282" s="140"/>
      <c r="AN282" s="140"/>
      <c r="AO282" s="140"/>
      <c r="AP282" s="140"/>
      <c r="AQ282" s="140"/>
      <c r="AR282" s="140"/>
      <c r="AS282" s="140"/>
      <c r="AT282" s="3"/>
    </row>
    <row r="283" spans="1:46" x14ac:dyDescent="0.3">
      <c r="A283" s="163"/>
      <c r="B283" s="120"/>
      <c r="C283" s="463"/>
      <c r="D283" s="463"/>
      <c r="E283" s="463"/>
      <c r="F283" s="121"/>
      <c r="G283" s="121"/>
      <c r="H283" s="121"/>
      <c r="I283" s="121"/>
      <c r="J283" s="121"/>
      <c r="K283" s="121"/>
      <c r="L283" s="121"/>
      <c r="M283" s="121"/>
      <c r="N283" s="121"/>
      <c r="O283" s="121"/>
      <c r="P283" s="121"/>
      <c r="Q283" s="121"/>
      <c r="R283" s="121"/>
      <c r="S283" s="121"/>
      <c r="T283" s="121"/>
      <c r="U283" s="122"/>
      <c r="V283" s="108">
        <f>$BC$83</f>
        <v>17.2</v>
      </c>
      <c r="W283" s="10"/>
      <c r="X283" s="109">
        <f>$BD$83</f>
        <v>17.5</v>
      </c>
      <c r="Y283" s="10"/>
      <c r="Z283" s="3">
        <f>$BE$83</f>
        <v>17.899999999999999</v>
      </c>
      <c r="AA283" s="139" t="s">
        <v>34</v>
      </c>
      <c r="AB283" s="140">
        <v>20</v>
      </c>
      <c r="AC283" s="140">
        <v>17</v>
      </c>
      <c r="AD283" s="140">
        <v>31</v>
      </c>
      <c r="AE283" s="140">
        <f>$AW$49</f>
        <v>31</v>
      </c>
      <c r="AF283" s="140"/>
      <c r="AG283" s="140"/>
      <c r="AH283" s="140"/>
      <c r="AI283" s="140"/>
      <c r="AJ283" s="140"/>
      <c r="AK283" s="140"/>
      <c r="AL283" s="140"/>
      <c r="AM283" s="140"/>
      <c r="AN283" s="140"/>
      <c r="AO283" s="140"/>
      <c r="AP283" s="140"/>
      <c r="AQ283" s="140"/>
      <c r="AR283" s="140"/>
      <c r="AS283" s="140"/>
      <c r="AT283" s="3"/>
    </row>
    <row r="284" spans="1:46" x14ac:dyDescent="0.3">
      <c r="A284" s="163"/>
      <c r="B284" s="140" t="s">
        <v>3</v>
      </c>
      <c r="C284" s="140">
        <v>3</v>
      </c>
      <c r="D284" s="140">
        <v>6</v>
      </c>
      <c r="E284" s="140">
        <v>2</v>
      </c>
      <c r="F284" s="140">
        <f>$BD$49</f>
        <v>2</v>
      </c>
      <c r="G284" s="140"/>
      <c r="H284" s="140"/>
      <c r="I284" s="140"/>
      <c r="J284" s="140"/>
      <c r="K284" s="140"/>
      <c r="L284" s="140"/>
      <c r="M284" s="140"/>
      <c r="N284" s="140"/>
      <c r="O284" s="140"/>
      <c r="P284" s="140"/>
      <c r="Q284" s="140"/>
      <c r="R284" s="140"/>
      <c r="S284" s="140"/>
      <c r="T284" s="140"/>
      <c r="U284" s="3"/>
      <c r="V284" s="149" t="s">
        <v>29</v>
      </c>
      <c r="W284" s="150"/>
      <c r="X284" s="150"/>
      <c r="Y284" s="150"/>
      <c r="Z284" s="151"/>
      <c r="AA284" s="139" t="s">
        <v>35</v>
      </c>
      <c r="AB284" s="140">
        <v>2</v>
      </c>
      <c r="AC284" s="140">
        <v>17</v>
      </c>
      <c r="AD284" s="140">
        <v>24</v>
      </c>
      <c r="AE284" s="140">
        <f>$AX$49</f>
        <v>24</v>
      </c>
      <c r="AF284" s="140"/>
      <c r="AG284" s="140"/>
      <c r="AH284" s="140"/>
      <c r="AI284" s="140"/>
      <c r="AJ284" s="140"/>
      <c r="AK284" s="140"/>
      <c r="AL284" s="140"/>
      <c r="AM284" s="140"/>
      <c r="AN284" s="140"/>
      <c r="AO284" s="140"/>
      <c r="AP284" s="140"/>
      <c r="AQ284" s="140"/>
      <c r="AR284" s="140"/>
      <c r="AS284" s="140"/>
      <c r="AT284" s="3"/>
    </row>
    <row r="285" spans="1:46" x14ac:dyDescent="0.3">
      <c r="A285" s="163"/>
      <c r="B285" s="140" t="s">
        <v>4</v>
      </c>
      <c r="C285" s="140">
        <v>27</v>
      </c>
      <c r="D285" s="140">
        <v>15</v>
      </c>
      <c r="E285" s="140">
        <v>24</v>
      </c>
      <c r="F285" s="140">
        <f>$BI$15</f>
        <v>24</v>
      </c>
      <c r="G285" s="140"/>
      <c r="H285" s="140"/>
      <c r="I285" s="140"/>
      <c r="J285" s="140"/>
      <c r="K285" s="140"/>
      <c r="L285" s="140"/>
      <c r="M285" s="140"/>
      <c r="N285" s="140"/>
      <c r="O285" s="140"/>
      <c r="P285" s="140"/>
      <c r="Q285" s="140"/>
      <c r="R285" s="140"/>
      <c r="S285" s="140"/>
      <c r="T285" s="140"/>
      <c r="U285" s="3"/>
      <c r="V285" s="25" t="s">
        <v>24</v>
      </c>
      <c r="W285" s="14"/>
      <c r="X285" s="8" t="s">
        <v>25</v>
      </c>
      <c r="Y285" s="14"/>
      <c r="Z285" s="26" t="s">
        <v>26</v>
      </c>
      <c r="AA285" s="123"/>
      <c r="AB285" s="463"/>
      <c r="AC285" s="463"/>
      <c r="AD285" s="463"/>
      <c r="AE285" s="121"/>
      <c r="AF285" s="121"/>
      <c r="AG285" s="121"/>
      <c r="AH285" s="121"/>
      <c r="AI285" s="121"/>
      <c r="AJ285" s="121"/>
      <c r="AK285" s="121"/>
      <c r="AL285" s="121"/>
      <c r="AM285" s="121"/>
      <c r="AN285" s="121"/>
      <c r="AO285" s="121"/>
      <c r="AP285" s="121"/>
      <c r="AQ285" s="121"/>
      <c r="AR285" s="121"/>
      <c r="AS285" s="121"/>
      <c r="AT285" s="122"/>
    </row>
    <row r="286" spans="1:46" x14ac:dyDescent="0.3">
      <c r="A286" s="163"/>
      <c r="B286" s="140" t="s">
        <v>5</v>
      </c>
      <c r="C286" s="140">
        <v>5</v>
      </c>
      <c r="D286" s="140">
        <v>11</v>
      </c>
      <c r="E286" s="140">
        <v>15</v>
      </c>
      <c r="F286" s="140">
        <f>$BL$83</f>
        <v>12</v>
      </c>
      <c r="G286" s="140"/>
      <c r="H286" s="140"/>
      <c r="I286" s="140"/>
      <c r="J286" s="140"/>
      <c r="K286" s="140"/>
      <c r="L286" s="140"/>
      <c r="M286" s="140"/>
      <c r="N286" s="140"/>
      <c r="O286" s="140"/>
      <c r="P286" s="140"/>
      <c r="Q286" s="140"/>
      <c r="R286" s="140"/>
      <c r="S286" s="140"/>
      <c r="T286" s="140"/>
      <c r="U286" s="3"/>
      <c r="V286" s="27" t="s">
        <v>27</v>
      </c>
      <c r="W286" s="14"/>
      <c r="X286" s="9" t="s">
        <v>28</v>
      </c>
      <c r="Y286" s="14"/>
      <c r="Z286" s="19" t="s">
        <v>28</v>
      </c>
      <c r="AA286" s="139" t="s">
        <v>36</v>
      </c>
      <c r="AB286" s="140">
        <v>7</v>
      </c>
      <c r="AC286" s="140">
        <v>7</v>
      </c>
      <c r="AD286" s="140">
        <v>21</v>
      </c>
      <c r="AE286" s="140">
        <f>$AX$83</f>
        <v>25</v>
      </c>
      <c r="AF286" s="140"/>
      <c r="AG286" s="140"/>
      <c r="AH286" s="140"/>
      <c r="AI286" s="140"/>
      <c r="AJ286" s="140"/>
      <c r="AK286" s="140"/>
      <c r="AL286" s="140"/>
      <c r="AM286" s="140"/>
      <c r="AN286" s="140"/>
      <c r="AO286" s="140"/>
      <c r="AP286" s="140"/>
      <c r="AQ286" s="140"/>
      <c r="AR286" s="140"/>
      <c r="AS286" s="140"/>
      <c r="AT286" s="3"/>
    </row>
    <row r="287" spans="1:46" x14ac:dyDescent="0.3">
      <c r="A287" s="163"/>
      <c r="B287" s="120"/>
      <c r="C287" s="463"/>
      <c r="D287" s="463"/>
      <c r="E287" s="463"/>
      <c r="F287" s="121"/>
      <c r="G287" s="121"/>
      <c r="H287" s="121"/>
      <c r="I287" s="121"/>
      <c r="J287" s="121"/>
      <c r="K287" s="121"/>
      <c r="L287" s="121"/>
      <c r="M287" s="121"/>
      <c r="N287" s="121"/>
      <c r="O287" s="121"/>
      <c r="P287" s="121"/>
      <c r="Q287" s="121"/>
      <c r="R287" s="121"/>
      <c r="S287" s="121"/>
      <c r="T287" s="121"/>
      <c r="U287" s="122"/>
      <c r="V287" s="108">
        <f>$BI$83</f>
        <v>14.5</v>
      </c>
      <c r="W287" s="10"/>
      <c r="X287" s="109">
        <f>$BJ$83</f>
        <v>17.3</v>
      </c>
      <c r="Y287" s="10"/>
      <c r="Z287" s="3">
        <f>$BK$83</f>
        <v>20.2</v>
      </c>
      <c r="AA287" s="139" t="s">
        <v>37</v>
      </c>
      <c r="AB287" s="140">
        <v>13</v>
      </c>
      <c r="AC287" s="140">
        <v>13</v>
      </c>
      <c r="AD287" s="140">
        <v>23</v>
      </c>
      <c r="AE287" s="140">
        <f>$AY$83</f>
        <v>27</v>
      </c>
      <c r="AF287" s="140"/>
      <c r="AG287" s="140"/>
      <c r="AH287" s="140"/>
      <c r="AI287" s="140"/>
      <c r="AJ287" s="140"/>
      <c r="AK287" s="140"/>
      <c r="AL287" s="140"/>
      <c r="AM287" s="140"/>
      <c r="AN287" s="140"/>
      <c r="AO287" s="140"/>
      <c r="AP287" s="140"/>
      <c r="AQ287" s="140"/>
      <c r="AR287" s="140"/>
      <c r="AS287" s="140"/>
      <c r="AT287" s="3"/>
    </row>
    <row r="288" spans="1:46" x14ac:dyDescent="0.3">
      <c r="A288" s="163"/>
      <c r="B288" s="140" t="s">
        <v>6</v>
      </c>
      <c r="C288" s="140">
        <v>17</v>
      </c>
      <c r="D288" s="140">
        <v>22</v>
      </c>
      <c r="E288" s="140">
        <v>29</v>
      </c>
      <c r="F288" s="140">
        <f>$BC$49</f>
        <v>27</v>
      </c>
      <c r="G288" s="140"/>
      <c r="H288" s="140"/>
      <c r="I288" s="140"/>
      <c r="J288" s="140"/>
      <c r="K288" s="140"/>
      <c r="L288" s="140"/>
      <c r="M288" s="140"/>
      <c r="N288" s="140"/>
      <c r="O288" s="140"/>
      <c r="P288" s="140"/>
      <c r="Q288" s="140"/>
      <c r="R288" s="140"/>
      <c r="S288" s="140"/>
      <c r="T288" s="140"/>
      <c r="U288" s="3"/>
      <c r="V288" s="149" t="s">
        <v>30</v>
      </c>
      <c r="W288" s="150"/>
      <c r="X288" s="150"/>
      <c r="Y288" s="150"/>
      <c r="Z288" s="151"/>
      <c r="AA288" s="37"/>
      <c r="AB288" s="12"/>
      <c r="AC288" s="12"/>
      <c r="AD288" s="12"/>
      <c r="AE288" s="12"/>
      <c r="AF288" s="12"/>
      <c r="AG288" s="12"/>
      <c r="AH288" s="12"/>
      <c r="AI288" s="12"/>
      <c r="AJ288" s="12"/>
      <c r="AK288" s="12"/>
      <c r="AL288" s="12"/>
      <c r="AM288" s="12"/>
      <c r="AN288" s="12"/>
      <c r="AO288" s="12"/>
      <c r="AP288" s="12"/>
      <c r="AQ288" s="12"/>
      <c r="AR288" s="12"/>
      <c r="AS288" s="12"/>
      <c r="AT288" s="13"/>
    </row>
    <row r="289" spans="1:46" x14ac:dyDescent="0.3">
      <c r="A289" s="163"/>
      <c r="B289" s="140" t="s">
        <v>5</v>
      </c>
      <c r="C289" s="140">
        <v>23</v>
      </c>
      <c r="D289" s="140">
        <v>16</v>
      </c>
      <c r="E289" s="140">
        <v>18</v>
      </c>
      <c r="F289" s="140">
        <f>$BF$83</f>
        <v>16</v>
      </c>
      <c r="G289" s="140"/>
      <c r="H289" s="140"/>
      <c r="I289" s="140"/>
      <c r="J289" s="140"/>
      <c r="K289" s="140"/>
      <c r="L289" s="140"/>
      <c r="M289" s="140"/>
      <c r="N289" s="140"/>
      <c r="O289" s="140"/>
      <c r="P289" s="140"/>
      <c r="Q289" s="140"/>
      <c r="R289" s="140"/>
      <c r="S289" s="140"/>
      <c r="T289" s="140"/>
      <c r="U289" s="3"/>
      <c r="V289" s="25" t="s">
        <v>24</v>
      </c>
      <c r="W289" s="14"/>
      <c r="X289" s="8" t="s">
        <v>25</v>
      </c>
      <c r="Y289" s="14"/>
      <c r="Z289" s="26" t="s">
        <v>26</v>
      </c>
      <c r="AA289" s="38"/>
      <c r="AB289" s="464"/>
      <c r="AC289" s="464"/>
      <c r="AD289" s="464"/>
      <c r="AE289" s="14"/>
      <c r="AF289" s="14"/>
      <c r="AG289" s="14"/>
      <c r="AH289" s="14"/>
      <c r="AI289" s="14"/>
      <c r="AJ289" s="14"/>
      <c r="AK289" s="14"/>
      <c r="AL289" s="14"/>
      <c r="AM289" s="14"/>
      <c r="AN289" s="14"/>
      <c r="AO289" s="14"/>
      <c r="AP289" s="14"/>
      <c r="AQ289" s="14"/>
      <c r="AR289" s="14"/>
      <c r="AS289" s="14"/>
      <c r="AT289" s="15"/>
    </row>
    <row r="290" spans="1:46" x14ac:dyDescent="0.3">
      <c r="A290" s="163"/>
      <c r="B290" s="120"/>
      <c r="C290" s="463"/>
      <c r="D290" s="463"/>
      <c r="E290" s="463"/>
      <c r="F290" s="121"/>
      <c r="G290" s="121"/>
      <c r="H290" s="121"/>
      <c r="I290" s="121"/>
      <c r="J290" s="121"/>
      <c r="K290" s="121"/>
      <c r="L290" s="121"/>
      <c r="M290" s="121"/>
      <c r="N290" s="121"/>
      <c r="O290" s="121"/>
      <c r="P290" s="121"/>
      <c r="Q290" s="121"/>
      <c r="R290" s="121"/>
      <c r="S290" s="121"/>
      <c r="T290" s="121"/>
      <c r="U290" s="122"/>
      <c r="V290" s="27" t="s">
        <v>27</v>
      </c>
      <c r="W290" s="14"/>
      <c r="X290" s="9" t="s">
        <v>28</v>
      </c>
      <c r="Y290" s="14"/>
      <c r="Z290" s="19" t="s">
        <v>28</v>
      </c>
      <c r="AA290" s="39"/>
      <c r="AB290" s="465"/>
      <c r="AC290" s="465"/>
      <c r="AD290" s="465"/>
      <c r="AE290" s="124"/>
      <c r="AF290" s="124"/>
      <c r="AG290" s="124"/>
      <c r="AH290" s="124"/>
      <c r="AI290" s="124"/>
      <c r="AJ290" s="124"/>
      <c r="AK290" s="124" t="s">
        <v>1</v>
      </c>
      <c r="AL290" s="124"/>
      <c r="AM290" s="124"/>
      <c r="AN290" s="124"/>
      <c r="AO290" s="124"/>
      <c r="AP290" s="124"/>
      <c r="AQ290" s="124"/>
      <c r="AR290" s="124"/>
      <c r="AS290" s="124"/>
      <c r="AT290" s="125"/>
    </row>
    <row r="291" spans="1:46" x14ac:dyDescent="0.3">
      <c r="A291" s="163"/>
      <c r="B291" s="140" t="s">
        <v>7</v>
      </c>
      <c r="C291" s="140">
        <v>23</v>
      </c>
      <c r="D291" s="140">
        <v>13</v>
      </c>
      <c r="E291" s="140">
        <v>26</v>
      </c>
      <c r="F291" s="140">
        <f>$BC$15</f>
        <v>27</v>
      </c>
      <c r="G291" s="140"/>
      <c r="H291" s="140"/>
      <c r="I291" s="140"/>
      <c r="J291" s="140"/>
      <c r="K291" s="140"/>
      <c r="L291" s="140"/>
      <c r="M291" s="140"/>
      <c r="N291" s="140"/>
      <c r="O291" s="140"/>
      <c r="P291" s="140"/>
      <c r="Q291" s="140"/>
      <c r="R291" s="140"/>
      <c r="S291" s="140"/>
      <c r="T291" s="140"/>
      <c r="U291" s="3"/>
      <c r="V291" s="108">
        <f>$AW$117</f>
        <v>17.100000000000001</v>
      </c>
      <c r="W291" s="10"/>
      <c r="X291" s="109">
        <f>$AX$117</f>
        <v>22.8</v>
      </c>
      <c r="Y291" s="10"/>
      <c r="Z291" s="3">
        <f>$AY$117</f>
        <v>28.8</v>
      </c>
      <c r="AA291" s="40" t="s">
        <v>38</v>
      </c>
      <c r="AB291" s="22">
        <v>1</v>
      </c>
      <c r="AC291" s="20">
        <v>2</v>
      </c>
      <c r="AD291" s="20">
        <v>3</v>
      </c>
      <c r="AE291" s="20">
        <v>4</v>
      </c>
      <c r="AF291" s="20">
        <v>5</v>
      </c>
      <c r="AG291" s="22">
        <v>6</v>
      </c>
      <c r="AH291" s="22">
        <v>7</v>
      </c>
      <c r="AI291" s="22">
        <v>8</v>
      </c>
      <c r="AJ291" s="22">
        <v>9</v>
      </c>
      <c r="AK291" s="22">
        <v>10</v>
      </c>
      <c r="AL291" s="22">
        <v>11</v>
      </c>
      <c r="AM291" s="22">
        <v>12</v>
      </c>
      <c r="AN291" s="22">
        <v>13</v>
      </c>
      <c r="AO291" s="22">
        <v>14</v>
      </c>
      <c r="AP291" s="22">
        <v>15</v>
      </c>
      <c r="AQ291" s="22">
        <v>16</v>
      </c>
      <c r="AR291" s="22">
        <v>17</v>
      </c>
      <c r="AS291" s="22">
        <v>18</v>
      </c>
      <c r="AT291" s="23" t="s">
        <v>0</v>
      </c>
    </row>
    <row r="292" spans="1:46" x14ac:dyDescent="0.3">
      <c r="A292" s="163"/>
      <c r="B292" s="140" t="s">
        <v>8</v>
      </c>
      <c r="C292" s="140">
        <v>2</v>
      </c>
      <c r="D292" s="140">
        <v>12</v>
      </c>
      <c r="E292" s="140">
        <v>15</v>
      </c>
      <c r="F292" s="140">
        <f>$BD$15</f>
        <v>16</v>
      </c>
      <c r="G292" s="140"/>
      <c r="H292" s="140"/>
      <c r="I292" s="140"/>
      <c r="J292" s="140"/>
      <c r="K292" s="140"/>
      <c r="L292" s="140"/>
      <c r="M292" s="140"/>
      <c r="N292" s="140"/>
      <c r="O292" s="140"/>
      <c r="P292" s="140"/>
      <c r="Q292" s="140"/>
      <c r="R292" s="140"/>
      <c r="S292" s="140"/>
      <c r="T292" s="140"/>
      <c r="U292" s="3"/>
      <c r="V292" s="149" t="s">
        <v>31</v>
      </c>
      <c r="W292" s="150"/>
      <c r="X292" s="150"/>
      <c r="Y292" s="150"/>
      <c r="Z292" s="151"/>
      <c r="AA292" s="40" t="s">
        <v>150</v>
      </c>
      <c r="AB292" s="35">
        <v>11</v>
      </c>
      <c r="AC292" s="35">
        <v>10</v>
      </c>
      <c r="AD292" s="35">
        <v>31</v>
      </c>
      <c r="AE292" s="35">
        <f>$AX$15</f>
        <v>29</v>
      </c>
      <c r="AF292" s="35"/>
      <c r="AG292" s="35"/>
      <c r="AH292" s="35"/>
      <c r="AI292" s="35"/>
      <c r="AJ292" s="35"/>
      <c r="AK292" s="35"/>
      <c r="AL292" s="35"/>
      <c r="AM292" s="35"/>
      <c r="AN292" s="35"/>
      <c r="AO292" s="35"/>
      <c r="AP292" s="35"/>
      <c r="AQ292" s="35"/>
      <c r="AR292" s="35"/>
      <c r="AS292" s="35"/>
      <c r="AT292" s="36"/>
    </row>
    <row r="293" spans="1:46" x14ac:dyDescent="0.3">
      <c r="A293" s="163"/>
      <c r="B293" s="140" t="s">
        <v>9</v>
      </c>
      <c r="C293" s="140">
        <v>4</v>
      </c>
      <c r="D293" s="140">
        <v>24</v>
      </c>
      <c r="E293" s="140">
        <v>22</v>
      </c>
      <c r="F293" s="140">
        <f>$BE$15</f>
        <v>16</v>
      </c>
      <c r="G293" s="140"/>
      <c r="H293" s="140"/>
      <c r="I293" s="140"/>
      <c r="J293" s="140"/>
      <c r="K293" s="140"/>
      <c r="L293" s="140"/>
      <c r="M293" s="140"/>
      <c r="N293" s="140"/>
      <c r="O293" s="140"/>
      <c r="P293" s="140"/>
      <c r="Q293" s="140"/>
      <c r="R293" s="140"/>
      <c r="S293" s="140"/>
      <c r="T293" s="140"/>
      <c r="U293" s="3"/>
      <c r="V293" s="25" t="s">
        <v>24</v>
      </c>
      <c r="W293" s="14"/>
      <c r="X293" s="8" t="s">
        <v>25</v>
      </c>
      <c r="Y293" s="14"/>
      <c r="Z293" s="26" t="s">
        <v>26</v>
      </c>
      <c r="AA293" s="138"/>
      <c r="AB293" s="136"/>
      <c r="AC293" s="136"/>
      <c r="AD293" s="136"/>
      <c r="AE293" s="136"/>
      <c r="AF293" s="136"/>
      <c r="AG293" s="136"/>
      <c r="AH293" s="136"/>
      <c r="AI293" s="136"/>
      <c r="AJ293" s="136"/>
      <c r="AK293" s="136"/>
      <c r="AL293" s="136"/>
      <c r="AM293" s="136"/>
      <c r="AN293" s="136"/>
      <c r="AO293" s="136"/>
      <c r="AP293" s="136"/>
      <c r="AQ293" s="136"/>
      <c r="AR293" s="136"/>
      <c r="AS293" s="136"/>
      <c r="AT293" s="137"/>
    </row>
    <row r="294" spans="1:46" x14ac:dyDescent="0.3">
      <c r="A294" s="163"/>
      <c r="B294" s="140" t="s">
        <v>5</v>
      </c>
      <c r="C294" s="140">
        <v>20</v>
      </c>
      <c r="D294" s="140">
        <v>6</v>
      </c>
      <c r="E294" s="140">
        <v>11</v>
      </c>
      <c r="F294" s="140">
        <f>$AZ$117</f>
        <v>5</v>
      </c>
      <c r="G294" s="140"/>
      <c r="H294" s="140"/>
      <c r="I294" s="140"/>
      <c r="J294" s="140"/>
      <c r="K294" s="140"/>
      <c r="L294" s="140"/>
      <c r="M294" s="140"/>
      <c r="N294" s="140"/>
      <c r="O294" s="140"/>
      <c r="P294" s="140"/>
      <c r="Q294" s="140"/>
      <c r="R294" s="140"/>
      <c r="S294" s="140"/>
      <c r="T294" s="140"/>
      <c r="U294" s="3"/>
      <c r="V294" s="27" t="s">
        <v>27</v>
      </c>
      <c r="W294" s="14"/>
      <c r="X294" s="9" t="s">
        <v>28</v>
      </c>
      <c r="Y294" s="14"/>
      <c r="Z294" s="19" t="s">
        <v>28</v>
      </c>
      <c r="AA294" s="39"/>
      <c r="AB294" s="465"/>
      <c r="AC294" s="465"/>
      <c r="AD294" s="465"/>
      <c r="AE294" s="124"/>
      <c r="AF294" s="124"/>
      <c r="AG294" s="124"/>
      <c r="AH294" s="124"/>
      <c r="AI294" s="124"/>
      <c r="AJ294" s="124"/>
      <c r="AK294" s="124" t="s">
        <v>1</v>
      </c>
      <c r="AL294" s="124"/>
      <c r="AM294" s="124"/>
      <c r="AN294" s="124"/>
      <c r="AO294" s="124"/>
      <c r="AP294" s="124"/>
      <c r="AQ294" s="124"/>
      <c r="AR294" s="124"/>
      <c r="AS294" s="124"/>
      <c r="AT294" s="125"/>
    </row>
    <row r="295" spans="1:46" x14ac:dyDescent="0.3">
      <c r="A295" s="163"/>
      <c r="B295" s="120"/>
      <c r="C295" s="463"/>
      <c r="D295" s="463"/>
      <c r="E295" s="463"/>
      <c r="F295" s="121"/>
      <c r="G295" s="121"/>
      <c r="H295" s="121"/>
      <c r="I295" s="121"/>
      <c r="J295" s="121"/>
      <c r="K295" s="121"/>
      <c r="L295" s="121"/>
      <c r="M295" s="121"/>
      <c r="N295" s="121"/>
      <c r="O295" s="121"/>
      <c r="P295" s="121"/>
      <c r="Q295" s="121"/>
      <c r="R295" s="121"/>
      <c r="S295" s="121"/>
      <c r="T295" s="121"/>
      <c r="U295" s="122"/>
      <c r="V295" s="108">
        <f>$BC$117</f>
        <v>13.3</v>
      </c>
      <c r="W295" s="10"/>
      <c r="X295" s="109">
        <f>$BD$117</f>
        <v>16.100000000000001</v>
      </c>
      <c r="Y295" s="10"/>
      <c r="Z295" s="3">
        <f>$BE$117</f>
        <v>19</v>
      </c>
      <c r="AA295" s="49" t="s">
        <v>115</v>
      </c>
      <c r="AB295" s="44">
        <v>1</v>
      </c>
      <c r="AC295" s="20">
        <v>2</v>
      </c>
      <c r="AD295" s="20">
        <v>3</v>
      </c>
      <c r="AE295" s="20">
        <v>4</v>
      </c>
      <c r="AF295" s="20">
        <v>5</v>
      </c>
      <c r="AG295" s="44">
        <v>6</v>
      </c>
      <c r="AH295" s="44">
        <v>7</v>
      </c>
      <c r="AI295" s="44">
        <v>8</v>
      </c>
      <c r="AJ295" s="44">
        <v>9</v>
      </c>
      <c r="AK295" s="44">
        <v>10</v>
      </c>
      <c r="AL295" s="44">
        <v>11</v>
      </c>
      <c r="AM295" s="44">
        <v>12</v>
      </c>
      <c r="AN295" s="44">
        <v>13</v>
      </c>
      <c r="AO295" s="44">
        <v>14</v>
      </c>
      <c r="AP295" s="44">
        <v>15</v>
      </c>
      <c r="AQ295" s="44">
        <v>16</v>
      </c>
      <c r="AR295" s="44">
        <v>17</v>
      </c>
      <c r="AS295" s="44">
        <v>18</v>
      </c>
      <c r="AT295" s="45" t="s">
        <v>0</v>
      </c>
    </row>
    <row r="296" spans="1:46" x14ac:dyDescent="0.3">
      <c r="A296" s="163"/>
      <c r="B296" s="140" t="s">
        <v>10</v>
      </c>
      <c r="C296" s="140">
        <v>21</v>
      </c>
      <c r="D296" s="140">
        <v>32</v>
      </c>
      <c r="E296" s="140">
        <v>31</v>
      </c>
      <c r="F296" s="140">
        <f>$BH$15</f>
        <v>29</v>
      </c>
      <c r="G296" s="140"/>
      <c r="H296" s="140"/>
      <c r="I296" s="140"/>
      <c r="J296" s="140"/>
      <c r="K296" s="140"/>
      <c r="L296" s="140"/>
      <c r="M296" s="140"/>
      <c r="N296" s="140"/>
      <c r="O296" s="140"/>
      <c r="P296" s="140"/>
      <c r="Q296" s="140"/>
      <c r="R296" s="140"/>
      <c r="S296" s="140"/>
      <c r="T296" s="140"/>
      <c r="U296" s="3"/>
      <c r="V296" s="149" t="s">
        <v>32</v>
      </c>
      <c r="W296" s="150"/>
      <c r="X296" s="61"/>
      <c r="Y296" s="150" t="s">
        <v>127</v>
      </c>
      <c r="Z296" s="151"/>
      <c r="AA296" s="50" t="s">
        <v>116</v>
      </c>
      <c r="AB296" s="140">
        <v>16</v>
      </c>
      <c r="AC296" s="140">
        <v>32</v>
      </c>
      <c r="AD296" s="140">
        <v>29</v>
      </c>
      <c r="AE296" s="140">
        <f>$BI$49</f>
        <v>9</v>
      </c>
      <c r="AF296" s="140"/>
      <c r="AG296" s="140"/>
      <c r="AH296" s="140"/>
      <c r="AI296" s="140"/>
      <c r="AJ296" s="140"/>
      <c r="AK296" s="140"/>
      <c r="AL296" s="140"/>
      <c r="AM296" s="140"/>
      <c r="AN296" s="140"/>
      <c r="AO296" s="140"/>
      <c r="AP296" s="140"/>
      <c r="AQ296" s="140"/>
      <c r="AR296" s="140"/>
      <c r="AS296" s="140"/>
      <c r="AT296" s="3"/>
    </row>
    <row r="297" spans="1:46" ht="15" thickBot="1" x14ac:dyDescent="0.35">
      <c r="A297" s="163"/>
      <c r="B297" s="140" t="s">
        <v>5</v>
      </c>
      <c r="C297" s="140">
        <v>25</v>
      </c>
      <c r="D297" s="140">
        <v>29</v>
      </c>
      <c r="E297" s="140">
        <v>28</v>
      </c>
      <c r="F297" s="140">
        <f>$BF$117</f>
        <v>30</v>
      </c>
      <c r="G297" s="140"/>
      <c r="H297" s="140"/>
      <c r="I297" s="140"/>
      <c r="J297" s="140"/>
      <c r="K297" s="140"/>
      <c r="L297" s="140"/>
      <c r="M297" s="140"/>
      <c r="N297" s="140"/>
      <c r="O297" s="140"/>
      <c r="P297" s="140"/>
      <c r="Q297" s="140"/>
      <c r="R297" s="140"/>
      <c r="S297" s="140"/>
      <c r="T297" s="140"/>
      <c r="U297" s="3"/>
      <c r="V297" s="25" t="s">
        <v>24</v>
      </c>
      <c r="W297" s="14"/>
      <c r="X297" s="62"/>
      <c r="Y297" s="14"/>
      <c r="Z297" s="26" t="s">
        <v>24</v>
      </c>
      <c r="AA297" s="141" t="s">
        <v>117</v>
      </c>
      <c r="AB297" s="142">
        <v>5</v>
      </c>
      <c r="AC297" s="142">
        <v>21</v>
      </c>
      <c r="AD297" s="142">
        <v>18</v>
      </c>
      <c r="AE297" s="142">
        <f>$AX$151</f>
        <v>12</v>
      </c>
      <c r="AF297" s="142"/>
      <c r="AG297" s="142"/>
      <c r="AH297" s="142"/>
      <c r="AI297" s="142"/>
      <c r="AJ297" s="142"/>
      <c r="AK297" s="142"/>
      <c r="AL297" s="142"/>
      <c r="AM297" s="142"/>
      <c r="AN297" s="142"/>
      <c r="AO297" s="142"/>
      <c r="AP297" s="142"/>
      <c r="AQ297" s="142"/>
      <c r="AR297" s="142"/>
      <c r="AS297" s="142"/>
      <c r="AT297" s="4"/>
    </row>
    <row r="298" spans="1:46" x14ac:dyDescent="0.3">
      <c r="A298" s="163"/>
      <c r="B298" s="120"/>
      <c r="C298" s="463"/>
      <c r="D298" s="463"/>
      <c r="E298" s="463"/>
      <c r="F298" s="121"/>
      <c r="G298" s="121"/>
      <c r="H298" s="121"/>
      <c r="I298" s="121"/>
      <c r="J298" s="121"/>
      <c r="K298" s="121"/>
      <c r="L298" s="121"/>
      <c r="M298" s="121"/>
      <c r="N298" s="121"/>
      <c r="O298" s="121"/>
      <c r="P298" s="121"/>
      <c r="Q298" s="121"/>
      <c r="R298" s="121"/>
      <c r="S298" s="121"/>
      <c r="T298" s="121"/>
      <c r="U298" s="122"/>
      <c r="V298" s="27" t="s">
        <v>27</v>
      </c>
      <c r="W298" s="14"/>
      <c r="X298" s="63"/>
      <c r="Y298" s="14"/>
      <c r="Z298" s="19" t="s">
        <v>27</v>
      </c>
    </row>
    <row r="299" spans="1:46" ht="15" thickBot="1" x14ac:dyDescent="0.35">
      <c r="A299" s="164"/>
      <c r="B299" s="142" t="s">
        <v>11</v>
      </c>
      <c r="C299" s="142">
        <v>6</v>
      </c>
      <c r="D299" s="142">
        <v>17</v>
      </c>
      <c r="E299" s="142">
        <v>27</v>
      </c>
      <c r="F299" s="142">
        <f>$BD$151</f>
        <v>30</v>
      </c>
      <c r="G299" s="142"/>
      <c r="H299" s="142"/>
      <c r="I299" s="142"/>
      <c r="J299" s="142"/>
      <c r="K299" s="142"/>
      <c r="L299" s="142"/>
      <c r="M299" s="142"/>
      <c r="N299" s="142"/>
      <c r="O299" s="142"/>
      <c r="P299" s="142"/>
      <c r="Q299" s="142"/>
      <c r="R299" s="142"/>
      <c r="S299" s="142"/>
      <c r="T299" s="142"/>
      <c r="U299" s="4"/>
      <c r="V299" s="106">
        <f>$BC$151</f>
        <v>14</v>
      </c>
      <c r="W299" s="28"/>
      <c r="X299" s="58"/>
      <c r="Y299" s="28"/>
      <c r="Z299" s="60">
        <f>$AW$151</f>
        <v>5.67</v>
      </c>
    </row>
    <row r="300" spans="1:46" ht="15" thickBot="1" x14ac:dyDescent="0.35"/>
    <row r="301" spans="1:46" ht="14.4" customHeight="1" x14ac:dyDescent="0.3">
      <c r="A301" s="209" t="s">
        <v>86</v>
      </c>
      <c r="B301" s="11"/>
      <c r="C301" s="462"/>
      <c r="D301" s="462"/>
      <c r="E301" s="462"/>
      <c r="F301" s="118"/>
      <c r="G301" s="118"/>
      <c r="H301" s="118"/>
      <c r="I301" s="118"/>
      <c r="J301" s="118"/>
      <c r="K301" s="118"/>
      <c r="L301" s="118"/>
      <c r="M301" s="118"/>
      <c r="N301" s="118"/>
      <c r="O301" s="118"/>
      <c r="P301" s="118"/>
      <c r="Q301" s="118"/>
      <c r="R301" s="118"/>
      <c r="S301" s="118"/>
      <c r="T301" s="118"/>
      <c r="U301" s="119"/>
      <c r="V301" s="165" t="s">
        <v>23</v>
      </c>
      <c r="W301" s="166"/>
      <c r="X301" s="166"/>
      <c r="Y301" s="166"/>
      <c r="Z301" s="166"/>
      <c r="AA301" s="11"/>
      <c r="AB301" s="462"/>
      <c r="AC301" s="462"/>
      <c r="AD301" s="462"/>
      <c r="AE301" s="118"/>
      <c r="AF301" s="118"/>
      <c r="AG301" s="118"/>
      <c r="AH301" s="118"/>
      <c r="AI301" s="118"/>
      <c r="AJ301" s="118"/>
      <c r="AK301" s="118"/>
      <c r="AL301" s="118"/>
      <c r="AM301" s="118"/>
      <c r="AN301" s="118"/>
      <c r="AO301" s="118"/>
      <c r="AP301" s="118"/>
      <c r="AQ301" s="118"/>
      <c r="AR301" s="118"/>
      <c r="AS301" s="118"/>
      <c r="AT301" s="119"/>
    </row>
    <row r="302" spans="1:46" x14ac:dyDescent="0.3">
      <c r="A302" s="210"/>
      <c r="B302" s="5" t="s">
        <v>1</v>
      </c>
      <c r="C302" s="20">
        <v>1</v>
      </c>
      <c r="D302" s="20">
        <v>2</v>
      </c>
      <c r="E302" s="20">
        <v>3</v>
      </c>
      <c r="F302" s="20">
        <v>4</v>
      </c>
      <c r="G302" s="20">
        <v>5</v>
      </c>
      <c r="H302" s="20">
        <v>6</v>
      </c>
      <c r="I302" s="20">
        <v>7</v>
      </c>
      <c r="J302" s="20">
        <v>8</v>
      </c>
      <c r="K302" s="20">
        <v>9</v>
      </c>
      <c r="L302" s="20">
        <v>10</v>
      </c>
      <c r="M302" s="20">
        <v>11</v>
      </c>
      <c r="N302" s="20">
        <v>12</v>
      </c>
      <c r="O302" s="20">
        <v>13</v>
      </c>
      <c r="P302" s="20">
        <v>14</v>
      </c>
      <c r="Q302" s="20">
        <v>15</v>
      </c>
      <c r="R302" s="20">
        <v>16</v>
      </c>
      <c r="S302" s="20">
        <v>17</v>
      </c>
      <c r="T302" s="20">
        <v>18</v>
      </c>
      <c r="U302" s="21" t="s">
        <v>0</v>
      </c>
      <c r="V302" s="25" t="s">
        <v>24</v>
      </c>
      <c r="W302" s="14"/>
      <c r="X302" s="8" t="s">
        <v>25</v>
      </c>
      <c r="Y302" s="14"/>
      <c r="Z302" s="46" t="s">
        <v>26</v>
      </c>
      <c r="AA302" s="5" t="s">
        <v>1</v>
      </c>
      <c r="AB302" s="20">
        <v>1</v>
      </c>
      <c r="AC302" s="20">
        <v>2</v>
      </c>
      <c r="AD302" s="20">
        <v>3</v>
      </c>
      <c r="AE302" s="20">
        <v>4</v>
      </c>
      <c r="AF302" s="20">
        <v>5</v>
      </c>
      <c r="AG302" s="20">
        <v>6</v>
      </c>
      <c r="AH302" s="20">
        <v>7</v>
      </c>
      <c r="AI302" s="20">
        <v>8</v>
      </c>
      <c r="AJ302" s="20">
        <v>9</v>
      </c>
      <c r="AK302" s="20">
        <v>10</v>
      </c>
      <c r="AL302" s="20">
        <v>11</v>
      </c>
      <c r="AM302" s="20">
        <v>12</v>
      </c>
      <c r="AN302" s="20">
        <v>13</v>
      </c>
      <c r="AO302" s="20">
        <v>14</v>
      </c>
      <c r="AP302" s="20">
        <v>15</v>
      </c>
      <c r="AQ302" s="20">
        <v>16</v>
      </c>
      <c r="AR302" s="20">
        <v>17</v>
      </c>
      <c r="AS302" s="20">
        <v>18</v>
      </c>
      <c r="AT302" s="21" t="s">
        <v>0</v>
      </c>
    </row>
    <row r="303" spans="1:46" x14ac:dyDescent="0.3">
      <c r="A303" s="210"/>
      <c r="B303" s="140" t="s">
        <v>2</v>
      </c>
      <c r="C303" s="140">
        <v>28</v>
      </c>
      <c r="D303" s="140">
        <v>17</v>
      </c>
      <c r="E303" s="140">
        <v>3</v>
      </c>
      <c r="F303" s="140">
        <f>$BE$50</f>
        <v>4</v>
      </c>
      <c r="G303" s="140"/>
      <c r="H303" s="140"/>
      <c r="I303" s="140"/>
      <c r="J303" s="140"/>
      <c r="K303" s="140"/>
      <c r="L303" s="140"/>
      <c r="M303" s="140"/>
      <c r="N303" s="140"/>
      <c r="O303" s="140"/>
      <c r="P303" s="140"/>
      <c r="Q303" s="140"/>
      <c r="R303" s="140"/>
      <c r="S303" s="140"/>
      <c r="T303" s="140"/>
      <c r="U303" s="3"/>
      <c r="V303" s="27" t="s">
        <v>27</v>
      </c>
      <c r="W303" s="14"/>
      <c r="X303" s="9" t="s">
        <v>28</v>
      </c>
      <c r="Y303" s="14"/>
      <c r="Z303" s="19" t="s">
        <v>28</v>
      </c>
      <c r="AA303" s="139" t="s">
        <v>33</v>
      </c>
      <c r="AB303" s="140">
        <v>27</v>
      </c>
      <c r="AC303" s="140">
        <v>12</v>
      </c>
      <c r="AD303" s="140">
        <v>9</v>
      </c>
      <c r="AE303" s="140">
        <f>$AY$50</f>
        <v>5</v>
      </c>
      <c r="AF303" s="140"/>
      <c r="AG303" s="140"/>
      <c r="AH303" s="140"/>
      <c r="AI303" s="140"/>
      <c r="AJ303" s="140"/>
      <c r="AK303" s="140"/>
      <c r="AL303" s="140"/>
      <c r="AM303" s="140"/>
      <c r="AN303" s="140"/>
      <c r="AO303" s="140"/>
      <c r="AP303" s="140"/>
      <c r="AQ303" s="140"/>
      <c r="AR303" s="140"/>
      <c r="AS303" s="140"/>
      <c r="AT303" s="3"/>
    </row>
    <row r="304" spans="1:46" x14ac:dyDescent="0.3">
      <c r="A304" s="210"/>
      <c r="B304" s="120"/>
      <c r="C304" s="463"/>
      <c r="D304" s="463"/>
      <c r="E304" s="463"/>
      <c r="F304" s="121"/>
      <c r="G304" s="121"/>
      <c r="H304" s="121"/>
      <c r="I304" s="121"/>
      <c r="J304" s="121"/>
      <c r="K304" s="121"/>
      <c r="L304" s="121"/>
      <c r="M304" s="121"/>
      <c r="N304" s="121"/>
      <c r="O304" s="121"/>
      <c r="P304" s="121"/>
      <c r="Q304" s="121"/>
      <c r="R304" s="121"/>
      <c r="S304" s="121"/>
      <c r="T304" s="121"/>
      <c r="U304" s="122"/>
      <c r="V304" s="108">
        <f>$BC$84</f>
        <v>14</v>
      </c>
      <c r="W304" s="10"/>
      <c r="X304" s="109">
        <f>$BD$84</f>
        <v>16</v>
      </c>
      <c r="Y304" s="10"/>
      <c r="Z304" s="3">
        <f>$BE$84</f>
        <v>17.399999999999999</v>
      </c>
      <c r="AA304" s="139" t="s">
        <v>34</v>
      </c>
      <c r="AB304" s="140">
        <v>30</v>
      </c>
      <c r="AC304" s="140">
        <v>16</v>
      </c>
      <c r="AD304" s="140">
        <v>5</v>
      </c>
      <c r="AE304" s="140">
        <f>$AW$50</f>
        <v>2</v>
      </c>
      <c r="AF304" s="140"/>
      <c r="AG304" s="140"/>
      <c r="AH304" s="140"/>
      <c r="AI304" s="140"/>
      <c r="AJ304" s="140"/>
      <c r="AK304" s="140"/>
      <c r="AL304" s="140"/>
      <c r="AM304" s="140"/>
      <c r="AN304" s="140"/>
      <c r="AO304" s="140"/>
      <c r="AP304" s="140"/>
      <c r="AQ304" s="140"/>
      <c r="AR304" s="140"/>
      <c r="AS304" s="140"/>
      <c r="AT304" s="3"/>
    </row>
    <row r="305" spans="1:46" x14ac:dyDescent="0.3">
      <c r="A305" s="210"/>
      <c r="B305" s="140" t="s">
        <v>3</v>
      </c>
      <c r="C305" s="140">
        <v>19</v>
      </c>
      <c r="D305" s="140">
        <v>12</v>
      </c>
      <c r="E305" s="140">
        <v>4</v>
      </c>
      <c r="F305" s="140">
        <f>$BD$50</f>
        <v>1</v>
      </c>
      <c r="G305" s="140"/>
      <c r="H305" s="140"/>
      <c r="I305" s="140"/>
      <c r="J305" s="140"/>
      <c r="K305" s="140"/>
      <c r="L305" s="140"/>
      <c r="M305" s="140"/>
      <c r="N305" s="140"/>
      <c r="O305" s="140"/>
      <c r="P305" s="140"/>
      <c r="Q305" s="140"/>
      <c r="R305" s="140"/>
      <c r="S305" s="140"/>
      <c r="T305" s="140"/>
      <c r="U305" s="3"/>
      <c r="V305" s="149" t="s">
        <v>29</v>
      </c>
      <c r="W305" s="150"/>
      <c r="X305" s="150"/>
      <c r="Y305" s="150"/>
      <c r="Z305" s="151"/>
      <c r="AA305" s="139" t="s">
        <v>35</v>
      </c>
      <c r="AB305" s="140">
        <v>18</v>
      </c>
      <c r="AC305" s="140">
        <v>2</v>
      </c>
      <c r="AD305" s="140">
        <v>15</v>
      </c>
      <c r="AE305" s="140">
        <f>$AX$50</f>
        <v>18</v>
      </c>
      <c r="AF305" s="140"/>
      <c r="AG305" s="140"/>
      <c r="AH305" s="140"/>
      <c r="AI305" s="140"/>
      <c r="AJ305" s="140"/>
      <c r="AK305" s="140"/>
      <c r="AL305" s="140"/>
      <c r="AM305" s="140"/>
      <c r="AN305" s="140"/>
      <c r="AO305" s="140"/>
      <c r="AP305" s="140"/>
      <c r="AQ305" s="140"/>
      <c r="AR305" s="140"/>
      <c r="AS305" s="140"/>
      <c r="AT305" s="3"/>
    </row>
    <row r="306" spans="1:46" x14ac:dyDescent="0.3">
      <c r="A306" s="210"/>
      <c r="B306" s="140" t="s">
        <v>4</v>
      </c>
      <c r="C306" s="140">
        <v>2</v>
      </c>
      <c r="D306" s="140">
        <v>10</v>
      </c>
      <c r="E306" s="140">
        <v>14</v>
      </c>
      <c r="F306" s="140">
        <f>$BI$16</f>
        <v>13</v>
      </c>
      <c r="G306" s="140"/>
      <c r="H306" s="140"/>
      <c r="I306" s="140"/>
      <c r="J306" s="140"/>
      <c r="K306" s="140"/>
      <c r="L306" s="140"/>
      <c r="M306" s="140"/>
      <c r="N306" s="140"/>
      <c r="O306" s="140"/>
      <c r="P306" s="140"/>
      <c r="Q306" s="140"/>
      <c r="R306" s="140"/>
      <c r="S306" s="140"/>
      <c r="T306" s="140"/>
      <c r="U306" s="3"/>
      <c r="V306" s="25" t="s">
        <v>24</v>
      </c>
      <c r="W306" s="14"/>
      <c r="X306" s="8" t="s">
        <v>25</v>
      </c>
      <c r="Y306" s="14"/>
      <c r="Z306" s="26" t="s">
        <v>26</v>
      </c>
      <c r="AA306" s="123"/>
      <c r="AB306" s="463"/>
      <c r="AC306" s="463"/>
      <c r="AD306" s="463"/>
      <c r="AE306" s="121"/>
      <c r="AF306" s="121"/>
      <c r="AG306" s="121"/>
      <c r="AH306" s="121"/>
      <c r="AI306" s="121"/>
      <c r="AJ306" s="121"/>
      <c r="AK306" s="121"/>
      <c r="AL306" s="121"/>
      <c r="AM306" s="121"/>
      <c r="AN306" s="121"/>
      <c r="AO306" s="121"/>
      <c r="AP306" s="121"/>
      <c r="AQ306" s="121"/>
      <c r="AR306" s="121"/>
      <c r="AS306" s="121"/>
      <c r="AT306" s="122"/>
    </row>
    <row r="307" spans="1:46" x14ac:dyDescent="0.3">
      <c r="A307" s="210"/>
      <c r="B307" s="140" t="s">
        <v>5</v>
      </c>
      <c r="C307" s="140">
        <v>22</v>
      </c>
      <c r="D307" s="140">
        <v>19</v>
      </c>
      <c r="E307" s="140">
        <v>10</v>
      </c>
      <c r="F307" s="140">
        <f>$BL$84</f>
        <v>7</v>
      </c>
      <c r="G307" s="140"/>
      <c r="H307" s="140"/>
      <c r="I307" s="140"/>
      <c r="J307" s="140"/>
      <c r="K307" s="140"/>
      <c r="L307" s="140"/>
      <c r="M307" s="140"/>
      <c r="N307" s="140"/>
      <c r="O307" s="140"/>
      <c r="P307" s="140"/>
      <c r="Q307" s="140"/>
      <c r="R307" s="140"/>
      <c r="S307" s="140"/>
      <c r="T307" s="140"/>
      <c r="U307" s="3"/>
      <c r="V307" s="27" t="s">
        <v>27</v>
      </c>
      <c r="W307" s="14"/>
      <c r="X307" s="9" t="s">
        <v>28</v>
      </c>
      <c r="Y307" s="14"/>
      <c r="Z307" s="19" t="s">
        <v>28</v>
      </c>
      <c r="AA307" s="139" t="s">
        <v>36</v>
      </c>
      <c r="AB307" s="140">
        <v>13</v>
      </c>
      <c r="AC307" s="140">
        <v>13</v>
      </c>
      <c r="AD307" s="140">
        <v>28</v>
      </c>
      <c r="AE307" s="140">
        <f>$AX$84</f>
        <v>31</v>
      </c>
      <c r="AF307" s="140"/>
      <c r="AG307" s="140"/>
      <c r="AH307" s="140"/>
      <c r="AI307" s="140"/>
      <c r="AJ307" s="140"/>
      <c r="AK307" s="140"/>
      <c r="AL307" s="140"/>
      <c r="AM307" s="140"/>
      <c r="AN307" s="140"/>
      <c r="AO307" s="140"/>
      <c r="AP307" s="140"/>
      <c r="AQ307" s="140"/>
      <c r="AR307" s="140"/>
      <c r="AS307" s="140"/>
      <c r="AT307" s="3"/>
    </row>
    <row r="308" spans="1:46" x14ac:dyDescent="0.3">
      <c r="A308" s="210"/>
      <c r="B308" s="120"/>
      <c r="C308" s="463"/>
      <c r="D308" s="463"/>
      <c r="E308" s="463"/>
      <c r="F308" s="121"/>
      <c r="G308" s="121"/>
      <c r="H308" s="121"/>
      <c r="I308" s="121"/>
      <c r="J308" s="121"/>
      <c r="K308" s="121"/>
      <c r="L308" s="121"/>
      <c r="M308" s="121"/>
      <c r="N308" s="121"/>
      <c r="O308" s="121"/>
      <c r="P308" s="121"/>
      <c r="Q308" s="121"/>
      <c r="R308" s="121"/>
      <c r="S308" s="121"/>
      <c r="T308" s="121"/>
      <c r="U308" s="122"/>
      <c r="V308" s="108">
        <f>$BI$84</f>
        <v>12.2</v>
      </c>
      <c r="W308" s="10"/>
      <c r="X308" s="109">
        <f>$BJ$84</f>
        <v>16.399999999999999</v>
      </c>
      <c r="Y308" s="10"/>
      <c r="Z308" s="3">
        <f>$BK$84</f>
        <v>20.7</v>
      </c>
      <c r="AA308" s="139" t="s">
        <v>37</v>
      </c>
      <c r="AB308" s="140">
        <v>10</v>
      </c>
      <c r="AC308" s="140">
        <v>10</v>
      </c>
      <c r="AD308" s="140">
        <v>13</v>
      </c>
      <c r="AE308" s="140">
        <f>$AY$84</f>
        <v>4</v>
      </c>
      <c r="AF308" s="140"/>
      <c r="AG308" s="140"/>
      <c r="AH308" s="140"/>
      <c r="AI308" s="140"/>
      <c r="AJ308" s="140"/>
      <c r="AK308" s="140"/>
      <c r="AL308" s="140"/>
      <c r="AM308" s="140"/>
      <c r="AN308" s="140"/>
      <c r="AO308" s="140"/>
      <c r="AP308" s="140"/>
      <c r="AQ308" s="140"/>
      <c r="AR308" s="140"/>
      <c r="AS308" s="140"/>
      <c r="AT308" s="3"/>
    </row>
    <row r="309" spans="1:46" x14ac:dyDescent="0.3">
      <c r="A309" s="210"/>
      <c r="B309" s="140" t="s">
        <v>6</v>
      </c>
      <c r="C309" s="140">
        <v>31</v>
      </c>
      <c r="D309" s="140">
        <v>24</v>
      </c>
      <c r="E309" s="140">
        <v>3</v>
      </c>
      <c r="F309" s="140">
        <f>$BC$50</f>
        <v>7</v>
      </c>
      <c r="G309" s="140"/>
      <c r="H309" s="140"/>
      <c r="I309" s="140"/>
      <c r="J309" s="140"/>
      <c r="K309" s="140"/>
      <c r="L309" s="140"/>
      <c r="M309" s="140"/>
      <c r="N309" s="140"/>
      <c r="O309" s="140"/>
      <c r="P309" s="140"/>
      <c r="Q309" s="140"/>
      <c r="R309" s="140"/>
      <c r="S309" s="140"/>
      <c r="T309" s="140"/>
      <c r="U309" s="3"/>
      <c r="V309" s="149" t="s">
        <v>30</v>
      </c>
      <c r="W309" s="150"/>
      <c r="X309" s="150"/>
      <c r="Y309" s="150"/>
      <c r="Z309" s="151"/>
      <c r="AA309" s="37"/>
      <c r="AB309" s="12"/>
      <c r="AC309" s="12"/>
      <c r="AD309" s="12"/>
      <c r="AE309" s="12"/>
      <c r="AF309" s="12"/>
      <c r="AG309" s="12"/>
      <c r="AH309" s="12"/>
      <c r="AI309" s="12"/>
      <c r="AJ309" s="12"/>
      <c r="AK309" s="12"/>
      <c r="AL309" s="12"/>
      <c r="AM309" s="12"/>
      <c r="AN309" s="12"/>
      <c r="AO309" s="12"/>
      <c r="AP309" s="12"/>
      <c r="AQ309" s="12"/>
      <c r="AR309" s="12"/>
      <c r="AS309" s="12"/>
      <c r="AT309" s="13"/>
    </row>
    <row r="310" spans="1:46" x14ac:dyDescent="0.3">
      <c r="A310" s="210"/>
      <c r="B310" s="140" t="s">
        <v>5</v>
      </c>
      <c r="C310" s="140">
        <v>25</v>
      </c>
      <c r="D310" s="140">
        <v>30</v>
      </c>
      <c r="E310" s="140">
        <v>14</v>
      </c>
      <c r="F310" s="140">
        <f>$BF$84</f>
        <v>12</v>
      </c>
      <c r="G310" s="140"/>
      <c r="H310" s="140"/>
      <c r="I310" s="140"/>
      <c r="J310" s="140"/>
      <c r="K310" s="140"/>
      <c r="L310" s="140"/>
      <c r="M310" s="140"/>
      <c r="N310" s="140"/>
      <c r="O310" s="140"/>
      <c r="P310" s="140"/>
      <c r="Q310" s="140"/>
      <c r="R310" s="140"/>
      <c r="S310" s="140"/>
      <c r="T310" s="140"/>
      <c r="U310" s="3"/>
      <c r="V310" s="25" t="s">
        <v>24</v>
      </c>
      <c r="W310" s="14"/>
      <c r="X310" s="8" t="s">
        <v>25</v>
      </c>
      <c r="Y310" s="14"/>
      <c r="Z310" s="26" t="s">
        <v>26</v>
      </c>
      <c r="AA310" s="38"/>
      <c r="AB310" s="464"/>
      <c r="AC310" s="464"/>
      <c r="AD310" s="464"/>
      <c r="AE310" s="14"/>
      <c r="AF310" s="14"/>
      <c r="AG310" s="14"/>
      <c r="AH310" s="14"/>
      <c r="AI310" s="14"/>
      <c r="AJ310" s="14"/>
      <c r="AK310" s="14"/>
      <c r="AL310" s="14"/>
      <c r="AM310" s="14"/>
      <c r="AN310" s="14"/>
      <c r="AO310" s="14"/>
      <c r="AP310" s="14"/>
      <c r="AQ310" s="14"/>
      <c r="AR310" s="14"/>
      <c r="AS310" s="14"/>
      <c r="AT310" s="15"/>
    </row>
    <row r="311" spans="1:46" x14ac:dyDescent="0.3">
      <c r="A311" s="210"/>
      <c r="B311" s="120"/>
      <c r="C311" s="463"/>
      <c r="D311" s="463"/>
      <c r="E311" s="463"/>
      <c r="F311" s="121"/>
      <c r="G311" s="121"/>
      <c r="H311" s="121"/>
      <c r="I311" s="121"/>
      <c r="J311" s="121"/>
      <c r="K311" s="121"/>
      <c r="L311" s="121"/>
      <c r="M311" s="121"/>
      <c r="N311" s="121"/>
      <c r="O311" s="121"/>
      <c r="P311" s="121"/>
      <c r="Q311" s="121"/>
      <c r="R311" s="121"/>
      <c r="S311" s="121"/>
      <c r="T311" s="121"/>
      <c r="U311" s="122"/>
      <c r="V311" s="27" t="s">
        <v>27</v>
      </c>
      <c r="W311" s="14"/>
      <c r="X311" s="9" t="s">
        <v>28</v>
      </c>
      <c r="Y311" s="14"/>
      <c r="Z311" s="19" t="s">
        <v>28</v>
      </c>
      <c r="AA311" s="39"/>
      <c r="AB311" s="465"/>
      <c r="AC311" s="465"/>
      <c r="AD311" s="465"/>
      <c r="AE311" s="124"/>
      <c r="AF311" s="124"/>
      <c r="AG311" s="124"/>
      <c r="AH311" s="124"/>
      <c r="AI311" s="124"/>
      <c r="AJ311" s="124"/>
      <c r="AK311" s="124" t="s">
        <v>1</v>
      </c>
      <c r="AL311" s="124"/>
      <c r="AM311" s="124"/>
      <c r="AN311" s="124"/>
      <c r="AO311" s="124"/>
      <c r="AP311" s="124"/>
      <c r="AQ311" s="124"/>
      <c r="AR311" s="124"/>
      <c r="AS311" s="124"/>
      <c r="AT311" s="125"/>
    </row>
    <row r="312" spans="1:46" x14ac:dyDescent="0.3">
      <c r="A312" s="210"/>
      <c r="B312" s="140" t="s">
        <v>7</v>
      </c>
      <c r="C312" s="140">
        <v>32</v>
      </c>
      <c r="D312" s="140">
        <v>30</v>
      </c>
      <c r="E312" s="140">
        <v>3</v>
      </c>
      <c r="F312" s="140">
        <f>$BC$16</f>
        <v>4</v>
      </c>
      <c r="G312" s="140"/>
      <c r="H312" s="140"/>
      <c r="I312" s="140"/>
      <c r="J312" s="140"/>
      <c r="K312" s="140"/>
      <c r="L312" s="140"/>
      <c r="M312" s="140"/>
      <c r="N312" s="140"/>
      <c r="O312" s="140"/>
      <c r="P312" s="140"/>
      <c r="Q312" s="140"/>
      <c r="R312" s="140"/>
      <c r="S312" s="140"/>
      <c r="T312" s="140"/>
      <c r="U312" s="3"/>
      <c r="V312" s="108">
        <f>$AW$118</f>
        <v>25.8</v>
      </c>
      <c r="W312" s="10"/>
      <c r="X312" s="109">
        <f>$AX$118</f>
        <v>31.3</v>
      </c>
      <c r="Y312" s="10"/>
      <c r="Z312" s="3">
        <f>$AY$118</f>
        <v>37.1</v>
      </c>
      <c r="AA312" s="40" t="s">
        <v>38</v>
      </c>
      <c r="AB312" s="22">
        <v>1</v>
      </c>
      <c r="AC312" s="20">
        <v>2</v>
      </c>
      <c r="AD312" s="20">
        <v>3</v>
      </c>
      <c r="AE312" s="20">
        <v>4</v>
      </c>
      <c r="AF312" s="20">
        <v>5</v>
      </c>
      <c r="AG312" s="22">
        <v>6</v>
      </c>
      <c r="AH312" s="22">
        <v>7</v>
      </c>
      <c r="AI312" s="22">
        <v>8</v>
      </c>
      <c r="AJ312" s="22">
        <v>9</v>
      </c>
      <c r="AK312" s="22">
        <v>10</v>
      </c>
      <c r="AL312" s="22">
        <v>11</v>
      </c>
      <c r="AM312" s="22">
        <v>12</v>
      </c>
      <c r="AN312" s="22">
        <v>13</v>
      </c>
      <c r="AO312" s="22">
        <v>14</v>
      </c>
      <c r="AP312" s="22">
        <v>15</v>
      </c>
      <c r="AQ312" s="22">
        <v>16</v>
      </c>
      <c r="AR312" s="22">
        <v>17</v>
      </c>
      <c r="AS312" s="22">
        <v>18</v>
      </c>
      <c r="AT312" s="23" t="s">
        <v>0</v>
      </c>
    </row>
    <row r="313" spans="1:46" x14ac:dyDescent="0.3">
      <c r="A313" s="210"/>
      <c r="B313" s="140" t="s">
        <v>8</v>
      </c>
      <c r="C313" s="140">
        <v>30</v>
      </c>
      <c r="D313" s="140">
        <v>8</v>
      </c>
      <c r="E313" s="140">
        <v>7</v>
      </c>
      <c r="F313" s="140">
        <f>$BD$16</f>
        <v>17</v>
      </c>
      <c r="G313" s="140"/>
      <c r="H313" s="140"/>
      <c r="I313" s="140"/>
      <c r="J313" s="140"/>
      <c r="K313" s="140"/>
      <c r="L313" s="140"/>
      <c r="M313" s="140"/>
      <c r="N313" s="140"/>
      <c r="O313" s="140"/>
      <c r="P313" s="140"/>
      <c r="Q313" s="140"/>
      <c r="R313" s="140"/>
      <c r="S313" s="140"/>
      <c r="T313" s="140"/>
      <c r="U313" s="3"/>
      <c r="V313" s="149" t="s">
        <v>31</v>
      </c>
      <c r="W313" s="150"/>
      <c r="X313" s="150"/>
      <c r="Y313" s="150"/>
      <c r="Z313" s="151"/>
      <c r="AA313" s="40" t="s">
        <v>150</v>
      </c>
      <c r="AB313" s="35">
        <v>30</v>
      </c>
      <c r="AC313" s="35">
        <v>20</v>
      </c>
      <c r="AD313" s="35">
        <v>2</v>
      </c>
      <c r="AE313" s="35">
        <f>$AX$16</f>
        <v>2</v>
      </c>
      <c r="AF313" s="35"/>
      <c r="AG313" s="35"/>
      <c r="AH313" s="35"/>
      <c r="AI313" s="35"/>
      <c r="AJ313" s="35"/>
      <c r="AK313" s="35"/>
      <c r="AL313" s="35"/>
      <c r="AM313" s="35"/>
      <c r="AN313" s="35"/>
      <c r="AO313" s="35"/>
      <c r="AP313" s="35"/>
      <c r="AQ313" s="35"/>
      <c r="AR313" s="35"/>
      <c r="AS313" s="35"/>
      <c r="AT313" s="36"/>
    </row>
    <row r="314" spans="1:46" x14ac:dyDescent="0.3">
      <c r="A314" s="210"/>
      <c r="B314" s="140" t="s">
        <v>9</v>
      </c>
      <c r="C314" s="140">
        <v>8</v>
      </c>
      <c r="D314" s="140">
        <v>15</v>
      </c>
      <c r="E314" s="140">
        <v>8</v>
      </c>
      <c r="F314" s="140">
        <f>$BE$16</f>
        <v>14</v>
      </c>
      <c r="G314" s="140"/>
      <c r="H314" s="140"/>
      <c r="I314" s="140"/>
      <c r="J314" s="140"/>
      <c r="K314" s="140"/>
      <c r="L314" s="140"/>
      <c r="M314" s="140"/>
      <c r="N314" s="140"/>
      <c r="O314" s="140"/>
      <c r="P314" s="140"/>
      <c r="Q314" s="140"/>
      <c r="R314" s="140"/>
      <c r="S314" s="140"/>
      <c r="T314" s="140"/>
      <c r="U314" s="3"/>
      <c r="V314" s="25" t="s">
        <v>24</v>
      </c>
      <c r="W314" s="14"/>
      <c r="X314" s="8" t="s">
        <v>25</v>
      </c>
      <c r="Y314" s="14"/>
      <c r="Z314" s="26" t="s">
        <v>26</v>
      </c>
      <c r="AA314" s="138"/>
      <c r="AB314" s="136"/>
      <c r="AC314" s="136"/>
      <c r="AD314" s="136"/>
      <c r="AE314" s="136"/>
      <c r="AF314" s="136"/>
      <c r="AG314" s="136"/>
      <c r="AH314" s="136"/>
      <c r="AI314" s="136"/>
      <c r="AJ314" s="136"/>
      <c r="AK314" s="136"/>
      <c r="AL314" s="136"/>
      <c r="AM314" s="136"/>
      <c r="AN314" s="136"/>
      <c r="AO314" s="136"/>
      <c r="AP314" s="136"/>
      <c r="AQ314" s="136"/>
      <c r="AR314" s="136"/>
      <c r="AS314" s="136"/>
      <c r="AT314" s="137"/>
    </row>
    <row r="315" spans="1:46" x14ac:dyDescent="0.3">
      <c r="A315" s="210"/>
      <c r="B315" s="140" t="s">
        <v>5</v>
      </c>
      <c r="C315" s="140">
        <v>24</v>
      </c>
      <c r="D315" s="140">
        <v>31</v>
      </c>
      <c r="E315" s="140">
        <v>23</v>
      </c>
      <c r="F315" s="140">
        <f>$AZ$118</f>
        <v>21</v>
      </c>
      <c r="G315" s="140"/>
      <c r="H315" s="140"/>
      <c r="I315" s="140"/>
      <c r="J315" s="140"/>
      <c r="K315" s="140"/>
      <c r="L315" s="140"/>
      <c r="M315" s="140"/>
      <c r="N315" s="140"/>
      <c r="O315" s="140"/>
      <c r="P315" s="140"/>
      <c r="Q315" s="140"/>
      <c r="R315" s="140"/>
      <c r="S315" s="140"/>
      <c r="T315" s="140"/>
      <c r="U315" s="3"/>
      <c r="V315" s="27" t="s">
        <v>27</v>
      </c>
      <c r="W315" s="14"/>
      <c r="X315" s="9" t="s">
        <v>28</v>
      </c>
      <c r="Y315" s="14"/>
      <c r="Z315" s="19" t="s">
        <v>28</v>
      </c>
      <c r="AA315" s="39"/>
      <c r="AB315" s="465"/>
      <c r="AC315" s="465"/>
      <c r="AD315" s="465"/>
      <c r="AE315" s="124"/>
      <c r="AF315" s="124"/>
      <c r="AG315" s="124"/>
      <c r="AH315" s="124"/>
      <c r="AI315" s="124"/>
      <c r="AJ315" s="124"/>
      <c r="AK315" s="124" t="s">
        <v>1</v>
      </c>
      <c r="AL315" s="124"/>
      <c r="AM315" s="124"/>
      <c r="AN315" s="124"/>
      <c r="AO315" s="124"/>
      <c r="AP315" s="124"/>
      <c r="AQ315" s="124"/>
      <c r="AR315" s="124"/>
      <c r="AS315" s="124"/>
      <c r="AT315" s="125"/>
    </row>
    <row r="316" spans="1:46" x14ac:dyDescent="0.3">
      <c r="A316" s="210"/>
      <c r="B316" s="120"/>
      <c r="C316" s="463"/>
      <c r="D316" s="463"/>
      <c r="E316" s="463"/>
      <c r="F316" s="121"/>
      <c r="G316" s="121"/>
      <c r="H316" s="121"/>
      <c r="I316" s="121"/>
      <c r="J316" s="121"/>
      <c r="K316" s="121"/>
      <c r="L316" s="121"/>
      <c r="M316" s="121"/>
      <c r="N316" s="121"/>
      <c r="O316" s="121"/>
      <c r="P316" s="121"/>
      <c r="Q316" s="121"/>
      <c r="R316" s="121"/>
      <c r="S316" s="121"/>
      <c r="T316" s="121"/>
      <c r="U316" s="122"/>
      <c r="V316" s="108">
        <f>$BC$118</f>
        <v>3.9</v>
      </c>
      <c r="W316" s="10"/>
      <c r="X316" s="109">
        <f>$BD$118</f>
        <v>5.4</v>
      </c>
      <c r="Y316" s="10"/>
      <c r="Z316" s="3">
        <f>$BE$118</f>
        <v>6.9</v>
      </c>
      <c r="AA316" s="49" t="s">
        <v>115</v>
      </c>
      <c r="AB316" s="44">
        <v>1</v>
      </c>
      <c r="AC316" s="20">
        <v>2</v>
      </c>
      <c r="AD316" s="20">
        <v>3</v>
      </c>
      <c r="AE316" s="20">
        <v>4</v>
      </c>
      <c r="AF316" s="20">
        <v>5</v>
      </c>
      <c r="AG316" s="44">
        <v>6</v>
      </c>
      <c r="AH316" s="44">
        <v>7</v>
      </c>
      <c r="AI316" s="44">
        <v>8</v>
      </c>
      <c r="AJ316" s="44">
        <v>9</v>
      </c>
      <c r="AK316" s="44">
        <v>10</v>
      </c>
      <c r="AL316" s="44">
        <v>11</v>
      </c>
      <c r="AM316" s="44">
        <v>12</v>
      </c>
      <c r="AN316" s="44">
        <v>13</v>
      </c>
      <c r="AO316" s="44">
        <v>14</v>
      </c>
      <c r="AP316" s="44">
        <v>15</v>
      </c>
      <c r="AQ316" s="44">
        <v>16</v>
      </c>
      <c r="AR316" s="44">
        <v>17</v>
      </c>
      <c r="AS316" s="44">
        <v>18</v>
      </c>
      <c r="AT316" s="45" t="s">
        <v>0</v>
      </c>
    </row>
    <row r="317" spans="1:46" x14ac:dyDescent="0.3">
      <c r="A317" s="210"/>
      <c r="B317" s="140" t="s">
        <v>10</v>
      </c>
      <c r="C317" s="140">
        <v>20</v>
      </c>
      <c r="D317" s="140">
        <v>16</v>
      </c>
      <c r="E317" s="140">
        <v>10</v>
      </c>
      <c r="F317" s="140">
        <f>$BH$16</f>
        <v>11</v>
      </c>
      <c r="G317" s="140"/>
      <c r="H317" s="140"/>
      <c r="I317" s="140"/>
      <c r="J317" s="140"/>
      <c r="K317" s="140"/>
      <c r="L317" s="140"/>
      <c r="M317" s="140"/>
      <c r="N317" s="140"/>
      <c r="O317" s="140"/>
      <c r="P317" s="140"/>
      <c r="Q317" s="140"/>
      <c r="R317" s="140"/>
      <c r="S317" s="140"/>
      <c r="T317" s="140"/>
      <c r="U317" s="3"/>
      <c r="V317" s="149" t="s">
        <v>32</v>
      </c>
      <c r="W317" s="150"/>
      <c r="X317" s="61"/>
      <c r="Y317" s="150" t="s">
        <v>127</v>
      </c>
      <c r="Z317" s="151"/>
      <c r="AA317" s="50" t="s">
        <v>116</v>
      </c>
      <c r="AB317" s="140">
        <v>31</v>
      </c>
      <c r="AC317" s="140">
        <v>28</v>
      </c>
      <c r="AD317" s="140">
        <v>22</v>
      </c>
      <c r="AE317" s="140">
        <f>$BI$50</f>
        <v>17</v>
      </c>
      <c r="AF317" s="140"/>
      <c r="AG317" s="140"/>
      <c r="AH317" s="140"/>
      <c r="AI317" s="140"/>
      <c r="AJ317" s="140"/>
      <c r="AK317" s="140"/>
      <c r="AL317" s="140"/>
      <c r="AM317" s="140"/>
      <c r="AN317" s="140"/>
      <c r="AO317" s="140"/>
      <c r="AP317" s="140"/>
      <c r="AQ317" s="140"/>
      <c r="AR317" s="140"/>
      <c r="AS317" s="140"/>
      <c r="AT317" s="3"/>
    </row>
    <row r="318" spans="1:46" ht="15" thickBot="1" x14ac:dyDescent="0.35">
      <c r="A318" s="210"/>
      <c r="B318" s="140" t="s">
        <v>5</v>
      </c>
      <c r="C318" s="140">
        <v>14</v>
      </c>
      <c r="D318" s="140">
        <v>23</v>
      </c>
      <c r="E318" s="140">
        <v>12</v>
      </c>
      <c r="F318" s="140">
        <f>$BF$118</f>
        <v>9</v>
      </c>
      <c r="G318" s="140"/>
      <c r="H318" s="140"/>
      <c r="I318" s="140"/>
      <c r="J318" s="140"/>
      <c r="K318" s="140"/>
      <c r="L318" s="140"/>
      <c r="M318" s="140"/>
      <c r="N318" s="140"/>
      <c r="O318" s="140"/>
      <c r="P318" s="140"/>
      <c r="Q318" s="140"/>
      <c r="R318" s="140"/>
      <c r="S318" s="140"/>
      <c r="T318" s="140"/>
      <c r="U318" s="3"/>
      <c r="V318" s="25" t="s">
        <v>24</v>
      </c>
      <c r="W318" s="14"/>
      <c r="X318" s="62"/>
      <c r="Y318" s="14"/>
      <c r="Z318" s="26" t="s">
        <v>24</v>
      </c>
      <c r="AA318" s="141" t="s">
        <v>117</v>
      </c>
      <c r="AB318" s="142">
        <v>25</v>
      </c>
      <c r="AC318" s="142">
        <v>6</v>
      </c>
      <c r="AD318" s="142">
        <v>1</v>
      </c>
      <c r="AE318" s="142">
        <f>$AX$152</f>
        <v>2</v>
      </c>
      <c r="AF318" s="142"/>
      <c r="AG318" s="142"/>
      <c r="AH318" s="142"/>
      <c r="AI318" s="142"/>
      <c r="AJ318" s="142"/>
      <c r="AK318" s="142"/>
      <c r="AL318" s="142"/>
      <c r="AM318" s="142"/>
      <c r="AN318" s="142"/>
      <c r="AO318" s="142"/>
      <c r="AP318" s="142"/>
      <c r="AQ318" s="142"/>
      <c r="AR318" s="142"/>
      <c r="AS318" s="142"/>
      <c r="AT318" s="4"/>
    </row>
    <row r="319" spans="1:46" x14ac:dyDescent="0.3">
      <c r="A319" s="210"/>
      <c r="B319" s="120"/>
      <c r="C319" s="463"/>
      <c r="D319" s="463"/>
      <c r="E319" s="463"/>
      <c r="F319" s="121"/>
      <c r="G319" s="121"/>
      <c r="H319" s="121"/>
      <c r="I319" s="121"/>
      <c r="J319" s="121"/>
      <c r="K319" s="121"/>
      <c r="L319" s="121"/>
      <c r="M319" s="121"/>
      <c r="N319" s="121"/>
      <c r="O319" s="121"/>
      <c r="P319" s="121"/>
      <c r="Q319" s="121"/>
      <c r="R319" s="121"/>
      <c r="S319" s="121"/>
      <c r="T319" s="121"/>
      <c r="U319" s="122"/>
      <c r="V319" s="27" t="s">
        <v>27</v>
      </c>
      <c r="W319" s="14"/>
      <c r="X319" s="63"/>
      <c r="Y319" s="14"/>
      <c r="Z319" s="19" t="s">
        <v>27</v>
      </c>
    </row>
    <row r="320" spans="1:46" ht="15" thickBot="1" x14ac:dyDescent="0.35">
      <c r="A320" s="211"/>
      <c r="B320" s="142" t="s">
        <v>11</v>
      </c>
      <c r="C320" s="142">
        <v>32</v>
      </c>
      <c r="D320" s="142">
        <v>7</v>
      </c>
      <c r="E320" s="142">
        <v>5</v>
      </c>
      <c r="F320" s="142">
        <f>$BD$152</f>
        <v>1</v>
      </c>
      <c r="G320" s="142"/>
      <c r="H320" s="142"/>
      <c r="I320" s="142"/>
      <c r="J320" s="142"/>
      <c r="K320" s="142"/>
      <c r="L320" s="142"/>
      <c r="M320" s="142"/>
      <c r="N320" s="142"/>
      <c r="O320" s="142"/>
      <c r="P320" s="142"/>
      <c r="Q320" s="142"/>
      <c r="R320" s="142"/>
      <c r="S320" s="142"/>
      <c r="T320" s="142"/>
      <c r="U320" s="4"/>
      <c r="V320" s="106">
        <f>$BC$152</f>
        <v>1.33</v>
      </c>
      <c r="W320" s="28"/>
      <c r="X320" s="58"/>
      <c r="Y320" s="28"/>
      <c r="Z320" s="60">
        <f>$AW$152</f>
        <v>2</v>
      </c>
    </row>
    <row r="321" spans="1:46" ht="15" thickBot="1" x14ac:dyDescent="0.35"/>
    <row r="322" spans="1:46" ht="14.4" customHeight="1" x14ac:dyDescent="0.3">
      <c r="A322" s="182" t="s">
        <v>87</v>
      </c>
      <c r="B322" s="11"/>
      <c r="C322" s="462"/>
      <c r="D322" s="462"/>
      <c r="E322" s="462"/>
      <c r="F322" s="118"/>
      <c r="G322" s="118"/>
      <c r="H322" s="118"/>
      <c r="I322" s="118"/>
      <c r="J322" s="118"/>
      <c r="K322" s="118"/>
      <c r="L322" s="118"/>
      <c r="M322" s="118"/>
      <c r="N322" s="118"/>
      <c r="O322" s="118"/>
      <c r="P322" s="118"/>
      <c r="Q322" s="118"/>
      <c r="R322" s="118"/>
      <c r="S322" s="118"/>
      <c r="T322" s="118"/>
      <c r="U322" s="119"/>
      <c r="V322" s="165" t="s">
        <v>23</v>
      </c>
      <c r="W322" s="166"/>
      <c r="X322" s="166"/>
      <c r="Y322" s="166"/>
      <c r="Z322" s="166"/>
      <c r="AA322" s="11"/>
      <c r="AB322" s="462"/>
      <c r="AC322" s="462"/>
      <c r="AD322" s="462"/>
      <c r="AE322" s="118"/>
      <c r="AF322" s="118"/>
      <c r="AG322" s="118"/>
      <c r="AH322" s="118"/>
      <c r="AI322" s="118"/>
      <c r="AJ322" s="118"/>
      <c r="AK322" s="118"/>
      <c r="AL322" s="118"/>
      <c r="AM322" s="118"/>
      <c r="AN322" s="118"/>
      <c r="AO322" s="118"/>
      <c r="AP322" s="118"/>
      <c r="AQ322" s="118"/>
      <c r="AR322" s="118"/>
      <c r="AS322" s="118"/>
      <c r="AT322" s="119"/>
    </row>
    <row r="323" spans="1:46" x14ac:dyDescent="0.3">
      <c r="A323" s="183"/>
      <c r="B323" s="5" t="s">
        <v>1</v>
      </c>
      <c r="C323" s="20">
        <v>1</v>
      </c>
      <c r="D323" s="20">
        <v>2</v>
      </c>
      <c r="E323" s="20">
        <v>3</v>
      </c>
      <c r="F323" s="20">
        <v>4</v>
      </c>
      <c r="G323" s="20">
        <v>5</v>
      </c>
      <c r="H323" s="20">
        <v>6</v>
      </c>
      <c r="I323" s="20">
        <v>7</v>
      </c>
      <c r="J323" s="20">
        <v>8</v>
      </c>
      <c r="K323" s="20">
        <v>9</v>
      </c>
      <c r="L323" s="20">
        <v>10</v>
      </c>
      <c r="M323" s="20">
        <v>11</v>
      </c>
      <c r="N323" s="20">
        <v>12</v>
      </c>
      <c r="O323" s="20">
        <v>13</v>
      </c>
      <c r="P323" s="20">
        <v>14</v>
      </c>
      <c r="Q323" s="20">
        <v>15</v>
      </c>
      <c r="R323" s="20">
        <v>16</v>
      </c>
      <c r="S323" s="20">
        <v>17</v>
      </c>
      <c r="T323" s="20">
        <v>18</v>
      </c>
      <c r="U323" s="21" t="s">
        <v>0</v>
      </c>
      <c r="V323" s="25" t="s">
        <v>24</v>
      </c>
      <c r="W323" s="14"/>
      <c r="X323" s="8" t="s">
        <v>25</v>
      </c>
      <c r="Y323" s="14"/>
      <c r="Z323" s="46" t="s">
        <v>26</v>
      </c>
      <c r="AA323" s="5" t="s">
        <v>1</v>
      </c>
      <c r="AB323" s="20">
        <v>1</v>
      </c>
      <c r="AC323" s="20">
        <v>2</v>
      </c>
      <c r="AD323" s="20">
        <v>3</v>
      </c>
      <c r="AE323" s="20">
        <v>4</v>
      </c>
      <c r="AF323" s="20">
        <v>5</v>
      </c>
      <c r="AG323" s="20">
        <v>6</v>
      </c>
      <c r="AH323" s="20">
        <v>7</v>
      </c>
      <c r="AI323" s="20">
        <v>8</v>
      </c>
      <c r="AJ323" s="20">
        <v>9</v>
      </c>
      <c r="AK323" s="20">
        <v>10</v>
      </c>
      <c r="AL323" s="20">
        <v>11</v>
      </c>
      <c r="AM323" s="20">
        <v>12</v>
      </c>
      <c r="AN323" s="20">
        <v>13</v>
      </c>
      <c r="AO323" s="20">
        <v>14</v>
      </c>
      <c r="AP323" s="20">
        <v>15</v>
      </c>
      <c r="AQ323" s="20">
        <v>16</v>
      </c>
      <c r="AR323" s="20">
        <v>17</v>
      </c>
      <c r="AS323" s="20">
        <v>18</v>
      </c>
      <c r="AT323" s="21" t="s">
        <v>0</v>
      </c>
    </row>
    <row r="324" spans="1:46" x14ac:dyDescent="0.3">
      <c r="A324" s="183"/>
      <c r="B324" s="140" t="s">
        <v>2</v>
      </c>
      <c r="C324" s="140">
        <v>13</v>
      </c>
      <c r="D324" s="140">
        <v>16</v>
      </c>
      <c r="E324" s="140">
        <v>14</v>
      </c>
      <c r="F324" s="140">
        <f>$BE$51</f>
        <v>9</v>
      </c>
      <c r="G324" s="140"/>
      <c r="H324" s="140"/>
      <c r="I324" s="140"/>
      <c r="J324" s="140"/>
      <c r="K324" s="140"/>
      <c r="L324" s="140"/>
      <c r="M324" s="140"/>
      <c r="N324" s="140"/>
      <c r="O324" s="140"/>
      <c r="P324" s="140"/>
      <c r="Q324" s="140"/>
      <c r="R324" s="140"/>
      <c r="S324" s="140"/>
      <c r="T324" s="140"/>
      <c r="U324" s="3"/>
      <c r="V324" s="27" t="s">
        <v>27</v>
      </c>
      <c r="W324" s="14"/>
      <c r="X324" s="9" t="s">
        <v>28</v>
      </c>
      <c r="Y324" s="14"/>
      <c r="Z324" s="19" t="s">
        <v>28</v>
      </c>
      <c r="AA324" s="139" t="s">
        <v>33</v>
      </c>
      <c r="AB324" s="140">
        <v>3</v>
      </c>
      <c r="AC324" s="140">
        <v>1</v>
      </c>
      <c r="AD324" s="140">
        <v>3</v>
      </c>
      <c r="AE324" s="140">
        <f>$AY$51</f>
        <v>10</v>
      </c>
      <c r="AF324" s="140"/>
      <c r="AG324" s="140"/>
      <c r="AH324" s="140"/>
      <c r="AI324" s="140"/>
      <c r="AJ324" s="140"/>
      <c r="AK324" s="140"/>
      <c r="AL324" s="140"/>
      <c r="AM324" s="140"/>
      <c r="AN324" s="140"/>
      <c r="AO324" s="140"/>
      <c r="AP324" s="140"/>
      <c r="AQ324" s="140"/>
      <c r="AR324" s="140"/>
      <c r="AS324" s="140"/>
      <c r="AT324" s="3"/>
    </row>
    <row r="325" spans="1:46" x14ac:dyDescent="0.3">
      <c r="A325" s="183"/>
      <c r="B325" s="120"/>
      <c r="C325" s="463"/>
      <c r="D325" s="463"/>
      <c r="E325" s="463"/>
      <c r="F325" s="121"/>
      <c r="G325" s="121"/>
      <c r="H325" s="121"/>
      <c r="I325" s="121"/>
      <c r="J325" s="121"/>
      <c r="K325" s="121"/>
      <c r="L325" s="121"/>
      <c r="M325" s="121"/>
      <c r="N325" s="121"/>
      <c r="O325" s="121"/>
      <c r="P325" s="121"/>
      <c r="Q325" s="121"/>
      <c r="R325" s="121"/>
      <c r="S325" s="121"/>
      <c r="T325" s="121"/>
      <c r="U325" s="122"/>
      <c r="V325" s="108">
        <f>$BC$85</f>
        <v>20.6</v>
      </c>
      <c r="W325" s="10"/>
      <c r="X325" s="109">
        <f>$BD$85</f>
        <v>20.9</v>
      </c>
      <c r="Y325" s="10"/>
      <c r="Z325" s="3">
        <f>$BE$85</f>
        <v>22.3</v>
      </c>
      <c r="AA325" s="139" t="s">
        <v>34</v>
      </c>
      <c r="AB325" s="140">
        <v>3</v>
      </c>
      <c r="AC325" s="140">
        <v>2</v>
      </c>
      <c r="AD325" s="140">
        <v>3</v>
      </c>
      <c r="AE325" s="140">
        <f>$AW$51</f>
        <v>7</v>
      </c>
      <c r="AF325" s="140"/>
      <c r="AG325" s="140"/>
      <c r="AH325" s="140"/>
      <c r="AI325" s="140"/>
      <c r="AJ325" s="140"/>
      <c r="AK325" s="140"/>
      <c r="AL325" s="140"/>
      <c r="AM325" s="140"/>
      <c r="AN325" s="140"/>
      <c r="AO325" s="140"/>
      <c r="AP325" s="140"/>
      <c r="AQ325" s="140"/>
      <c r="AR325" s="140"/>
      <c r="AS325" s="140"/>
      <c r="AT325" s="3"/>
    </row>
    <row r="326" spans="1:46" x14ac:dyDescent="0.3">
      <c r="A326" s="183"/>
      <c r="B326" s="140" t="s">
        <v>3</v>
      </c>
      <c r="C326" s="140">
        <v>20</v>
      </c>
      <c r="D326" s="140">
        <v>13</v>
      </c>
      <c r="E326" s="140">
        <v>6</v>
      </c>
      <c r="F326" s="140">
        <f>$BD$51</f>
        <v>6</v>
      </c>
      <c r="G326" s="140"/>
      <c r="H326" s="140"/>
      <c r="I326" s="140"/>
      <c r="J326" s="140"/>
      <c r="K326" s="140"/>
      <c r="L326" s="140"/>
      <c r="M326" s="140"/>
      <c r="N326" s="140"/>
      <c r="O326" s="140"/>
      <c r="P326" s="140"/>
      <c r="Q326" s="140"/>
      <c r="R326" s="140"/>
      <c r="S326" s="140"/>
      <c r="T326" s="140"/>
      <c r="U326" s="3"/>
      <c r="V326" s="149" t="s">
        <v>29</v>
      </c>
      <c r="W326" s="150"/>
      <c r="X326" s="150"/>
      <c r="Y326" s="150"/>
      <c r="Z326" s="151"/>
      <c r="AA326" s="139" t="s">
        <v>35</v>
      </c>
      <c r="AB326" s="140">
        <v>10</v>
      </c>
      <c r="AC326" s="140">
        <v>19</v>
      </c>
      <c r="AD326" s="140">
        <v>21</v>
      </c>
      <c r="AE326" s="140">
        <f>$AX$51</f>
        <v>29</v>
      </c>
      <c r="AF326" s="140"/>
      <c r="AG326" s="140"/>
      <c r="AH326" s="140"/>
      <c r="AI326" s="140"/>
      <c r="AJ326" s="140"/>
      <c r="AK326" s="140"/>
      <c r="AL326" s="140"/>
      <c r="AM326" s="140"/>
      <c r="AN326" s="140"/>
      <c r="AO326" s="140"/>
      <c r="AP326" s="140"/>
      <c r="AQ326" s="140"/>
      <c r="AR326" s="140"/>
      <c r="AS326" s="140"/>
      <c r="AT326" s="3"/>
    </row>
    <row r="327" spans="1:46" x14ac:dyDescent="0.3">
      <c r="A327" s="183"/>
      <c r="B327" s="140" t="s">
        <v>4</v>
      </c>
      <c r="C327" s="140">
        <v>26</v>
      </c>
      <c r="D327" s="140">
        <v>20</v>
      </c>
      <c r="E327" s="140">
        <v>21</v>
      </c>
      <c r="F327" s="140">
        <f>$BI$17</f>
        <v>21</v>
      </c>
      <c r="G327" s="140"/>
      <c r="H327" s="140"/>
      <c r="I327" s="140"/>
      <c r="J327" s="140"/>
      <c r="K327" s="140"/>
      <c r="L327" s="140"/>
      <c r="M327" s="140"/>
      <c r="N327" s="140"/>
      <c r="O327" s="140"/>
      <c r="P327" s="140"/>
      <c r="Q327" s="140"/>
      <c r="R327" s="140"/>
      <c r="S327" s="140"/>
      <c r="T327" s="140"/>
      <c r="U327" s="3"/>
      <c r="V327" s="25" t="s">
        <v>24</v>
      </c>
      <c r="W327" s="14"/>
      <c r="X327" s="8" t="s">
        <v>25</v>
      </c>
      <c r="Y327" s="14"/>
      <c r="Z327" s="26" t="s">
        <v>26</v>
      </c>
      <c r="AA327" s="123"/>
      <c r="AB327" s="463"/>
      <c r="AC327" s="463"/>
      <c r="AD327" s="463"/>
      <c r="AE327" s="121"/>
      <c r="AF327" s="121"/>
      <c r="AG327" s="121"/>
      <c r="AH327" s="121"/>
      <c r="AI327" s="121"/>
      <c r="AJ327" s="121"/>
      <c r="AK327" s="121"/>
      <c r="AL327" s="121"/>
      <c r="AM327" s="121"/>
      <c r="AN327" s="121"/>
      <c r="AO327" s="121"/>
      <c r="AP327" s="121"/>
      <c r="AQ327" s="121"/>
      <c r="AR327" s="121"/>
      <c r="AS327" s="121"/>
      <c r="AT327" s="122"/>
    </row>
    <row r="328" spans="1:46" x14ac:dyDescent="0.3">
      <c r="A328" s="183"/>
      <c r="B328" s="140" t="s">
        <v>5</v>
      </c>
      <c r="C328" s="140">
        <v>16</v>
      </c>
      <c r="D328" s="140">
        <v>18</v>
      </c>
      <c r="E328" s="140">
        <v>19</v>
      </c>
      <c r="F328" s="140">
        <f>$BL$85</f>
        <v>16</v>
      </c>
      <c r="G328" s="140"/>
      <c r="H328" s="140"/>
      <c r="I328" s="140"/>
      <c r="J328" s="140"/>
      <c r="K328" s="140"/>
      <c r="L328" s="140"/>
      <c r="M328" s="140"/>
      <c r="N328" s="140"/>
      <c r="O328" s="140"/>
      <c r="P328" s="140"/>
      <c r="Q328" s="140"/>
      <c r="R328" s="140"/>
      <c r="S328" s="140"/>
      <c r="T328" s="140"/>
      <c r="U328" s="3"/>
      <c r="V328" s="27" t="s">
        <v>27</v>
      </c>
      <c r="W328" s="14"/>
      <c r="X328" s="9" t="s">
        <v>28</v>
      </c>
      <c r="Y328" s="14"/>
      <c r="Z328" s="19" t="s">
        <v>28</v>
      </c>
      <c r="AA328" s="139" t="s">
        <v>36</v>
      </c>
      <c r="AB328" s="140">
        <v>8</v>
      </c>
      <c r="AC328" s="140">
        <v>8</v>
      </c>
      <c r="AD328" s="140">
        <v>11</v>
      </c>
      <c r="AE328" s="140">
        <f>$AX$85</f>
        <v>23</v>
      </c>
      <c r="AF328" s="140"/>
      <c r="AG328" s="140"/>
      <c r="AH328" s="140"/>
      <c r="AI328" s="140"/>
      <c r="AJ328" s="140"/>
      <c r="AK328" s="140"/>
      <c r="AL328" s="140"/>
      <c r="AM328" s="140"/>
      <c r="AN328" s="140"/>
      <c r="AO328" s="140"/>
      <c r="AP328" s="140"/>
      <c r="AQ328" s="140"/>
      <c r="AR328" s="140"/>
      <c r="AS328" s="140"/>
      <c r="AT328" s="3"/>
    </row>
    <row r="329" spans="1:46" x14ac:dyDescent="0.3">
      <c r="A329" s="183"/>
      <c r="B329" s="120"/>
      <c r="C329" s="463"/>
      <c r="D329" s="463"/>
      <c r="E329" s="463"/>
      <c r="F329" s="121"/>
      <c r="G329" s="121"/>
      <c r="H329" s="121"/>
      <c r="I329" s="121"/>
      <c r="J329" s="121"/>
      <c r="K329" s="121"/>
      <c r="L329" s="121"/>
      <c r="M329" s="121"/>
      <c r="N329" s="121"/>
      <c r="O329" s="121"/>
      <c r="P329" s="121"/>
      <c r="Q329" s="121"/>
      <c r="R329" s="121"/>
      <c r="S329" s="121"/>
      <c r="T329" s="121"/>
      <c r="U329" s="122"/>
      <c r="V329" s="108">
        <f>$BI$85</f>
        <v>16.5</v>
      </c>
      <c r="W329" s="10"/>
      <c r="X329" s="109">
        <f>$BJ$85</f>
        <v>21.2</v>
      </c>
      <c r="Y329" s="10"/>
      <c r="Z329" s="3">
        <f>$BK$85</f>
        <v>25.9</v>
      </c>
      <c r="AA329" s="139" t="s">
        <v>37</v>
      </c>
      <c r="AB329" s="140">
        <v>4</v>
      </c>
      <c r="AC329" s="140">
        <v>4</v>
      </c>
      <c r="AD329" s="140">
        <v>1</v>
      </c>
      <c r="AE329" s="140">
        <f>$AY$85</f>
        <v>1</v>
      </c>
      <c r="AF329" s="140"/>
      <c r="AG329" s="140"/>
      <c r="AH329" s="140"/>
      <c r="AI329" s="140"/>
      <c r="AJ329" s="140"/>
      <c r="AK329" s="140"/>
      <c r="AL329" s="140"/>
      <c r="AM329" s="140"/>
      <c r="AN329" s="140"/>
      <c r="AO329" s="140"/>
      <c r="AP329" s="140"/>
      <c r="AQ329" s="140"/>
      <c r="AR329" s="140"/>
      <c r="AS329" s="140"/>
      <c r="AT329" s="3"/>
    </row>
    <row r="330" spans="1:46" x14ac:dyDescent="0.3">
      <c r="A330" s="183"/>
      <c r="B330" s="140" t="s">
        <v>6</v>
      </c>
      <c r="C330" s="140">
        <v>23</v>
      </c>
      <c r="D330" s="140">
        <v>21</v>
      </c>
      <c r="E330" s="140">
        <v>22</v>
      </c>
      <c r="F330" s="140">
        <f>$BC$51</f>
        <v>14</v>
      </c>
      <c r="G330" s="140"/>
      <c r="H330" s="140"/>
      <c r="I330" s="140"/>
      <c r="J330" s="140"/>
      <c r="K330" s="140"/>
      <c r="L330" s="140"/>
      <c r="M330" s="140"/>
      <c r="N330" s="140"/>
      <c r="O330" s="140"/>
      <c r="P330" s="140"/>
      <c r="Q330" s="140"/>
      <c r="R330" s="140"/>
      <c r="S330" s="140"/>
      <c r="T330" s="140"/>
      <c r="U330" s="3"/>
      <c r="V330" s="149" t="s">
        <v>30</v>
      </c>
      <c r="W330" s="150"/>
      <c r="X330" s="150"/>
      <c r="Y330" s="150"/>
      <c r="Z330" s="151"/>
      <c r="AA330" s="37"/>
      <c r="AB330" s="12"/>
      <c r="AC330" s="12"/>
      <c r="AD330" s="12"/>
      <c r="AE330" s="12"/>
      <c r="AF330" s="12"/>
      <c r="AG330" s="12"/>
      <c r="AH330" s="12"/>
      <c r="AI330" s="12"/>
      <c r="AJ330" s="12"/>
      <c r="AK330" s="12"/>
      <c r="AL330" s="12"/>
      <c r="AM330" s="12"/>
      <c r="AN330" s="12"/>
      <c r="AO330" s="12"/>
      <c r="AP330" s="12"/>
      <c r="AQ330" s="12"/>
      <c r="AR330" s="12"/>
      <c r="AS330" s="12"/>
      <c r="AT330" s="13"/>
    </row>
    <row r="331" spans="1:46" x14ac:dyDescent="0.3">
      <c r="A331" s="183"/>
      <c r="B331" s="140" t="s">
        <v>5</v>
      </c>
      <c r="C331" s="140">
        <v>30</v>
      </c>
      <c r="D331" s="140">
        <v>27</v>
      </c>
      <c r="E331" s="140">
        <v>27</v>
      </c>
      <c r="F331" s="140">
        <f>$BF$85</f>
        <v>24</v>
      </c>
      <c r="G331" s="140"/>
      <c r="H331" s="140"/>
      <c r="I331" s="140"/>
      <c r="J331" s="140"/>
      <c r="K331" s="140"/>
      <c r="L331" s="140"/>
      <c r="M331" s="140"/>
      <c r="N331" s="140"/>
      <c r="O331" s="140"/>
      <c r="P331" s="140"/>
      <c r="Q331" s="140"/>
      <c r="R331" s="140"/>
      <c r="S331" s="140"/>
      <c r="T331" s="140"/>
      <c r="U331" s="3"/>
      <c r="V331" s="25" t="s">
        <v>24</v>
      </c>
      <c r="W331" s="14"/>
      <c r="X331" s="8" t="s">
        <v>25</v>
      </c>
      <c r="Y331" s="14"/>
      <c r="Z331" s="26" t="s">
        <v>26</v>
      </c>
      <c r="AA331" s="38"/>
      <c r="AB331" s="464"/>
      <c r="AC331" s="464"/>
      <c r="AD331" s="464"/>
      <c r="AE331" s="14"/>
      <c r="AF331" s="14"/>
      <c r="AG331" s="14"/>
      <c r="AH331" s="14"/>
      <c r="AI331" s="14"/>
      <c r="AJ331" s="14"/>
      <c r="AK331" s="14"/>
      <c r="AL331" s="14"/>
      <c r="AM331" s="14"/>
      <c r="AN331" s="14"/>
      <c r="AO331" s="14"/>
      <c r="AP331" s="14"/>
      <c r="AQ331" s="14"/>
      <c r="AR331" s="14"/>
      <c r="AS331" s="14"/>
      <c r="AT331" s="15"/>
    </row>
    <row r="332" spans="1:46" x14ac:dyDescent="0.3">
      <c r="A332" s="183"/>
      <c r="B332" s="120"/>
      <c r="C332" s="463"/>
      <c r="D332" s="463"/>
      <c r="E332" s="463"/>
      <c r="F332" s="121"/>
      <c r="G332" s="121"/>
      <c r="H332" s="121"/>
      <c r="I332" s="121"/>
      <c r="J332" s="121"/>
      <c r="K332" s="121"/>
      <c r="L332" s="121"/>
      <c r="M332" s="121"/>
      <c r="N332" s="121"/>
      <c r="O332" s="121"/>
      <c r="P332" s="121"/>
      <c r="Q332" s="121"/>
      <c r="R332" s="121"/>
      <c r="S332" s="121"/>
      <c r="T332" s="121"/>
      <c r="U332" s="122"/>
      <c r="V332" s="27" t="s">
        <v>27</v>
      </c>
      <c r="W332" s="14"/>
      <c r="X332" s="9" t="s">
        <v>28</v>
      </c>
      <c r="Y332" s="14"/>
      <c r="Z332" s="19" t="s">
        <v>28</v>
      </c>
      <c r="AA332" s="39"/>
      <c r="AB332" s="465"/>
      <c r="AC332" s="465"/>
      <c r="AD332" s="465"/>
      <c r="AE332" s="124"/>
      <c r="AF332" s="124"/>
      <c r="AG332" s="124"/>
      <c r="AH332" s="124"/>
      <c r="AI332" s="124"/>
      <c r="AJ332" s="124"/>
      <c r="AK332" s="124" t="s">
        <v>1</v>
      </c>
      <c r="AL332" s="124"/>
      <c r="AM332" s="124"/>
      <c r="AN332" s="124"/>
      <c r="AO332" s="124"/>
      <c r="AP332" s="124"/>
      <c r="AQ332" s="124"/>
      <c r="AR332" s="124"/>
      <c r="AS332" s="124"/>
      <c r="AT332" s="125"/>
    </row>
    <row r="333" spans="1:46" x14ac:dyDescent="0.3">
      <c r="A333" s="183"/>
      <c r="B333" s="140" t="s">
        <v>7</v>
      </c>
      <c r="C333" s="140">
        <v>17</v>
      </c>
      <c r="D333" s="140">
        <v>19</v>
      </c>
      <c r="E333" s="140">
        <v>27</v>
      </c>
      <c r="F333" s="140">
        <f>$BC$17</f>
        <v>29</v>
      </c>
      <c r="G333" s="140"/>
      <c r="H333" s="140"/>
      <c r="I333" s="140"/>
      <c r="J333" s="140"/>
      <c r="K333" s="140"/>
      <c r="L333" s="140"/>
      <c r="M333" s="140"/>
      <c r="N333" s="140"/>
      <c r="O333" s="140"/>
      <c r="P333" s="140"/>
      <c r="Q333" s="140"/>
      <c r="R333" s="140"/>
      <c r="S333" s="140"/>
      <c r="T333" s="140"/>
      <c r="U333" s="3"/>
      <c r="V333" s="108">
        <f>$AW$119</f>
        <v>21.9</v>
      </c>
      <c r="W333" s="10"/>
      <c r="X333" s="109">
        <f>$AX$119</f>
        <v>29.1</v>
      </c>
      <c r="Y333" s="10"/>
      <c r="Z333" s="3">
        <f>$AY$119</f>
        <v>37.200000000000003</v>
      </c>
      <c r="AA333" s="40" t="s">
        <v>38</v>
      </c>
      <c r="AB333" s="22">
        <v>1</v>
      </c>
      <c r="AC333" s="20">
        <v>2</v>
      </c>
      <c r="AD333" s="20">
        <v>3</v>
      </c>
      <c r="AE333" s="20">
        <v>4</v>
      </c>
      <c r="AF333" s="20">
        <v>5</v>
      </c>
      <c r="AG333" s="22">
        <v>6</v>
      </c>
      <c r="AH333" s="22">
        <v>7</v>
      </c>
      <c r="AI333" s="22">
        <v>8</v>
      </c>
      <c r="AJ333" s="22">
        <v>9</v>
      </c>
      <c r="AK333" s="22">
        <v>10</v>
      </c>
      <c r="AL333" s="22">
        <v>11</v>
      </c>
      <c r="AM333" s="22">
        <v>12</v>
      </c>
      <c r="AN333" s="22">
        <v>13</v>
      </c>
      <c r="AO333" s="22">
        <v>14</v>
      </c>
      <c r="AP333" s="22">
        <v>15</v>
      </c>
      <c r="AQ333" s="22">
        <v>16</v>
      </c>
      <c r="AR333" s="22">
        <v>17</v>
      </c>
      <c r="AS333" s="22">
        <v>18</v>
      </c>
      <c r="AT333" s="23" t="s">
        <v>0</v>
      </c>
    </row>
    <row r="334" spans="1:46" x14ac:dyDescent="0.3">
      <c r="A334" s="183"/>
      <c r="B334" s="140" t="s">
        <v>8</v>
      </c>
      <c r="C334" s="140">
        <v>21</v>
      </c>
      <c r="D334" s="140">
        <v>6</v>
      </c>
      <c r="E334" s="140">
        <v>10</v>
      </c>
      <c r="F334" s="140">
        <f>$BD$17</f>
        <v>14</v>
      </c>
      <c r="G334" s="140"/>
      <c r="H334" s="140"/>
      <c r="I334" s="140"/>
      <c r="J334" s="140"/>
      <c r="K334" s="140"/>
      <c r="L334" s="140"/>
      <c r="M334" s="140"/>
      <c r="N334" s="140"/>
      <c r="O334" s="140"/>
      <c r="P334" s="140"/>
      <c r="Q334" s="140"/>
      <c r="R334" s="140"/>
      <c r="S334" s="140"/>
      <c r="T334" s="140"/>
      <c r="U334" s="3"/>
      <c r="V334" s="149" t="s">
        <v>31</v>
      </c>
      <c r="W334" s="150"/>
      <c r="X334" s="150"/>
      <c r="Y334" s="150"/>
      <c r="Z334" s="151"/>
      <c r="AA334" s="40" t="s">
        <v>150</v>
      </c>
      <c r="AB334" s="35">
        <v>7</v>
      </c>
      <c r="AC334" s="35">
        <v>29</v>
      </c>
      <c r="AD334" s="35">
        <v>4</v>
      </c>
      <c r="AE334" s="35">
        <f>$AX$17</f>
        <v>8</v>
      </c>
      <c r="AF334" s="35"/>
      <c r="AG334" s="35"/>
      <c r="AH334" s="35"/>
      <c r="AI334" s="35"/>
      <c r="AJ334" s="35"/>
      <c r="AK334" s="35"/>
      <c r="AL334" s="35"/>
      <c r="AM334" s="35"/>
      <c r="AN334" s="35"/>
      <c r="AO334" s="35"/>
      <c r="AP334" s="35"/>
      <c r="AQ334" s="35"/>
      <c r="AR334" s="35"/>
      <c r="AS334" s="35"/>
      <c r="AT334" s="36"/>
    </row>
    <row r="335" spans="1:46" x14ac:dyDescent="0.3">
      <c r="A335" s="183"/>
      <c r="B335" s="140" t="s">
        <v>9</v>
      </c>
      <c r="C335" s="140">
        <v>2</v>
      </c>
      <c r="D335" s="140">
        <v>16</v>
      </c>
      <c r="E335" s="140">
        <v>24</v>
      </c>
      <c r="F335" s="140">
        <f>$BE$17</f>
        <v>21</v>
      </c>
      <c r="G335" s="140"/>
      <c r="H335" s="140"/>
      <c r="I335" s="140"/>
      <c r="J335" s="140"/>
      <c r="K335" s="140"/>
      <c r="L335" s="140"/>
      <c r="M335" s="140"/>
      <c r="N335" s="140"/>
      <c r="O335" s="140"/>
      <c r="P335" s="140"/>
      <c r="Q335" s="140"/>
      <c r="R335" s="140"/>
      <c r="S335" s="140"/>
      <c r="T335" s="140"/>
      <c r="U335" s="3"/>
      <c r="V335" s="25" t="s">
        <v>24</v>
      </c>
      <c r="W335" s="14"/>
      <c r="X335" s="8" t="s">
        <v>25</v>
      </c>
      <c r="Y335" s="14"/>
      <c r="Z335" s="26" t="s">
        <v>26</v>
      </c>
      <c r="AA335" s="138"/>
      <c r="AB335" s="136"/>
      <c r="AC335" s="136"/>
      <c r="AD335" s="136"/>
      <c r="AE335" s="136"/>
      <c r="AF335" s="136"/>
      <c r="AG335" s="136"/>
      <c r="AH335" s="136"/>
      <c r="AI335" s="136"/>
      <c r="AJ335" s="136"/>
      <c r="AK335" s="136"/>
      <c r="AL335" s="136"/>
      <c r="AM335" s="136"/>
      <c r="AN335" s="136"/>
      <c r="AO335" s="136"/>
      <c r="AP335" s="136"/>
      <c r="AQ335" s="136"/>
      <c r="AR335" s="136"/>
      <c r="AS335" s="136"/>
      <c r="AT335" s="137"/>
    </row>
    <row r="336" spans="1:46" x14ac:dyDescent="0.3">
      <c r="A336" s="183"/>
      <c r="B336" s="140" t="s">
        <v>5</v>
      </c>
      <c r="C336" s="140">
        <v>19</v>
      </c>
      <c r="D336" s="140">
        <v>10</v>
      </c>
      <c r="E336" s="140">
        <v>22</v>
      </c>
      <c r="F336" s="140">
        <f>$AZ$119</f>
        <v>20</v>
      </c>
      <c r="G336" s="140"/>
      <c r="H336" s="140"/>
      <c r="I336" s="140"/>
      <c r="J336" s="140"/>
      <c r="K336" s="140"/>
      <c r="L336" s="140"/>
      <c r="M336" s="140"/>
      <c r="N336" s="140"/>
      <c r="O336" s="140"/>
      <c r="P336" s="140"/>
      <c r="Q336" s="140"/>
      <c r="R336" s="140"/>
      <c r="S336" s="140"/>
      <c r="T336" s="140"/>
      <c r="U336" s="3"/>
      <c r="V336" s="27" t="s">
        <v>27</v>
      </c>
      <c r="W336" s="14"/>
      <c r="X336" s="9" t="s">
        <v>28</v>
      </c>
      <c r="Y336" s="14"/>
      <c r="Z336" s="19" t="s">
        <v>28</v>
      </c>
      <c r="AA336" s="39"/>
      <c r="AB336" s="465"/>
      <c r="AC336" s="465"/>
      <c r="AD336" s="465"/>
      <c r="AE336" s="124"/>
      <c r="AF336" s="124"/>
      <c r="AG336" s="124"/>
      <c r="AH336" s="124"/>
      <c r="AI336" s="124"/>
      <c r="AJ336" s="124"/>
      <c r="AK336" s="124" t="s">
        <v>1</v>
      </c>
      <c r="AL336" s="124"/>
      <c r="AM336" s="124"/>
      <c r="AN336" s="124"/>
      <c r="AO336" s="124"/>
      <c r="AP336" s="124"/>
      <c r="AQ336" s="124"/>
      <c r="AR336" s="124"/>
      <c r="AS336" s="124"/>
      <c r="AT336" s="125"/>
    </row>
    <row r="337" spans="1:46" x14ac:dyDescent="0.3">
      <c r="A337" s="183"/>
      <c r="B337" s="120"/>
      <c r="C337" s="463"/>
      <c r="D337" s="463"/>
      <c r="E337" s="463"/>
      <c r="F337" s="121"/>
      <c r="G337" s="121"/>
      <c r="H337" s="121"/>
      <c r="I337" s="121"/>
      <c r="J337" s="121"/>
      <c r="K337" s="121"/>
      <c r="L337" s="121"/>
      <c r="M337" s="121"/>
      <c r="N337" s="121"/>
      <c r="O337" s="121"/>
      <c r="P337" s="121"/>
      <c r="Q337" s="121"/>
      <c r="R337" s="121"/>
      <c r="S337" s="121"/>
      <c r="T337" s="121"/>
      <c r="U337" s="122"/>
      <c r="V337" s="108">
        <f>$BC$119</f>
        <v>10.5</v>
      </c>
      <c r="W337" s="10"/>
      <c r="X337" s="109">
        <f>$BD$119</f>
        <v>12.6</v>
      </c>
      <c r="Y337" s="10"/>
      <c r="Z337" s="3">
        <f>$BE$119</f>
        <v>14.8</v>
      </c>
      <c r="AA337" s="49" t="s">
        <v>115</v>
      </c>
      <c r="AB337" s="44">
        <v>1</v>
      </c>
      <c r="AC337" s="20">
        <v>2</v>
      </c>
      <c r="AD337" s="20">
        <v>3</v>
      </c>
      <c r="AE337" s="20">
        <v>4</v>
      </c>
      <c r="AF337" s="20">
        <v>5</v>
      </c>
      <c r="AG337" s="44">
        <v>6</v>
      </c>
      <c r="AH337" s="44">
        <v>7</v>
      </c>
      <c r="AI337" s="44">
        <v>8</v>
      </c>
      <c r="AJ337" s="44">
        <v>9</v>
      </c>
      <c r="AK337" s="44">
        <v>10</v>
      </c>
      <c r="AL337" s="44">
        <v>11</v>
      </c>
      <c r="AM337" s="44">
        <v>12</v>
      </c>
      <c r="AN337" s="44">
        <v>13</v>
      </c>
      <c r="AO337" s="44">
        <v>14</v>
      </c>
      <c r="AP337" s="44">
        <v>15</v>
      </c>
      <c r="AQ337" s="44">
        <v>16</v>
      </c>
      <c r="AR337" s="44">
        <v>17</v>
      </c>
      <c r="AS337" s="44">
        <v>18</v>
      </c>
      <c r="AT337" s="45" t="s">
        <v>0</v>
      </c>
    </row>
    <row r="338" spans="1:46" x14ac:dyDescent="0.3">
      <c r="A338" s="183"/>
      <c r="B338" s="140" t="s">
        <v>10</v>
      </c>
      <c r="C338" s="140">
        <v>17</v>
      </c>
      <c r="D338" s="140">
        <v>24</v>
      </c>
      <c r="E338" s="140">
        <v>5</v>
      </c>
      <c r="F338" s="140">
        <f>$BH$17</f>
        <v>8</v>
      </c>
      <c r="G338" s="140"/>
      <c r="H338" s="140"/>
      <c r="I338" s="140"/>
      <c r="J338" s="140"/>
      <c r="K338" s="140"/>
      <c r="L338" s="140"/>
      <c r="M338" s="140"/>
      <c r="N338" s="140"/>
      <c r="O338" s="140"/>
      <c r="P338" s="140"/>
      <c r="Q338" s="140"/>
      <c r="R338" s="140"/>
      <c r="S338" s="140"/>
      <c r="T338" s="140"/>
      <c r="U338" s="3"/>
      <c r="V338" s="149" t="s">
        <v>32</v>
      </c>
      <c r="W338" s="150"/>
      <c r="X338" s="61"/>
      <c r="Y338" s="150" t="s">
        <v>127</v>
      </c>
      <c r="Z338" s="151"/>
      <c r="AA338" s="50" t="s">
        <v>116</v>
      </c>
      <c r="AB338" s="140">
        <v>4</v>
      </c>
      <c r="AC338" s="140">
        <v>24</v>
      </c>
      <c r="AD338" s="140">
        <v>11</v>
      </c>
      <c r="AE338" s="140">
        <f>$BI$51</f>
        <v>30</v>
      </c>
      <c r="AF338" s="140"/>
      <c r="AG338" s="140"/>
      <c r="AH338" s="140"/>
      <c r="AI338" s="140"/>
      <c r="AJ338" s="140"/>
      <c r="AK338" s="140"/>
      <c r="AL338" s="140"/>
      <c r="AM338" s="140"/>
      <c r="AN338" s="140"/>
      <c r="AO338" s="140"/>
      <c r="AP338" s="140"/>
      <c r="AQ338" s="140"/>
      <c r="AR338" s="140"/>
      <c r="AS338" s="140"/>
      <c r="AT338" s="3"/>
    </row>
    <row r="339" spans="1:46" ht="15" thickBot="1" x14ac:dyDescent="0.35">
      <c r="A339" s="183"/>
      <c r="B339" s="140" t="s">
        <v>5</v>
      </c>
      <c r="C339" s="140">
        <v>16</v>
      </c>
      <c r="D339" s="140">
        <v>26</v>
      </c>
      <c r="E339" s="140">
        <v>24</v>
      </c>
      <c r="F339" s="140">
        <f>$BF$119</f>
        <v>28</v>
      </c>
      <c r="G339" s="140"/>
      <c r="H339" s="140"/>
      <c r="I339" s="140"/>
      <c r="J339" s="140"/>
      <c r="K339" s="140"/>
      <c r="L339" s="140"/>
      <c r="M339" s="140"/>
      <c r="N339" s="140"/>
      <c r="O339" s="140"/>
      <c r="P339" s="140"/>
      <c r="Q339" s="140"/>
      <c r="R339" s="140"/>
      <c r="S339" s="140"/>
      <c r="T339" s="140"/>
      <c r="U339" s="3"/>
      <c r="V339" s="25" t="s">
        <v>24</v>
      </c>
      <c r="W339" s="14"/>
      <c r="X339" s="62"/>
      <c r="Y339" s="14"/>
      <c r="Z339" s="26" t="s">
        <v>24</v>
      </c>
      <c r="AA339" s="141" t="s">
        <v>117</v>
      </c>
      <c r="AB339" s="142">
        <v>3</v>
      </c>
      <c r="AC339" s="142">
        <v>1</v>
      </c>
      <c r="AD339" s="142">
        <v>5</v>
      </c>
      <c r="AE339" s="142">
        <f>$AX$153</f>
        <v>10</v>
      </c>
      <c r="AF339" s="142"/>
      <c r="AG339" s="142"/>
      <c r="AH339" s="142"/>
      <c r="AI339" s="142"/>
      <c r="AJ339" s="142"/>
      <c r="AK339" s="142"/>
      <c r="AL339" s="142"/>
      <c r="AM339" s="142"/>
      <c r="AN339" s="142"/>
      <c r="AO339" s="142"/>
      <c r="AP339" s="142"/>
      <c r="AQ339" s="142"/>
      <c r="AR339" s="142"/>
      <c r="AS339" s="142"/>
      <c r="AT339" s="4"/>
    </row>
    <row r="340" spans="1:46" x14ac:dyDescent="0.3">
      <c r="A340" s="183"/>
      <c r="B340" s="120"/>
      <c r="C340" s="463"/>
      <c r="D340" s="463"/>
      <c r="E340" s="463"/>
      <c r="F340" s="121"/>
      <c r="G340" s="121"/>
      <c r="H340" s="121"/>
      <c r="I340" s="121"/>
      <c r="J340" s="121"/>
      <c r="K340" s="121"/>
      <c r="L340" s="121"/>
      <c r="M340" s="121"/>
      <c r="N340" s="121"/>
      <c r="O340" s="121"/>
      <c r="P340" s="121"/>
      <c r="Q340" s="121"/>
      <c r="R340" s="121"/>
      <c r="S340" s="121"/>
      <c r="T340" s="121"/>
      <c r="U340" s="122"/>
      <c r="V340" s="27" t="s">
        <v>27</v>
      </c>
      <c r="W340" s="14"/>
      <c r="X340" s="63"/>
      <c r="Y340" s="14"/>
      <c r="Z340" s="19" t="s">
        <v>27</v>
      </c>
    </row>
    <row r="341" spans="1:46" ht="15" thickBot="1" x14ac:dyDescent="0.35">
      <c r="A341" s="184"/>
      <c r="B341" s="142" t="s">
        <v>11</v>
      </c>
      <c r="C341" s="142">
        <v>8</v>
      </c>
      <c r="D341" s="142">
        <v>2</v>
      </c>
      <c r="E341" s="142">
        <v>1</v>
      </c>
      <c r="F341" s="142">
        <f>$BD$153</f>
        <v>3</v>
      </c>
      <c r="G341" s="142"/>
      <c r="H341" s="142"/>
      <c r="I341" s="142"/>
      <c r="J341" s="142"/>
      <c r="K341" s="142"/>
      <c r="L341" s="142"/>
      <c r="M341" s="142"/>
      <c r="N341" s="142"/>
      <c r="O341" s="142"/>
      <c r="P341" s="142"/>
      <c r="Q341" s="142"/>
      <c r="R341" s="142"/>
      <c r="S341" s="142"/>
      <c r="T341" s="142"/>
      <c r="U341" s="4"/>
      <c r="V341" s="106">
        <f>$BC$153</f>
        <v>2.67</v>
      </c>
      <c r="W341" s="28"/>
      <c r="X341" s="58"/>
      <c r="Y341" s="28"/>
      <c r="Z341" s="60">
        <f>$AW$153</f>
        <v>5</v>
      </c>
    </row>
    <row r="342" spans="1:46" ht="15" thickBot="1" x14ac:dyDescent="0.35"/>
    <row r="343" spans="1:46" ht="14.4" customHeight="1" x14ac:dyDescent="0.3">
      <c r="A343" s="206" t="s">
        <v>88</v>
      </c>
      <c r="B343" s="11"/>
      <c r="C343" s="462"/>
      <c r="D343" s="462"/>
      <c r="E343" s="462"/>
      <c r="F343" s="118"/>
      <c r="G343" s="118"/>
      <c r="H343" s="118"/>
      <c r="I343" s="118"/>
      <c r="J343" s="118"/>
      <c r="K343" s="118"/>
      <c r="L343" s="118"/>
      <c r="M343" s="118"/>
      <c r="N343" s="118"/>
      <c r="O343" s="118"/>
      <c r="P343" s="118"/>
      <c r="Q343" s="118"/>
      <c r="R343" s="118"/>
      <c r="S343" s="118"/>
      <c r="T343" s="118"/>
      <c r="U343" s="119"/>
      <c r="V343" s="165" t="s">
        <v>23</v>
      </c>
      <c r="W343" s="166"/>
      <c r="X343" s="166"/>
      <c r="Y343" s="166"/>
      <c r="Z343" s="166"/>
      <c r="AA343" s="11"/>
      <c r="AB343" s="462"/>
      <c r="AC343" s="462"/>
      <c r="AD343" s="462"/>
      <c r="AE343" s="118"/>
      <c r="AF343" s="118"/>
      <c r="AG343" s="118"/>
      <c r="AH343" s="118"/>
      <c r="AI343" s="118"/>
      <c r="AJ343" s="118"/>
      <c r="AK343" s="118"/>
      <c r="AL343" s="118"/>
      <c r="AM343" s="118"/>
      <c r="AN343" s="118"/>
      <c r="AO343" s="118"/>
      <c r="AP343" s="118"/>
      <c r="AQ343" s="118"/>
      <c r="AR343" s="118"/>
      <c r="AS343" s="118"/>
      <c r="AT343" s="119"/>
    </row>
    <row r="344" spans="1:46" x14ac:dyDescent="0.3">
      <c r="A344" s="207"/>
      <c r="B344" s="5" t="s">
        <v>1</v>
      </c>
      <c r="C344" s="20">
        <v>1</v>
      </c>
      <c r="D344" s="20">
        <v>2</v>
      </c>
      <c r="E344" s="20">
        <v>3</v>
      </c>
      <c r="F344" s="20">
        <v>4</v>
      </c>
      <c r="G344" s="20">
        <v>5</v>
      </c>
      <c r="H344" s="20">
        <v>6</v>
      </c>
      <c r="I344" s="20">
        <v>7</v>
      </c>
      <c r="J344" s="20">
        <v>8</v>
      </c>
      <c r="K344" s="20">
        <v>9</v>
      </c>
      <c r="L344" s="20">
        <v>10</v>
      </c>
      <c r="M344" s="20">
        <v>11</v>
      </c>
      <c r="N344" s="20">
        <v>12</v>
      </c>
      <c r="O344" s="20">
        <v>13</v>
      </c>
      <c r="P344" s="20">
        <v>14</v>
      </c>
      <c r="Q344" s="20">
        <v>15</v>
      </c>
      <c r="R344" s="20">
        <v>16</v>
      </c>
      <c r="S344" s="20">
        <v>17</v>
      </c>
      <c r="T344" s="20">
        <v>18</v>
      </c>
      <c r="U344" s="21" t="s">
        <v>0</v>
      </c>
      <c r="V344" s="25" t="s">
        <v>24</v>
      </c>
      <c r="W344" s="14"/>
      <c r="X344" s="8" t="s">
        <v>25</v>
      </c>
      <c r="Y344" s="14"/>
      <c r="Z344" s="46" t="s">
        <v>26</v>
      </c>
      <c r="AA344" s="5" t="s">
        <v>1</v>
      </c>
      <c r="AB344" s="20">
        <v>1</v>
      </c>
      <c r="AC344" s="20">
        <v>2</v>
      </c>
      <c r="AD344" s="20">
        <v>3</v>
      </c>
      <c r="AE344" s="20">
        <v>4</v>
      </c>
      <c r="AF344" s="20">
        <v>5</v>
      </c>
      <c r="AG344" s="20">
        <v>6</v>
      </c>
      <c r="AH344" s="20">
        <v>7</v>
      </c>
      <c r="AI344" s="20">
        <v>8</v>
      </c>
      <c r="AJ344" s="20">
        <v>9</v>
      </c>
      <c r="AK344" s="20">
        <v>10</v>
      </c>
      <c r="AL344" s="20">
        <v>11</v>
      </c>
      <c r="AM344" s="20">
        <v>12</v>
      </c>
      <c r="AN344" s="20">
        <v>13</v>
      </c>
      <c r="AO344" s="20">
        <v>14</v>
      </c>
      <c r="AP344" s="20">
        <v>15</v>
      </c>
      <c r="AQ344" s="20">
        <v>16</v>
      </c>
      <c r="AR344" s="20">
        <v>17</v>
      </c>
      <c r="AS344" s="20">
        <v>18</v>
      </c>
      <c r="AT344" s="21" t="s">
        <v>0</v>
      </c>
    </row>
    <row r="345" spans="1:46" x14ac:dyDescent="0.3">
      <c r="A345" s="207"/>
      <c r="B345" s="140" t="s">
        <v>2</v>
      </c>
      <c r="C345" s="140">
        <v>16</v>
      </c>
      <c r="D345" s="140">
        <v>20</v>
      </c>
      <c r="E345" s="140">
        <v>15</v>
      </c>
      <c r="F345" s="140">
        <f>$BE$54</f>
        <v>20</v>
      </c>
      <c r="G345" s="140"/>
      <c r="H345" s="140"/>
      <c r="I345" s="140"/>
      <c r="J345" s="140"/>
      <c r="K345" s="140"/>
      <c r="L345" s="140"/>
      <c r="M345" s="140"/>
      <c r="N345" s="140"/>
      <c r="O345" s="140"/>
      <c r="P345" s="140"/>
      <c r="Q345" s="140"/>
      <c r="R345" s="140"/>
      <c r="S345" s="140"/>
      <c r="T345" s="140"/>
      <c r="U345" s="3"/>
      <c r="V345" s="27" t="s">
        <v>27</v>
      </c>
      <c r="W345" s="14"/>
      <c r="X345" s="9" t="s">
        <v>28</v>
      </c>
      <c r="Y345" s="14"/>
      <c r="Z345" s="19" t="s">
        <v>28</v>
      </c>
      <c r="AA345" s="139" t="s">
        <v>33</v>
      </c>
      <c r="AB345" s="140">
        <v>20</v>
      </c>
      <c r="AC345" s="140">
        <v>29</v>
      </c>
      <c r="AD345" s="140">
        <v>24</v>
      </c>
      <c r="AE345" s="140">
        <f>$AY$54</f>
        <v>24</v>
      </c>
      <c r="AF345" s="140"/>
      <c r="AG345" s="140"/>
      <c r="AH345" s="140"/>
      <c r="AI345" s="140"/>
      <c r="AJ345" s="140"/>
      <c r="AK345" s="140"/>
      <c r="AL345" s="140"/>
      <c r="AM345" s="140"/>
      <c r="AN345" s="140"/>
      <c r="AO345" s="140"/>
      <c r="AP345" s="140"/>
      <c r="AQ345" s="140"/>
      <c r="AR345" s="140"/>
      <c r="AS345" s="140"/>
      <c r="AT345" s="3"/>
    </row>
    <row r="346" spans="1:46" x14ac:dyDescent="0.3">
      <c r="A346" s="207"/>
      <c r="B346" s="120"/>
      <c r="C346" s="463"/>
      <c r="D346" s="463"/>
      <c r="E346" s="463"/>
      <c r="F346" s="121"/>
      <c r="G346" s="121"/>
      <c r="H346" s="121"/>
      <c r="I346" s="121"/>
      <c r="J346" s="121"/>
      <c r="K346" s="121"/>
      <c r="L346" s="121"/>
      <c r="M346" s="121"/>
      <c r="N346" s="121"/>
      <c r="O346" s="121"/>
      <c r="P346" s="121"/>
      <c r="Q346" s="121"/>
      <c r="R346" s="121"/>
      <c r="S346" s="121"/>
      <c r="T346" s="121"/>
      <c r="U346" s="122"/>
      <c r="V346" s="108">
        <f>$BC$86</f>
        <v>22.6</v>
      </c>
      <c r="W346" s="10"/>
      <c r="X346" s="109">
        <f>$BD$86</f>
        <v>23.3</v>
      </c>
      <c r="Y346" s="10"/>
      <c r="Z346" s="3">
        <f>$BE$86</f>
        <v>23.3</v>
      </c>
      <c r="AA346" s="139" t="s">
        <v>34</v>
      </c>
      <c r="AB346" s="140">
        <v>17</v>
      </c>
      <c r="AC346" s="140">
        <v>30</v>
      </c>
      <c r="AD346" s="140">
        <v>26</v>
      </c>
      <c r="AE346" s="140">
        <f>$AW$54</f>
        <v>20</v>
      </c>
      <c r="AF346" s="140"/>
      <c r="AG346" s="140"/>
      <c r="AH346" s="140"/>
      <c r="AI346" s="140"/>
      <c r="AJ346" s="140"/>
      <c r="AK346" s="140"/>
      <c r="AL346" s="140"/>
      <c r="AM346" s="140"/>
      <c r="AN346" s="140"/>
      <c r="AO346" s="140"/>
      <c r="AP346" s="140"/>
      <c r="AQ346" s="140"/>
      <c r="AR346" s="140"/>
      <c r="AS346" s="140"/>
      <c r="AT346" s="3"/>
    </row>
    <row r="347" spans="1:46" x14ac:dyDescent="0.3">
      <c r="A347" s="207"/>
      <c r="B347" s="140" t="s">
        <v>3</v>
      </c>
      <c r="C347" s="140">
        <v>9</v>
      </c>
      <c r="D347" s="140">
        <v>8</v>
      </c>
      <c r="E347" s="140">
        <v>16</v>
      </c>
      <c r="F347" s="140">
        <f>$BD$54</f>
        <v>15</v>
      </c>
      <c r="G347" s="140"/>
      <c r="H347" s="140"/>
      <c r="I347" s="140"/>
      <c r="J347" s="140"/>
      <c r="K347" s="140"/>
      <c r="L347" s="140"/>
      <c r="M347" s="140"/>
      <c r="N347" s="140"/>
      <c r="O347" s="140"/>
      <c r="P347" s="140"/>
      <c r="Q347" s="140"/>
      <c r="R347" s="140"/>
      <c r="S347" s="140"/>
      <c r="T347" s="140"/>
      <c r="U347" s="3"/>
      <c r="V347" s="149" t="s">
        <v>29</v>
      </c>
      <c r="W347" s="150"/>
      <c r="X347" s="150"/>
      <c r="Y347" s="150"/>
      <c r="Z347" s="151"/>
      <c r="AA347" s="139" t="s">
        <v>35</v>
      </c>
      <c r="AB347" s="140">
        <v>25</v>
      </c>
      <c r="AC347" s="140">
        <v>11</v>
      </c>
      <c r="AD347" s="140">
        <v>22</v>
      </c>
      <c r="AE347" s="140">
        <f>$AX$54</f>
        <v>23</v>
      </c>
      <c r="AF347" s="140"/>
      <c r="AG347" s="140"/>
      <c r="AH347" s="140"/>
      <c r="AI347" s="140"/>
      <c r="AJ347" s="140"/>
      <c r="AK347" s="140"/>
      <c r="AL347" s="140"/>
      <c r="AM347" s="140"/>
      <c r="AN347" s="140"/>
      <c r="AO347" s="140"/>
      <c r="AP347" s="140"/>
      <c r="AQ347" s="140"/>
      <c r="AR347" s="140"/>
      <c r="AS347" s="140"/>
      <c r="AT347" s="3"/>
    </row>
    <row r="348" spans="1:46" x14ac:dyDescent="0.3">
      <c r="A348" s="207"/>
      <c r="B348" s="140" t="s">
        <v>4</v>
      </c>
      <c r="C348" s="140">
        <v>20</v>
      </c>
      <c r="D348" s="140">
        <v>30</v>
      </c>
      <c r="E348" s="140">
        <v>26</v>
      </c>
      <c r="F348" s="140">
        <f>$BI$20</f>
        <v>29</v>
      </c>
      <c r="G348" s="140"/>
      <c r="H348" s="140"/>
      <c r="I348" s="140"/>
      <c r="J348" s="140"/>
      <c r="K348" s="140"/>
      <c r="L348" s="140"/>
      <c r="M348" s="140"/>
      <c r="N348" s="140"/>
      <c r="O348" s="140"/>
      <c r="P348" s="140"/>
      <c r="Q348" s="140"/>
      <c r="R348" s="140"/>
      <c r="S348" s="140"/>
      <c r="T348" s="140"/>
      <c r="U348" s="3"/>
      <c r="V348" s="25" t="s">
        <v>24</v>
      </c>
      <c r="W348" s="14"/>
      <c r="X348" s="8" t="s">
        <v>25</v>
      </c>
      <c r="Y348" s="14"/>
      <c r="Z348" s="26" t="s">
        <v>26</v>
      </c>
      <c r="AA348" s="123"/>
      <c r="AB348" s="463"/>
      <c r="AC348" s="463"/>
      <c r="AD348" s="463"/>
      <c r="AE348" s="121"/>
      <c r="AF348" s="121"/>
      <c r="AG348" s="121"/>
      <c r="AH348" s="121"/>
      <c r="AI348" s="121"/>
      <c r="AJ348" s="121"/>
      <c r="AK348" s="121"/>
      <c r="AL348" s="121"/>
      <c r="AM348" s="121"/>
      <c r="AN348" s="121"/>
      <c r="AO348" s="121"/>
      <c r="AP348" s="121"/>
      <c r="AQ348" s="121"/>
      <c r="AR348" s="121"/>
      <c r="AS348" s="121"/>
      <c r="AT348" s="122"/>
    </row>
    <row r="349" spans="1:46" x14ac:dyDescent="0.3">
      <c r="A349" s="207"/>
      <c r="B349" s="140" t="s">
        <v>5</v>
      </c>
      <c r="C349" s="140">
        <v>27</v>
      </c>
      <c r="D349" s="140">
        <v>21</v>
      </c>
      <c r="E349" s="140">
        <v>23</v>
      </c>
      <c r="F349" s="140">
        <f>$BL$86</f>
        <v>30</v>
      </c>
      <c r="G349" s="140"/>
      <c r="H349" s="140"/>
      <c r="I349" s="140"/>
      <c r="J349" s="140"/>
      <c r="K349" s="140"/>
      <c r="L349" s="140"/>
      <c r="M349" s="140"/>
      <c r="N349" s="140"/>
      <c r="O349" s="140"/>
      <c r="P349" s="140"/>
      <c r="Q349" s="140"/>
      <c r="R349" s="140"/>
      <c r="S349" s="140"/>
      <c r="T349" s="140"/>
      <c r="U349" s="3"/>
      <c r="V349" s="27" t="s">
        <v>27</v>
      </c>
      <c r="W349" s="14"/>
      <c r="X349" s="9" t="s">
        <v>28</v>
      </c>
      <c r="Y349" s="14"/>
      <c r="Z349" s="19" t="s">
        <v>28</v>
      </c>
      <c r="AA349" s="139" t="s">
        <v>36</v>
      </c>
      <c r="AB349" s="140">
        <v>17</v>
      </c>
      <c r="AC349" s="140">
        <v>17</v>
      </c>
      <c r="AD349" s="140">
        <v>7</v>
      </c>
      <c r="AE349" s="140">
        <f>$AX$88</f>
        <v>3</v>
      </c>
      <c r="AF349" s="140"/>
      <c r="AG349" s="140"/>
      <c r="AH349" s="140"/>
      <c r="AI349" s="140"/>
      <c r="AJ349" s="140"/>
      <c r="AK349" s="140"/>
      <c r="AL349" s="140"/>
      <c r="AM349" s="140"/>
      <c r="AN349" s="140"/>
      <c r="AO349" s="140"/>
      <c r="AP349" s="140"/>
      <c r="AQ349" s="140"/>
      <c r="AR349" s="140"/>
      <c r="AS349" s="140"/>
      <c r="AT349" s="3"/>
    </row>
    <row r="350" spans="1:46" x14ac:dyDescent="0.3">
      <c r="A350" s="207"/>
      <c r="B350" s="120"/>
      <c r="C350" s="463"/>
      <c r="D350" s="463"/>
      <c r="E350" s="463"/>
      <c r="F350" s="121"/>
      <c r="G350" s="121"/>
      <c r="H350" s="121"/>
      <c r="I350" s="121"/>
      <c r="J350" s="121"/>
      <c r="K350" s="121"/>
      <c r="L350" s="121"/>
      <c r="M350" s="121"/>
      <c r="N350" s="121"/>
      <c r="O350" s="121"/>
      <c r="P350" s="121"/>
      <c r="Q350" s="121"/>
      <c r="R350" s="121"/>
      <c r="S350" s="121"/>
      <c r="T350" s="121"/>
      <c r="U350" s="122"/>
      <c r="V350" s="108">
        <f>$BI$86</f>
        <v>21.9</v>
      </c>
      <c r="W350" s="10"/>
      <c r="X350" s="109">
        <f>$BJ$86</f>
        <v>25.4</v>
      </c>
      <c r="Y350" s="10"/>
      <c r="Z350" s="3">
        <f>$BK$86</f>
        <v>28.9</v>
      </c>
      <c r="AA350" s="139" t="s">
        <v>37</v>
      </c>
      <c r="AB350" s="140">
        <v>18</v>
      </c>
      <c r="AC350" s="140">
        <v>18</v>
      </c>
      <c r="AD350" s="140">
        <v>25</v>
      </c>
      <c r="AE350" s="140">
        <f>$AY$88</f>
        <v>17</v>
      </c>
      <c r="AF350" s="140"/>
      <c r="AG350" s="140"/>
      <c r="AH350" s="140"/>
      <c r="AI350" s="140"/>
      <c r="AJ350" s="140"/>
      <c r="AK350" s="140"/>
      <c r="AL350" s="140"/>
      <c r="AM350" s="140"/>
      <c r="AN350" s="140"/>
      <c r="AO350" s="140"/>
      <c r="AP350" s="140"/>
      <c r="AQ350" s="140"/>
      <c r="AR350" s="140"/>
      <c r="AS350" s="140"/>
      <c r="AT350" s="3"/>
    </row>
    <row r="351" spans="1:46" x14ac:dyDescent="0.3">
      <c r="A351" s="207"/>
      <c r="B351" s="140" t="s">
        <v>6</v>
      </c>
      <c r="C351" s="140">
        <v>21</v>
      </c>
      <c r="D351" s="140">
        <v>29</v>
      </c>
      <c r="E351" s="140">
        <v>16</v>
      </c>
      <c r="F351" s="140">
        <f>$BC$54</f>
        <v>23</v>
      </c>
      <c r="G351" s="140"/>
      <c r="H351" s="140"/>
      <c r="I351" s="140"/>
      <c r="J351" s="140"/>
      <c r="K351" s="140"/>
      <c r="L351" s="140"/>
      <c r="M351" s="140"/>
      <c r="N351" s="140"/>
      <c r="O351" s="140"/>
      <c r="P351" s="140"/>
      <c r="Q351" s="140"/>
      <c r="R351" s="140"/>
      <c r="S351" s="140"/>
      <c r="T351" s="140"/>
      <c r="U351" s="3"/>
      <c r="V351" s="149" t="s">
        <v>30</v>
      </c>
      <c r="W351" s="150"/>
      <c r="X351" s="150"/>
      <c r="Y351" s="150"/>
      <c r="Z351" s="151"/>
      <c r="AA351" s="37"/>
      <c r="AB351" s="12"/>
      <c r="AC351" s="12"/>
      <c r="AD351" s="12"/>
      <c r="AE351" s="12"/>
      <c r="AF351" s="12"/>
      <c r="AG351" s="12"/>
      <c r="AH351" s="12"/>
      <c r="AI351" s="12"/>
      <c r="AJ351" s="12"/>
      <c r="AK351" s="12"/>
      <c r="AL351" s="12"/>
      <c r="AM351" s="12"/>
      <c r="AN351" s="12"/>
      <c r="AO351" s="12"/>
      <c r="AP351" s="12"/>
      <c r="AQ351" s="12"/>
      <c r="AR351" s="12"/>
      <c r="AS351" s="12"/>
      <c r="AT351" s="13"/>
    </row>
    <row r="352" spans="1:46" x14ac:dyDescent="0.3">
      <c r="A352" s="207"/>
      <c r="B352" s="140" t="s">
        <v>5</v>
      </c>
      <c r="C352" s="140">
        <v>17</v>
      </c>
      <c r="D352" s="140">
        <v>28</v>
      </c>
      <c r="E352" s="140">
        <v>28</v>
      </c>
      <c r="F352" s="140">
        <f>$BF$86</f>
        <v>29</v>
      </c>
      <c r="G352" s="140"/>
      <c r="H352" s="140"/>
      <c r="I352" s="140"/>
      <c r="J352" s="140"/>
      <c r="K352" s="140"/>
      <c r="L352" s="140"/>
      <c r="M352" s="140"/>
      <c r="N352" s="140"/>
      <c r="O352" s="140"/>
      <c r="P352" s="140"/>
      <c r="Q352" s="140"/>
      <c r="R352" s="140"/>
      <c r="S352" s="140"/>
      <c r="T352" s="140"/>
      <c r="U352" s="3"/>
      <c r="V352" s="25" t="s">
        <v>24</v>
      </c>
      <c r="W352" s="14"/>
      <c r="X352" s="8" t="s">
        <v>25</v>
      </c>
      <c r="Y352" s="14"/>
      <c r="Z352" s="26" t="s">
        <v>26</v>
      </c>
      <c r="AA352" s="38"/>
      <c r="AB352" s="464"/>
      <c r="AC352" s="464"/>
      <c r="AD352" s="464"/>
      <c r="AE352" s="14"/>
      <c r="AF352" s="14"/>
      <c r="AG352" s="14"/>
      <c r="AH352" s="14"/>
      <c r="AI352" s="14"/>
      <c r="AJ352" s="14"/>
      <c r="AK352" s="14"/>
      <c r="AL352" s="14"/>
      <c r="AM352" s="14"/>
      <c r="AN352" s="14"/>
      <c r="AO352" s="14"/>
      <c r="AP352" s="14"/>
      <c r="AQ352" s="14"/>
      <c r="AR352" s="14"/>
      <c r="AS352" s="14"/>
      <c r="AT352" s="15"/>
    </row>
    <row r="353" spans="1:46" x14ac:dyDescent="0.3">
      <c r="A353" s="207"/>
      <c r="B353" s="120"/>
      <c r="C353" s="463"/>
      <c r="D353" s="463"/>
      <c r="E353" s="463"/>
      <c r="F353" s="121"/>
      <c r="G353" s="121"/>
      <c r="H353" s="121"/>
      <c r="I353" s="121"/>
      <c r="J353" s="121"/>
      <c r="K353" s="121"/>
      <c r="L353" s="121"/>
      <c r="M353" s="121"/>
      <c r="N353" s="121"/>
      <c r="O353" s="121"/>
      <c r="P353" s="121"/>
      <c r="Q353" s="121"/>
      <c r="R353" s="121"/>
      <c r="S353" s="121"/>
      <c r="T353" s="121"/>
      <c r="U353" s="122"/>
      <c r="V353" s="27" t="s">
        <v>27</v>
      </c>
      <c r="W353" s="14"/>
      <c r="X353" s="9" t="s">
        <v>28</v>
      </c>
      <c r="Y353" s="14"/>
      <c r="Z353" s="19" t="s">
        <v>28</v>
      </c>
      <c r="AA353" s="39"/>
      <c r="AB353" s="465"/>
      <c r="AC353" s="465"/>
      <c r="AD353" s="465"/>
      <c r="AE353" s="124"/>
      <c r="AF353" s="124"/>
      <c r="AG353" s="124"/>
      <c r="AH353" s="124"/>
      <c r="AI353" s="124"/>
      <c r="AJ353" s="124"/>
      <c r="AK353" s="124" t="s">
        <v>1</v>
      </c>
      <c r="AL353" s="124"/>
      <c r="AM353" s="124"/>
      <c r="AN353" s="124"/>
      <c r="AO353" s="124"/>
      <c r="AP353" s="124"/>
      <c r="AQ353" s="124"/>
      <c r="AR353" s="124"/>
      <c r="AS353" s="124"/>
      <c r="AT353" s="125"/>
    </row>
    <row r="354" spans="1:46" x14ac:dyDescent="0.3">
      <c r="A354" s="207"/>
      <c r="B354" s="140" t="s">
        <v>7</v>
      </c>
      <c r="C354" s="140">
        <v>19</v>
      </c>
      <c r="D354" s="140">
        <v>31</v>
      </c>
      <c r="E354" s="140">
        <v>9</v>
      </c>
      <c r="F354" s="140">
        <f>$BC$20</f>
        <v>8</v>
      </c>
      <c r="G354" s="140"/>
      <c r="H354" s="140"/>
      <c r="I354" s="140"/>
      <c r="J354" s="140"/>
      <c r="K354" s="140"/>
      <c r="L354" s="140"/>
      <c r="M354" s="140"/>
      <c r="N354" s="140"/>
      <c r="O354" s="140"/>
      <c r="P354" s="140"/>
      <c r="Q354" s="140"/>
      <c r="R354" s="140"/>
      <c r="S354" s="140"/>
      <c r="T354" s="140"/>
      <c r="U354" s="3"/>
      <c r="V354" s="108">
        <f>$AW$120</f>
        <v>19.5</v>
      </c>
      <c r="W354" s="10"/>
      <c r="X354" s="109">
        <f>$AX$120</f>
        <v>25.4</v>
      </c>
      <c r="Y354" s="10"/>
      <c r="Z354" s="3">
        <f>$AY$120</f>
        <v>31.2</v>
      </c>
      <c r="AA354" s="40" t="s">
        <v>38</v>
      </c>
      <c r="AB354" s="22">
        <v>1</v>
      </c>
      <c r="AC354" s="20">
        <v>2</v>
      </c>
      <c r="AD354" s="20">
        <v>3</v>
      </c>
      <c r="AE354" s="20">
        <v>4</v>
      </c>
      <c r="AF354" s="20">
        <v>5</v>
      </c>
      <c r="AG354" s="22">
        <v>6</v>
      </c>
      <c r="AH354" s="22">
        <v>7</v>
      </c>
      <c r="AI354" s="22">
        <v>8</v>
      </c>
      <c r="AJ354" s="22">
        <v>9</v>
      </c>
      <c r="AK354" s="22">
        <v>10</v>
      </c>
      <c r="AL354" s="22">
        <v>11</v>
      </c>
      <c r="AM354" s="22">
        <v>12</v>
      </c>
      <c r="AN354" s="22">
        <v>13</v>
      </c>
      <c r="AO354" s="22">
        <v>14</v>
      </c>
      <c r="AP354" s="22">
        <v>15</v>
      </c>
      <c r="AQ354" s="22">
        <v>16</v>
      </c>
      <c r="AR354" s="22">
        <v>17</v>
      </c>
      <c r="AS354" s="22">
        <v>18</v>
      </c>
      <c r="AT354" s="23" t="s">
        <v>0</v>
      </c>
    </row>
    <row r="355" spans="1:46" x14ac:dyDescent="0.3">
      <c r="A355" s="207"/>
      <c r="B355" s="140" t="s">
        <v>8</v>
      </c>
      <c r="C355" s="140">
        <v>25</v>
      </c>
      <c r="D355" s="140">
        <v>4</v>
      </c>
      <c r="E355" s="140">
        <v>2</v>
      </c>
      <c r="F355" s="140">
        <f>$BD$20</f>
        <v>2</v>
      </c>
      <c r="G355" s="140"/>
      <c r="H355" s="140"/>
      <c r="I355" s="140"/>
      <c r="J355" s="140"/>
      <c r="K355" s="140"/>
      <c r="L355" s="140"/>
      <c r="M355" s="140"/>
      <c r="N355" s="140"/>
      <c r="O355" s="140"/>
      <c r="P355" s="140"/>
      <c r="Q355" s="140"/>
      <c r="R355" s="140"/>
      <c r="S355" s="140"/>
      <c r="T355" s="140"/>
      <c r="U355" s="3"/>
      <c r="V355" s="149" t="s">
        <v>31</v>
      </c>
      <c r="W355" s="150"/>
      <c r="X355" s="150"/>
      <c r="Y355" s="150"/>
      <c r="Z355" s="151"/>
      <c r="AA355" s="40" t="s">
        <v>150</v>
      </c>
      <c r="AB355" s="35">
        <v>12</v>
      </c>
      <c r="AC355" s="35">
        <v>30</v>
      </c>
      <c r="AD355" s="35">
        <v>7</v>
      </c>
      <c r="AE355" s="35">
        <f>$AX$18</f>
        <v>15</v>
      </c>
      <c r="AF355" s="35"/>
      <c r="AG355" s="35"/>
      <c r="AH355" s="35"/>
      <c r="AI355" s="35"/>
      <c r="AJ355" s="35"/>
      <c r="AK355" s="35"/>
      <c r="AL355" s="35"/>
      <c r="AM355" s="35"/>
      <c r="AN355" s="35"/>
      <c r="AO355" s="35"/>
      <c r="AP355" s="35"/>
      <c r="AQ355" s="35"/>
      <c r="AR355" s="35"/>
      <c r="AS355" s="35"/>
      <c r="AT355" s="36"/>
    </row>
    <row r="356" spans="1:46" x14ac:dyDescent="0.3">
      <c r="A356" s="207"/>
      <c r="B356" s="140" t="s">
        <v>9</v>
      </c>
      <c r="C356" s="140">
        <v>19</v>
      </c>
      <c r="D356" s="140">
        <v>22</v>
      </c>
      <c r="E356" s="140">
        <v>27</v>
      </c>
      <c r="F356" s="140">
        <f>$BE$20</f>
        <v>29</v>
      </c>
      <c r="G356" s="140"/>
      <c r="H356" s="140"/>
      <c r="I356" s="140"/>
      <c r="J356" s="140"/>
      <c r="K356" s="140"/>
      <c r="L356" s="140"/>
      <c r="M356" s="140"/>
      <c r="N356" s="140"/>
      <c r="O356" s="140"/>
      <c r="P356" s="140"/>
      <c r="Q356" s="140"/>
      <c r="R356" s="140"/>
      <c r="S356" s="140"/>
      <c r="T356" s="140"/>
      <c r="U356" s="3"/>
      <c r="V356" s="25" t="s">
        <v>24</v>
      </c>
      <c r="W356" s="14"/>
      <c r="X356" s="8" t="s">
        <v>25</v>
      </c>
      <c r="Y356" s="14"/>
      <c r="Z356" s="26" t="s">
        <v>26</v>
      </c>
      <c r="AA356" s="138"/>
      <c r="AB356" s="136"/>
      <c r="AC356" s="136"/>
      <c r="AD356" s="136"/>
      <c r="AE356" s="136"/>
      <c r="AF356" s="136"/>
      <c r="AG356" s="136"/>
      <c r="AH356" s="136"/>
      <c r="AI356" s="136"/>
      <c r="AJ356" s="136"/>
      <c r="AK356" s="136"/>
      <c r="AL356" s="136"/>
      <c r="AM356" s="136"/>
      <c r="AN356" s="136"/>
      <c r="AO356" s="136"/>
      <c r="AP356" s="136"/>
      <c r="AQ356" s="136"/>
      <c r="AR356" s="136"/>
      <c r="AS356" s="136"/>
      <c r="AT356" s="137"/>
    </row>
    <row r="357" spans="1:46" x14ac:dyDescent="0.3">
      <c r="A357" s="207"/>
      <c r="B357" s="140" t="s">
        <v>5</v>
      </c>
      <c r="C357" s="140">
        <v>5</v>
      </c>
      <c r="D357" s="140">
        <v>13</v>
      </c>
      <c r="E357" s="140">
        <v>17</v>
      </c>
      <c r="F357" s="140">
        <f>$AZ$120</f>
        <v>10</v>
      </c>
      <c r="G357" s="140"/>
      <c r="H357" s="140"/>
      <c r="I357" s="140"/>
      <c r="J357" s="140"/>
      <c r="K357" s="140"/>
      <c r="L357" s="140"/>
      <c r="M357" s="140"/>
      <c r="N357" s="140"/>
      <c r="O357" s="140"/>
      <c r="P357" s="140"/>
      <c r="Q357" s="140"/>
      <c r="R357" s="140"/>
      <c r="S357" s="140"/>
      <c r="T357" s="140"/>
      <c r="U357" s="3"/>
      <c r="V357" s="27" t="s">
        <v>27</v>
      </c>
      <c r="W357" s="14"/>
      <c r="X357" s="9" t="s">
        <v>28</v>
      </c>
      <c r="Y357" s="14"/>
      <c r="Z357" s="19" t="s">
        <v>28</v>
      </c>
      <c r="AA357" s="39"/>
      <c r="AB357" s="465"/>
      <c r="AC357" s="465"/>
      <c r="AD357" s="465"/>
      <c r="AE357" s="124"/>
      <c r="AF357" s="124"/>
      <c r="AG357" s="124"/>
      <c r="AH357" s="124"/>
      <c r="AI357" s="124"/>
      <c r="AJ357" s="124"/>
      <c r="AK357" s="124" t="s">
        <v>1</v>
      </c>
      <c r="AL357" s="124"/>
      <c r="AM357" s="124"/>
      <c r="AN357" s="124"/>
      <c r="AO357" s="124"/>
      <c r="AP357" s="124"/>
      <c r="AQ357" s="124"/>
      <c r="AR357" s="124"/>
      <c r="AS357" s="124"/>
      <c r="AT357" s="125"/>
    </row>
    <row r="358" spans="1:46" x14ac:dyDescent="0.3">
      <c r="A358" s="207"/>
      <c r="B358" s="120"/>
      <c r="C358" s="463"/>
      <c r="D358" s="463"/>
      <c r="E358" s="463"/>
      <c r="F358" s="121"/>
      <c r="G358" s="121"/>
      <c r="H358" s="121"/>
      <c r="I358" s="121"/>
      <c r="J358" s="121"/>
      <c r="K358" s="121"/>
      <c r="L358" s="121"/>
      <c r="M358" s="121"/>
      <c r="N358" s="121"/>
      <c r="O358" s="121"/>
      <c r="P358" s="121"/>
      <c r="Q358" s="121"/>
      <c r="R358" s="121"/>
      <c r="S358" s="121"/>
      <c r="T358" s="121"/>
      <c r="U358" s="122"/>
      <c r="V358" s="108">
        <f>$BC$120</f>
        <v>10.4</v>
      </c>
      <c r="W358" s="10"/>
      <c r="X358" s="109">
        <f>$BD$120</f>
        <v>13.8</v>
      </c>
      <c r="Y358" s="10"/>
      <c r="Z358" s="3">
        <f>$BE$120</f>
        <v>17.100000000000001</v>
      </c>
      <c r="AA358" s="49" t="s">
        <v>115</v>
      </c>
      <c r="AB358" s="44">
        <v>1</v>
      </c>
      <c r="AC358" s="20">
        <v>2</v>
      </c>
      <c r="AD358" s="20">
        <v>3</v>
      </c>
      <c r="AE358" s="20">
        <v>4</v>
      </c>
      <c r="AF358" s="20">
        <v>5</v>
      </c>
      <c r="AG358" s="44">
        <v>6</v>
      </c>
      <c r="AH358" s="44">
        <v>7</v>
      </c>
      <c r="AI358" s="44">
        <v>8</v>
      </c>
      <c r="AJ358" s="44">
        <v>9</v>
      </c>
      <c r="AK358" s="44">
        <v>10</v>
      </c>
      <c r="AL358" s="44">
        <v>11</v>
      </c>
      <c r="AM358" s="44">
        <v>12</v>
      </c>
      <c r="AN358" s="44">
        <v>13</v>
      </c>
      <c r="AO358" s="44">
        <v>14</v>
      </c>
      <c r="AP358" s="44">
        <v>15</v>
      </c>
      <c r="AQ358" s="44">
        <v>16</v>
      </c>
      <c r="AR358" s="44">
        <v>17</v>
      </c>
      <c r="AS358" s="44">
        <v>18</v>
      </c>
      <c r="AT358" s="45" t="s">
        <v>0</v>
      </c>
    </row>
    <row r="359" spans="1:46" x14ac:dyDescent="0.3">
      <c r="A359" s="207"/>
      <c r="B359" s="140" t="s">
        <v>10</v>
      </c>
      <c r="C359" s="140">
        <v>25</v>
      </c>
      <c r="D359" s="140">
        <v>17</v>
      </c>
      <c r="E359" s="140">
        <v>16</v>
      </c>
      <c r="F359" s="140">
        <f>$BH$20</f>
        <v>19</v>
      </c>
      <c r="G359" s="140"/>
      <c r="H359" s="140"/>
      <c r="I359" s="140"/>
      <c r="J359" s="140"/>
      <c r="K359" s="140"/>
      <c r="L359" s="140"/>
      <c r="M359" s="140"/>
      <c r="N359" s="140"/>
      <c r="O359" s="140"/>
      <c r="P359" s="140"/>
      <c r="Q359" s="140"/>
      <c r="R359" s="140"/>
      <c r="S359" s="140"/>
      <c r="T359" s="140"/>
      <c r="U359" s="3"/>
      <c r="V359" s="149" t="s">
        <v>32</v>
      </c>
      <c r="W359" s="150"/>
      <c r="X359" s="61"/>
      <c r="Y359" s="150" t="s">
        <v>127</v>
      </c>
      <c r="Z359" s="151"/>
      <c r="AA359" s="50" t="s">
        <v>116</v>
      </c>
      <c r="AB359" s="140">
        <v>19</v>
      </c>
      <c r="AC359" s="140">
        <v>8</v>
      </c>
      <c r="AD359" s="140">
        <v>8</v>
      </c>
      <c r="AE359" s="140">
        <f>$BI$54</f>
        <v>10</v>
      </c>
      <c r="AF359" s="140"/>
      <c r="AG359" s="140"/>
      <c r="AH359" s="140"/>
      <c r="AI359" s="140"/>
      <c r="AJ359" s="140"/>
      <c r="AK359" s="140"/>
      <c r="AL359" s="140"/>
      <c r="AM359" s="140"/>
      <c r="AN359" s="140"/>
      <c r="AO359" s="140"/>
      <c r="AP359" s="140"/>
      <c r="AQ359" s="140"/>
      <c r="AR359" s="140"/>
      <c r="AS359" s="140"/>
      <c r="AT359" s="3"/>
    </row>
    <row r="360" spans="1:46" ht="15" thickBot="1" x14ac:dyDescent="0.35">
      <c r="A360" s="207"/>
      <c r="B360" s="140" t="s">
        <v>5</v>
      </c>
      <c r="C360" s="140">
        <v>30</v>
      </c>
      <c r="D360" s="140">
        <v>28</v>
      </c>
      <c r="E360" s="140">
        <v>27</v>
      </c>
      <c r="F360" s="140">
        <f>$BF$120</f>
        <v>27</v>
      </c>
      <c r="G360" s="140"/>
      <c r="H360" s="140"/>
      <c r="I360" s="140"/>
      <c r="J360" s="140"/>
      <c r="K360" s="140"/>
      <c r="L360" s="140"/>
      <c r="M360" s="140"/>
      <c r="N360" s="140"/>
      <c r="O360" s="140"/>
      <c r="P360" s="140"/>
      <c r="Q360" s="140"/>
      <c r="R360" s="140"/>
      <c r="S360" s="140"/>
      <c r="T360" s="140"/>
      <c r="U360" s="3"/>
      <c r="V360" s="25" t="s">
        <v>24</v>
      </c>
      <c r="W360" s="14"/>
      <c r="X360" s="62"/>
      <c r="Y360" s="14"/>
      <c r="Z360" s="26" t="s">
        <v>24</v>
      </c>
      <c r="AA360" s="141" t="s">
        <v>117</v>
      </c>
      <c r="AB360" s="142">
        <v>21</v>
      </c>
      <c r="AC360" s="142">
        <v>13</v>
      </c>
      <c r="AD360" s="142">
        <v>5</v>
      </c>
      <c r="AE360" s="142">
        <f>$AX$154</f>
        <v>6</v>
      </c>
      <c r="AF360" s="142"/>
      <c r="AG360" s="142"/>
      <c r="AH360" s="142"/>
      <c r="AI360" s="142"/>
      <c r="AJ360" s="142"/>
      <c r="AK360" s="142"/>
      <c r="AL360" s="142"/>
      <c r="AM360" s="142"/>
      <c r="AN360" s="142"/>
      <c r="AO360" s="142"/>
      <c r="AP360" s="142"/>
      <c r="AQ360" s="142"/>
      <c r="AR360" s="142"/>
      <c r="AS360" s="142"/>
      <c r="AT360" s="4"/>
    </row>
    <row r="361" spans="1:46" x14ac:dyDescent="0.3">
      <c r="A361" s="207"/>
      <c r="B361" s="120"/>
      <c r="C361" s="463"/>
      <c r="D361" s="463"/>
      <c r="E361" s="463"/>
      <c r="F361" s="121"/>
      <c r="G361" s="121"/>
      <c r="H361" s="121"/>
      <c r="I361" s="121"/>
      <c r="J361" s="121"/>
      <c r="K361" s="121"/>
      <c r="L361" s="121"/>
      <c r="M361" s="121"/>
      <c r="N361" s="121"/>
      <c r="O361" s="121"/>
      <c r="P361" s="121"/>
      <c r="Q361" s="121"/>
      <c r="R361" s="121"/>
      <c r="S361" s="121"/>
      <c r="T361" s="121"/>
      <c r="U361" s="122"/>
      <c r="V361" s="27" t="s">
        <v>27</v>
      </c>
      <c r="W361" s="14"/>
      <c r="X361" s="63"/>
      <c r="Y361" s="14"/>
      <c r="Z361" s="19" t="s">
        <v>27</v>
      </c>
    </row>
    <row r="362" spans="1:46" ht="15" thickBot="1" x14ac:dyDescent="0.35">
      <c r="A362" s="208"/>
      <c r="B362" s="142" t="s">
        <v>11</v>
      </c>
      <c r="C362" s="142">
        <v>21</v>
      </c>
      <c r="D362" s="142">
        <v>28</v>
      </c>
      <c r="E362" s="142">
        <v>23</v>
      </c>
      <c r="F362" s="142">
        <f>$BD$154</f>
        <v>15</v>
      </c>
      <c r="G362" s="142"/>
      <c r="H362" s="142"/>
      <c r="I362" s="142"/>
      <c r="J362" s="142"/>
      <c r="K362" s="142"/>
      <c r="L362" s="142"/>
      <c r="M362" s="142"/>
      <c r="N362" s="142"/>
      <c r="O362" s="142"/>
      <c r="P362" s="142"/>
      <c r="Q362" s="142"/>
      <c r="R362" s="142"/>
      <c r="S362" s="142"/>
      <c r="T362" s="142"/>
      <c r="U362" s="4"/>
      <c r="V362" s="106">
        <f>$BC$154</f>
        <v>9.8000000000000007</v>
      </c>
      <c r="W362" s="28"/>
      <c r="X362" s="58"/>
      <c r="Y362" s="28"/>
      <c r="Z362" s="60">
        <f>$AW$154</f>
        <v>4.33</v>
      </c>
    </row>
    <row r="363" spans="1:46" ht="15" thickBot="1" x14ac:dyDescent="0.35"/>
    <row r="364" spans="1:46" ht="14.4" customHeight="1" x14ac:dyDescent="0.3">
      <c r="A364" s="203" t="s">
        <v>89</v>
      </c>
      <c r="B364" s="11"/>
      <c r="C364" s="462"/>
      <c r="D364" s="462"/>
      <c r="E364" s="462"/>
      <c r="F364" s="118"/>
      <c r="G364" s="118"/>
      <c r="H364" s="118"/>
      <c r="I364" s="118"/>
      <c r="J364" s="118"/>
      <c r="K364" s="118"/>
      <c r="L364" s="118"/>
      <c r="M364" s="118"/>
      <c r="N364" s="118"/>
      <c r="O364" s="118"/>
      <c r="P364" s="118"/>
      <c r="Q364" s="118"/>
      <c r="R364" s="118"/>
      <c r="S364" s="118"/>
      <c r="T364" s="118"/>
      <c r="U364" s="119"/>
      <c r="V364" s="165" t="s">
        <v>23</v>
      </c>
      <c r="W364" s="166"/>
      <c r="X364" s="166"/>
      <c r="Y364" s="166"/>
      <c r="Z364" s="166"/>
      <c r="AA364" s="11"/>
      <c r="AB364" s="462"/>
      <c r="AC364" s="462"/>
      <c r="AD364" s="462"/>
      <c r="AE364" s="118"/>
      <c r="AF364" s="118"/>
      <c r="AG364" s="118"/>
      <c r="AH364" s="118"/>
      <c r="AI364" s="118"/>
      <c r="AJ364" s="118"/>
      <c r="AK364" s="118"/>
      <c r="AL364" s="118"/>
      <c r="AM364" s="118"/>
      <c r="AN364" s="118"/>
      <c r="AO364" s="118"/>
      <c r="AP364" s="118"/>
      <c r="AQ364" s="118"/>
      <c r="AR364" s="118"/>
      <c r="AS364" s="118"/>
      <c r="AT364" s="119"/>
    </row>
    <row r="365" spans="1:46" x14ac:dyDescent="0.3">
      <c r="A365" s="204"/>
      <c r="B365" s="5" t="s">
        <v>1</v>
      </c>
      <c r="C365" s="20">
        <v>1</v>
      </c>
      <c r="D365" s="20">
        <v>2</v>
      </c>
      <c r="E365" s="20">
        <v>3</v>
      </c>
      <c r="F365" s="20">
        <v>4</v>
      </c>
      <c r="G365" s="20">
        <v>5</v>
      </c>
      <c r="H365" s="20">
        <v>6</v>
      </c>
      <c r="I365" s="20">
        <v>7</v>
      </c>
      <c r="J365" s="20">
        <v>8</v>
      </c>
      <c r="K365" s="20">
        <v>9</v>
      </c>
      <c r="L365" s="20">
        <v>10</v>
      </c>
      <c r="M365" s="20">
        <v>11</v>
      </c>
      <c r="N365" s="20">
        <v>12</v>
      </c>
      <c r="O365" s="20">
        <v>13</v>
      </c>
      <c r="P365" s="20">
        <v>14</v>
      </c>
      <c r="Q365" s="20">
        <v>15</v>
      </c>
      <c r="R365" s="20">
        <v>16</v>
      </c>
      <c r="S365" s="20">
        <v>17</v>
      </c>
      <c r="T365" s="20">
        <v>18</v>
      </c>
      <c r="U365" s="21" t="s">
        <v>0</v>
      </c>
      <c r="V365" s="25" t="s">
        <v>24</v>
      </c>
      <c r="W365" s="14"/>
      <c r="X365" s="8" t="s">
        <v>25</v>
      </c>
      <c r="Y365" s="14"/>
      <c r="Z365" s="46" t="s">
        <v>26</v>
      </c>
      <c r="AA365" s="5" t="s">
        <v>1</v>
      </c>
      <c r="AB365" s="20">
        <v>1</v>
      </c>
      <c r="AC365" s="20">
        <v>2</v>
      </c>
      <c r="AD365" s="20">
        <v>3</v>
      </c>
      <c r="AE365" s="20">
        <v>4</v>
      </c>
      <c r="AF365" s="20">
        <v>5</v>
      </c>
      <c r="AG365" s="20">
        <v>6</v>
      </c>
      <c r="AH365" s="20">
        <v>7</v>
      </c>
      <c r="AI365" s="20">
        <v>8</v>
      </c>
      <c r="AJ365" s="20">
        <v>9</v>
      </c>
      <c r="AK365" s="20">
        <v>10</v>
      </c>
      <c r="AL365" s="20">
        <v>11</v>
      </c>
      <c r="AM365" s="20">
        <v>12</v>
      </c>
      <c r="AN365" s="20">
        <v>13</v>
      </c>
      <c r="AO365" s="20">
        <v>14</v>
      </c>
      <c r="AP365" s="20">
        <v>15</v>
      </c>
      <c r="AQ365" s="20">
        <v>16</v>
      </c>
      <c r="AR365" s="20">
        <v>17</v>
      </c>
      <c r="AS365" s="20">
        <v>18</v>
      </c>
      <c r="AT365" s="21" t="s">
        <v>0</v>
      </c>
    </row>
    <row r="366" spans="1:46" x14ac:dyDescent="0.3">
      <c r="A366" s="204"/>
      <c r="B366" s="140" t="s">
        <v>2</v>
      </c>
      <c r="C366" s="140">
        <v>27</v>
      </c>
      <c r="D366" s="140">
        <v>3</v>
      </c>
      <c r="E366" s="140">
        <v>7</v>
      </c>
      <c r="F366" s="140">
        <f>$BE$52</f>
        <v>15</v>
      </c>
      <c r="G366" s="140"/>
      <c r="H366" s="140"/>
      <c r="I366" s="140"/>
      <c r="J366" s="140"/>
      <c r="K366" s="140"/>
      <c r="L366" s="140"/>
      <c r="M366" s="140"/>
      <c r="N366" s="140"/>
      <c r="O366" s="140"/>
      <c r="P366" s="140"/>
      <c r="Q366" s="140"/>
      <c r="R366" s="140"/>
      <c r="S366" s="140"/>
      <c r="T366" s="140"/>
      <c r="U366" s="3"/>
      <c r="V366" s="27" t="s">
        <v>27</v>
      </c>
      <c r="W366" s="14"/>
      <c r="X366" s="9" t="s">
        <v>28</v>
      </c>
      <c r="Y366" s="14"/>
      <c r="Z366" s="19" t="s">
        <v>28</v>
      </c>
      <c r="AA366" s="139" t="s">
        <v>33</v>
      </c>
      <c r="AB366" s="140">
        <v>6</v>
      </c>
      <c r="AC366" s="140">
        <v>11</v>
      </c>
      <c r="AD366" s="140">
        <v>10</v>
      </c>
      <c r="AE366" s="140">
        <f>$AY$52</f>
        <v>14</v>
      </c>
      <c r="AF366" s="140"/>
      <c r="AG366" s="140"/>
      <c r="AH366" s="140"/>
      <c r="AI366" s="140"/>
      <c r="AJ366" s="140"/>
      <c r="AK366" s="140"/>
      <c r="AL366" s="140"/>
      <c r="AM366" s="140"/>
      <c r="AN366" s="140"/>
      <c r="AO366" s="140"/>
      <c r="AP366" s="140"/>
      <c r="AQ366" s="140"/>
      <c r="AR366" s="140"/>
      <c r="AS366" s="140"/>
      <c r="AT366" s="3"/>
    </row>
    <row r="367" spans="1:46" x14ac:dyDescent="0.3">
      <c r="A367" s="204"/>
      <c r="B367" s="120"/>
      <c r="C367" s="463"/>
      <c r="D367" s="463"/>
      <c r="E367" s="463"/>
      <c r="F367" s="121"/>
      <c r="G367" s="121"/>
      <c r="H367" s="121"/>
      <c r="I367" s="121"/>
      <c r="J367" s="121"/>
      <c r="K367" s="121"/>
      <c r="L367" s="121"/>
      <c r="M367" s="121"/>
      <c r="N367" s="121"/>
      <c r="O367" s="121"/>
      <c r="P367" s="121"/>
      <c r="Q367" s="121"/>
      <c r="R367" s="121"/>
      <c r="S367" s="121"/>
      <c r="T367" s="121"/>
      <c r="U367" s="122"/>
      <c r="V367" s="108">
        <f>$BC$87</f>
        <v>18.8</v>
      </c>
      <c r="W367" s="10"/>
      <c r="X367" s="109">
        <f>$BD$87</f>
        <v>19.7</v>
      </c>
      <c r="Y367" s="10"/>
      <c r="Z367" s="3">
        <f>$BE$87</f>
        <v>19.7</v>
      </c>
      <c r="AA367" s="139" t="s">
        <v>34</v>
      </c>
      <c r="AB367" s="140">
        <v>4</v>
      </c>
      <c r="AC367" s="140">
        <v>5</v>
      </c>
      <c r="AD367" s="140">
        <v>7</v>
      </c>
      <c r="AE367" s="140">
        <f>$AW$52</f>
        <v>10</v>
      </c>
      <c r="AF367" s="140"/>
      <c r="AG367" s="140"/>
      <c r="AH367" s="140"/>
      <c r="AI367" s="140"/>
      <c r="AJ367" s="140"/>
      <c r="AK367" s="140"/>
      <c r="AL367" s="140"/>
      <c r="AM367" s="140"/>
      <c r="AN367" s="140"/>
      <c r="AO367" s="140"/>
      <c r="AP367" s="140"/>
      <c r="AQ367" s="140"/>
      <c r="AR367" s="140"/>
      <c r="AS367" s="140"/>
      <c r="AT367" s="3"/>
    </row>
    <row r="368" spans="1:46" x14ac:dyDescent="0.3">
      <c r="A368" s="204"/>
      <c r="B368" s="140" t="s">
        <v>3</v>
      </c>
      <c r="C368" s="140">
        <v>31</v>
      </c>
      <c r="D368" s="140">
        <v>18</v>
      </c>
      <c r="E368" s="140">
        <v>13</v>
      </c>
      <c r="F368" s="140">
        <f>$BD$52</f>
        <v>11</v>
      </c>
      <c r="G368" s="140"/>
      <c r="H368" s="140"/>
      <c r="I368" s="140"/>
      <c r="J368" s="140"/>
      <c r="K368" s="140"/>
      <c r="L368" s="140"/>
      <c r="M368" s="140"/>
      <c r="N368" s="140"/>
      <c r="O368" s="140"/>
      <c r="P368" s="140"/>
      <c r="Q368" s="140"/>
      <c r="R368" s="140"/>
      <c r="S368" s="140"/>
      <c r="T368" s="140"/>
      <c r="U368" s="3"/>
      <c r="V368" s="149" t="s">
        <v>29</v>
      </c>
      <c r="W368" s="150"/>
      <c r="X368" s="150"/>
      <c r="Y368" s="150"/>
      <c r="Z368" s="151"/>
      <c r="AA368" s="139" t="s">
        <v>35</v>
      </c>
      <c r="AB368" s="140">
        <v>14</v>
      </c>
      <c r="AC368" s="140">
        <v>21</v>
      </c>
      <c r="AD368" s="140">
        <v>26</v>
      </c>
      <c r="AE368" s="140">
        <f>$AX$52</f>
        <v>31</v>
      </c>
      <c r="AF368" s="140"/>
      <c r="AG368" s="140"/>
      <c r="AH368" s="140"/>
      <c r="AI368" s="140"/>
      <c r="AJ368" s="140"/>
      <c r="AK368" s="140"/>
      <c r="AL368" s="140"/>
      <c r="AM368" s="140"/>
      <c r="AN368" s="140"/>
      <c r="AO368" s="140"/>
      <c r="AP368" s="140"/>
      <c r="AQ368" s="140"/>
      <c r="AR368" s="140"/>
      <c r="AS368" s="140"/>
      <c r="AT368" s="3"/>
    </row>
    <row r="369" spans="1:46" x14ac:dyDescent="0.3">
      <c r="A369" s="204"/>
      <c r="B369" s="140" t="s">
        <v>4</v>
      </c>
      <c r="C369" s="140">
        <v>8</v>
      </c>
      <c r="D369" s="140">
        <v>29</v>
      </c>
      <c r="E369" s="140">
        <v>31</v>
      </c>
      <c r="F369" s="140">
        <f>$BI$18</f>
        <v>31</v>
      </c>
      <c r="G369" s="140"/>
      <c r="H369" s="140"/>
      <c r="I369" s="140"/>
      <c r="J369" s="140"/>
      <c r="K369" s="140"/>
      <c r="L369" s="140"/>
      <c r="M369" s="140"/>
      <c r="N369" s="140"/>
      <c r="O369" s="140"/>
      <c r="P369" s="140"/>
      <c r="Q369" s="140"/>
      <c r="R369" s="140"/>
      <c r="S369" s="140"/>
      <c r="T369" s="140"/>
      <c r="U369" s="3"/>
      <c r="V369" s="25" t="s">
        <v>24</v>
      </c>
      <c r="W369" s="14"/>
      <c r="X369" s="8" t="s">
        <v>25</v>
      </c>
      <c r="Y369" s="14"/>
      <c r="Z369" s="26" t="s">
        <v>26</v>
      </c>
      <c r="AA369" s="123"/>
      <c r="AB369" s="463"/>
      <c r="AC369" s="463"/>
      <c r="AD369" s="463"/>
      <c r="AE369" s="121"/>
      <c r="AF369" s="121"/>
      <c r="AG369" s="121"/>
      <c r="AH369" s="121"/>
      <c r="AI369" s="121"/>
      <c r="AJ369" s="121"/>
      <c r="AK369" s="121"/>
      <c r="AL369" s="121"/>
      <c r="AM369" s="121"/>
      <c r="AN369" s="121"/>
      <c r="AO369" s="121"/>
      <c r="AP369" s="121"/>
      <c r="AQ369" s="121"/>
      <c r="AR369" s="121"/>
      <c r="AS369" s="121"/>
      <c r="AT369" s="122"/>
    </row>
    <row r="370" spans="1:46" x14ac:dyDescent="0.3">
      <c r="A370" s="204"/>
      <c r="B370" s="140" t="s">
        <v>5</v>
      </c>
      <c r="C370" s="140">
        <v>28</v>
      </c>
      <c r="D370" s="140">
        <v>17</v>
      </c>
      <c r="E370" s="140">
        <v>18</v>
      </c>
      <c r="F370" s="140">
        <f>$BL$87</f>
        <v>25</v>
      </c>
      <c r="G370" s="140"/>
      <c r="H370" s="140"/>
      <c r="I370" s="140"/>
      <c r="J370" s="140"/>
      <c r="K370" s="140"/>
      <c r="L370" s="140"/>
      <c r="M370" s="140"/>
      <c r="N370" s="140"/>
      <c r="O370" s="140"/>
      <c r="P370" s="140"/>
      <c r="Q370" s="140"/>
      <c r="R370" s="140"/>
      <c r="S370" s="140"/>
      <c r="T370" s="140"/>
      <c r="U370" s="3"/>
      <c r="V370" s="27" t="s">
        <v>27</v>
      </c>
      <c r="W370" s="14"/>
      <c r="X370" s="9" t="s">
        <v>28</v>
      </c>
      <c r="Y370" s="14"/>
      <c r="Z370" s="19" t="s">
        <v>28</v>
      </c>
      <c r="AA370" s="139" t="s">
        <v>36</v>
      </c>
      <c r="AB370" s="140">
        <v>10</v>
      </c>
      <c r="AC370" s="140">
        <v>10</v>
      </c>
      <c r="AD370" s="140">
        <v>22</v>
      </c>
      <c r="AE370" s="140">
        <f>$AX$86</f>
        <v>27</v>
      </c>
      <c r="AF370" s="140"/>
      <c r="AG370" s="140"/>
      <c r="AH370" s="140"/>
      <c r="AI370" s="140"/>
      <c r="AJ370" s="140"/>
      <c r="AK370" s="140"/>
      <c r="AL370" s="140"/>
      <c r="AM370" s="140"/>
      <c r="AN370" s="140"/>
      <c r="AO370" s="140"/>
      <c r="AP370" s="140"/>
      <c r="AQ370" s="140"/>
      <c r="AR370" s="140"/>
      <c r="AS370" s="140"/>
      <c r="AT370" s="3"/>
    </row>
    <row r="371" spans="1:46" x14ac:dyDescent="0.3">
      <c r="A371" s="204"/>
      <c r="B371" s="120"/>
      <c r="C371" s="463"/>
      <c r="D371" s="463"/>
      <c r="E371" s="463"/>
      <c r="F371" s="121"/>
      <c r="G371" s="121"/>
      <c r="H371" s="121"/>
      <c r="I371" s="121"/>
      <c r="J371" s="121"/>
      <c r="K371" s="121"/>
      <c r="L371" s="121"/>
      <c r="M371" s="121"/>
      <c r="N371" s="121"/>
      <c r="O371" s="121"/>
      <c r="P371" s="121"/>
      <c r="Q371" s="121"/>
      <c r="R371" s="121"/>
      <c r="S371" s="121"/>
      <c r="T371" s="121"/>
      <c r="U371" s="122"/>
      <c r="V371" s="108">
        <f>$BI$87</f>
        <v>20.7</v>
      </c>
      <c r="W371" s="10"/>
      <c r="X371" s="109">
        <f>$BJ$87</f>
        <v>23.5</v>
      </c>
      <c r="Y371" s="10"/>
      <c r="Z371" s="3">
        <f>$BK$87</f>
        <v>27.4</v>
      </c>
      <c r="AA371" s="139" t="s">
        <v>37</v>
      </c>
      <c r="AB371" s="140">
        <v>5</v>
      </c>
      <c r="AC371" s="140">
        <v>5</v>
      </c>
      <c r="AD371" s="140">
        <v>2</v>
      </c>
      <c r="AE371" s="140">
        <f>$AY$86</f>
        <v>2</v>
      </c>
      <c r="AF371" s="140"/>
      <c r="AG371" s="140"/>
      <c r="AH371" s="140"/>
      <c r="AI371" s="140"/>
      <c r="AJ371" s="140"/>
      <c r="AK371" s="140"/>
      <c r="AL371" s="140"/>
      <c r="AM371" s="140"/>
      <c r="AN371" s="140"/>
      <c r="AO371" s="140"/>
      <c r="AP371" s="140"/>
      <c r="AQ371" s="140"/>
      <c r="AR371" s="140"/>
      <c r="AS371" s="140"/>
      <c r="AT371" s="3"/>
    </row>
    <row r="372" spans="1:46" x14ac:dyDescent="0.3">
      <c r="A372" s="204"/>
      <c r="B372" s="140" t="s">
        <v>6</v>
      </c>
      <c r="C372" s="140">
        <v>19</v>
      </c>
      <c r="D372" s="140">
        <v>3</v>
      </c>
      <c r="E372" s="140">
        <v>8</v>
      </c>
      <c r="F372" s="140">
        <f>$BC$52</f>
        <v>18</v>
      </c>
      <c r="G372" s="140"/>
      <c r="H372" s="140"/>
      <c r="I372" s="140"/>
      <c r="J372" s="140"/>
      <c r="K372" s="140"/>
      <c r="L372" s="140"/>
      <c r="M372" s="140"/>
      <c r="N372" s="140"/>
      <c r="O372" s="140"/>
      <c r="P372" s="140"/>
      <c r="Q372" s="140"/>
      <c r="R372" s="140"/>
      <c r="S372" s="140"/>
      <c r="T372" s="140"/>
      <c r="U372" s="3"/>
      <c r="V372" s="149" t="s">
        <v>30</v>
      </c>
      <c r="W372" s="150"/>
      <c r="X372" s="150"/>
      <c r="Y372" s="150"/>
      <c r="Z372" s="151"/>
      <c r="AA372" s="37"/>
      <c r="AB372" s="12"/>
      <c r="AC372" s="12"/>
      <c r="AD372" s="12"/>
      <c r="AE372" s="12"/>
      <c r="AF372" s="12"/>
      <c r="AG372" s="12"/>
      <c r="AH372" s="12"/>
      <c r="AI372" s="12"/>
      <c r="AJ372" s="12"/>
      <c r="AK372" s="12"/>
      <c r="AL372" s="12"/>
      <c r="AM372" s="12"/>
      <c r="AN372" s="12"/>
      <c r="AO372" s="12"/>
      <c r="AP372" s="12"/>
      <c r="AQ372" s="12"/>
      <c r="AR372" s="12"/>
      <c r="AS372" s="12"/>
      <c r="AT372" s="13"/>
    </row>
    <row r="373" spans="1:46" x14ac:dyDescent="0.3">
      <c r="A373" s="204"/>
      <c r="B373" s="140" t="s">
        <v>5</v>
      </c>
      <c r="C373" s="140">
        <v>16</v>
      </c>
      <c r="D373" s="140">
        <v>11</v>
      </c>
      <c r="E373" s="140">
        <v>16</v>
      </c>
      <c r="F373" s="140">
        <f>$BF$87</f>
        <v>19</v>
      </c>
      <c r="G373" s="140"/>
      <c r="H373" s="140"/>
      <c r="I373" s="140"/>
      <c r="J373" s="140"/>
      <c r="K373" s="140"/>
      <c r="L373" s="140"/>
      <c r="M373" s="140"/>
      <c r="N373" s="140"/>
      <c r="O373" s="140"/>
      <c r="P373" s="140"/>
      <c r="Q373" s="140"/>
      <c r="R373" s="140"/>
      <c r="S373" s="140"/>
      <c r="T373" s="140"/>
      <c r="U373" s="3"/>
      <c r="V373" s="25" t="s">
        <v>24</v>
      </c>
      <c r="W373" s="14"/>
      <c r="X373" s="8" t="s">
        <v>25</v>
      </c>
      <c r="Y373" s="14"/>
      <c r="Z373" s="26" t="s">
        <v>26</v>
      </c>
      <c r="AA373" s="38"/>
      <c r="AB373" s="464"/>
      <c r="AC373" s="464"/>
      <c r="AD373" s="464"/>
      <c r="AE373" s="14"/>
      <c r="AF373" s="14"/>
      <c r="AG373" s="14"/>
      <c r="AH373" s="14"/>
      <c r="AI373" s="14"/>
      <c r="AJ373" s="14"/>
      <c r="AK373" s="14"/>
      <c r="AL373" s="14"/>
      <c r="AM373" s="14"/>
      <c r="AN373" s="14"/>
      <c r="AO373" s="14"/>
      <c r="AP373" s="14"/>
      <c r="AQ373" s="14"/>
      <c r="AR373" s="14"/>
      <c r="AS373" s="14"/>
      <c r="AT373" s="15"/>
    </row>
    <row r="374" spans="1:46" x14ac:dyDescent="0.3">
      <c r="A374" s="204"/>
      <c r="B374" s="120"/>
      <c r="C374" s="463"/>
      <c r="D374" s="463"/>
      <c r="E374" s="463"/>
      <c r="F374" s="121"/>
      <c r="G374" s="121"/>
      <c r="H374" s="121"/>
      <c r="I374" s="121"/>
      <c r="J374" s="121"/>
      <c r="K374" s="121"/>
      <c r="L374" s="121"/>
      <c r="M374" s="121"/>
      <c r="N374" s="121"/>
      <c r="O374" s="121"/>
      <c r="P374" s="121"/>
      <c r="Q374" s="121"/>
      <c r="R374" s="121"/>
      <c r="S374" s="121"/>
      <c r="T374" s="121"/>
      <c r="U374" s="122"/>
      <c r="V374" s="27" t="s">
        <v>27</v>
      </c>
      <c r="W374" s="14"/>
      <c r="X374" s="9" t="s">
        <v>28</v>
      </c>
      <c r="Y374" s="14"/>
      <c r="Z374" s="19" t="s">
        <v>28</v>
      </c>
      <c r="AA374" s="39"/>
      <c r="AB374" s="465"/>
      <c r="AC374" s="465"/>
      <c r="AD374" s="465"/>
      <c r="AE374" s="124"/>
      <c r="AF374" s="124"/>
      <c r="AG374" s="124"/>
      <c r="AH374" s="124"/>
      <c r="AI374" s="124"/>
      <c r="AJ374" s="124"/>
      <c r="AK374" s="124" t="s">
        <v>1</v>
      </c>
      <c r="AL374" s="124"/>
      <c r="AM374" s="124"/>
      <c r="AN374" s="124"/>
      <c r="AO374" s="124"/>
      <c r="AP374" s="124"/>
      <c r="AQ374" s="124"/>
      <c r="AR374" s="124"/>
      <c r="AS374" s="124"/>
      <c r="AT374" s="125"/>
    </row>
    <row r="375" spans="1:46" x14ac:dyDescent="0.3">
      <c r="A375" s="204"/>
      <c r="B375" s="140" t="s">
        <v>7</v>
      </c>
      <c r="C375" s="140">
        <v>31</v>
      </c>
      <c r="D375" s="140">
        <v>17</v>
      </c>
      <c r="E375" s="140">
        <v>18</v>
      </c>
      <c r="F375" s="140">
        <f>$BC$18</f>
        <v>21</v>
      </c>
      <c r="G375" s="140"/>
      <c r="H375" s="140"/>
      <c r="I375" s="140"/>
      <c r="J375" s="140"/>
      <c r="K375" s="140"/>
      <c r="L375" s="140"/>
      <c r="M375" s="140"/>
      <c r="N375" s="140"/>
      <c r="O375" s="140"/>
      <c r="P375" s="140"/>
      <c r="Q375" s="140"/>
      <c r="R375" s="140"/>
      <c r="S375" s="140"/>
      <c r="T375" s="140"/>
      <c r="U375" s="3"/>
      <c r="V375" s="108">
        <f>$AW$121</f>
        <v>26.8</v>
      </c>
      <c r="W375" s="10"/>
      <c r="X375" s="109">
        <f>$AX$121</f>
        <v>34.299999999999997</v>
      </c>
      <c r="Y375" s="10"/>
      <c r="Z375" s="3">
        <f>$AY$121</f>
        <v>42.8</v>
      </c>
      <c r="AA375" s="40" t="s">
        <v>38</v>
      </c>
      <c r="AB375" s="22">
        <v>1</v>
      </c>
      <c r="AC375" s="20">
        <v>2</v>
      </c>
      <c r="AD375" s="20">
        <v>3</v>
      </c>
      <c r="AE375" s="20">
        <v>4</v>
      </c>
      <c r="AF375" s="20">
        <v>5</v>
      </c>
      <c r="AG375" s="22">
        <v>6</v>
      </c>
      <c r="AH375" s="22">
        <v>7</v>
      </c>
      <c r="AI375" s="22">
        <v>8</v>
      </c>
      <c r="AJ375" s="22">
        <v>9</v>
      </c>
      <c r="AK375" s="22">
        <v>10</v>
      </c>
      <c r="AL375" s="22">
        <v>11</v>
      </c>
      <c r="AM375" s="22">
        <v>12</v>
      </c>
      <c r="AN375" s="22">
        <v>13</v>
      </c>
      <c r="AO375" s="22">
        <v>14</v>
      </c>
      <c r="AP375" s="22">
        <v>15</v>
      </c>
      <c r="AQ375" s="22">
        <v>16</v>
      </c>
      <c r="AR375" s="22">
        <v>17</v>
      </c>
      <c r="AS375" s="22">
        <v>18</v>
      </c>
      <c r="AT375" s="23" t="s">
        <v>0</v>
      </c>
    </row>
    <row r="376" spans="1:46" x14ac:dyDescent="0.3">
      <c r="A376" s="204"/>
      <c r="B376" s="140" t="s">
        <v>8</v>
      </c>
      <c r="C376" s="140">
        <v>3</v>
      </c>
      <c r="D376" s="140">
        <v>1</v>
      </c>
      <c r="E376" s="140">
        <v>1</v>
      </c>
      <c r="F376" s="140">
        <f>$BD$18</f>
        <v>1</v>
      </c>
      <c r="G376" s="140"/>
      <c r="H376" s="140"/>
      <c r="I376" s="140"/>
      <c r="J376" s="140"/>
      <c r="K376" s="140"/>
      <c r="L376" s="140"/>
      <c r="M376" s="140"/>
      <c r="N376" s="140"/>
      <c r="O376" s="140"/>
      <c r="P376" s="140"/>
      <c r="Q376" s="140"/>
      <c r="R376" s="140"/>
      <c r="S376" s="140"/>
      <c r="T376" s="140"/>
      <c r="U376" s="3"/>
      <c r="V376" s="149" t="s">
        <v>31</v>
      </c>
      <c r="W376" s="150"/>
      <c r="X376" s="150"/>
      <c r="Y376" s="150"/>
      <c r="Z376" s="151"/>
      <c r="AA376" s="40" t="s">
        <v>150</v>
      </c>
      <c r="AB376" s="35">
        <v>8</v>
      </c>
      <c r="AC376" s="35">
        <v>1</v>
      </c>
      <c r="AD376" s="35">
        <v>29</v>
      </c>
      <c r="AE376" s="35">
        <f>$AX$19</f>
        <v>22</v>
      </c>
      <c r="AF376" s="35"/>
      <c r="AG376" s="35"/>
      <c r="AH376" s="35"/>
      <c r="AI376" s="35"/>
      <c r="AJ376" s="35"/>
      <c r="AK376" s="35"/>
      <c r="AL376" s="35"/>
      <c r="AM376" s="35"/>
      <c r="AN376" s="35"/>
      <c r="AO376" s="35"/>
      <c r="AP376" s="35"/>
      <c r="AQ376" s="35"/>
      <c r="AR376" s="35"/>
      <c r="AS376" s="35"/>
      <c r="AT376" s="36"/>
    </row>
    <row r="377" spans="1:46" x14ac:dyDescent="0.3">
      <c r="A377" s="204"/>
      <c r="B377" s="140" t="s">
        <v>9</v>
      </c>
      <c r="C377" s="140">
        <v>6</v>
      </c>
      <c r="D377" s="140">
        <v>31</v>
      </c>
      <c r="E377" s="140">
        <v>32</v>
      </c>
      <c r="F377" s="140">
        <f>$BE$18</f>
        <v>31</v>
      </c>
      <c r="G377" s="140"/>
      <c r="H377" s="140"/>
      <c r="I377" s="140"/>
      <c r="J377" s="140"/>
      <c r="K377" s="140"/>
      <c r="L377" s="140"/>
      <c r="M377" s="140"/>
      <c r="N377" s="140"/>
      <c r="O377" s="140"/>
      <c r="P377" s="140"/>
      <c r="Q377" s="140"/>
      <c r="R377" s="140"/>
      <c r="S377" s="140"/>
      <c r="T377" s="140"/>
      <c r="U377" s="3"/>
      <c r="V377" s="25" t="s">
        <v>24</v>
      </c>
      <c r="W377" s="14"/>
      <c r="X377" s="8" t="s">
        <v>25</v>
      </c>
      <c r="Y377" s="14"/>
      <c r="Z377" s="26" t="s">
        <v>26</v>
      </c>
      <c r="AA377" s="138"/>
      <c r="AB377" s="136"/>
      <c r="AC377" s="136"/>
      <c r="AD377" s="136"/>
      <c r="AE377" s="136"/>
      <c r="AF377" s="136"/>
      <c r="AG377" s="136"/>
      <c r="AH377" s="136"/>
      <c r="AI377" s="136"/>
      <c r="AJ377" s="136"/>
      <c r="AK377" s="136"/>
      <c r="AL377" s="136"/>
      <c r="AM377" s="136"/>
      <c r="AN377" s="136"/>
      <c r="AO377" s="136"/>
      <c r="AP377" s="136"/>
      <c r="AQ377" s="136"/>
      <c r="AR377" s="136"/>
      <c r="AS377" s="136"/>
      <c r="AT377" s="137"/>
    </row>
    <row r="378" spans="1:46" x14ac:dyDescent="0.3">
      <c r="A378" s="204"/>
      <c r="B378" s="140" t="s">
        <v>5</v>
      </c>
      <c r="C378" s="140">
        <v>3</v>
      </c>
      <c r="D378" s="140">
        <v>20</v>
      </c>
      <c r="E378" s="140">
        <v>15</v>
      </c>
      <c r="F378" s="140">
        <f>$AZ$121</f>
        <v>24</v>
      </c>
      <c r="G378" s="140"/>
      <c r="H378" s="140"/>
      <c r="I378" s="140"/>
      <c r="J378" s="140"/>
      <c r="K378" s="140"/>
      <c r="L378" s="140"/>
      <c r="M378" s="140"/>
      <c r="N378" s="140"/>
      <c r="O378" s="140"/>
      <c r="P378" s="140"/>
      <c r="Q378" s="140"/>
      <c r="R378" s="140"/>
      <c r="S378" s="140"/>
      <c r="T378" s="140"/>
      <c r="U378" s="3"/>
      <c r="V378" s="27" t="s">
        <v>27</v>
      </c>
      <c r="W378" s="14"/>
      <c r="X378" s="9" t="s">
        <v>28</v>
      </c>
      <c r="Y378" s="14"/>
      <c r="Z378" s="19" t="s">
        <v>28</v>
      </c>
      <c r="AA378" s="39"/>
      <c r="AB378" s="465"/>
      <c r="AC378" s="465"/>
      <c r="AD378" s="465"/>
      <c r="AE378" s="124"/>
      <c r="AF378" s="124"/>
      <c r="AG378" s="124"/>
      <c r="AH378" s="124"/>
      <c r="AI378" s="124"/>
      <c r="AJ378" s="124"/>
      <c r="AK378" s="124" t="s">
        <v>1</v>
      </c>
      <c r="AL378" s="124"/>
      <c r="AM378" s="124"/>
      <c r="AN378" s="124"/>
      <c r="AO378" s="124"/>
      <c r="AP378" s="124"/>
      <c r="AQ378" s="124"/>
      <c r="AR378" s="124"/>
      <c r="AS378" s="124"/>
      <c r="AT378" s="125"/>
    </row>
    <row r="379" spans="1:46" x14ac:dyDescent="0.3">
      <c r="A379" s="204"/>
      <c r="B379" s="120"/>
      <c r="C379" s="463"/>
      <c r="D379" s="463"/>
      <c r="E379" s="463"/>
      <c r="F379" s="121"/>
      <c r="G379" s="121"/>
      <c r="H379" s="121"/>
      <c r="I379" s="121"/>
      <c r="J379" s="121"/>
      <c r="K379" s="121"/>
      <c r="L379" s="121"/>
      <c r="M379" s="121"/>
      <c r="N379" s="121"/>
      <c r="O379" s="121"/>
      <c r="P379" s="121"/>
      <c r="Q379" s="121"/>
      <c r="R379" s="121"/>
      <c r="S379" s="121"/>
      <c r="T379" s="121"/>
      <c r="U379" s="122"/>
      <c r="V379" s="108">
        <f>$BC$121</f>
        <v>5.7</v>
      </c>
      <c r="W379" s="10"/>
      <c r="X379" s="109">
        <f>$BD$121</f>
        <v>7.7</v>
      </c>
      <c r="Y379" s="10"/>
      <c r="Z379" s="3">
        <f>$BE$121</f>
        <v>9.6999999999999993</v>
      </c>
      <c r="AA379" s="49" t="s">
        <v>115</v>
      </c>
      <c r="AB379" s="44">
        <v>1</v>
      </c>
      <c r="AC379" s="20">
        <v>2</v>
      </c>
      <c r="AD379" s="20">
        <v>3</v>
      </c>
      <c r="AE379" s="20">
        <v>4</v>
      </c>
      <c r="AF379" s="20">
        <v>5</v>
      </c>
      <c r="AG379" s="44">
        <v>6</v>
      </c>
      <c r="AH379" s="44">
        <v>7</v>
      </c>
      <c r="AI379" s="44">
        <v>8</v>
      </c>
      <c r="AJ379" s="44">
        <v>9</v>
      </c>
      <c r="AK379" s="44">
        <v>10</v>
      </c>
      <c r="AL379" s="44">
        <v>11</v>
      </c>
      <c r="AM379" s="44">
        <v>12</v>
      </c>
      <c r="AN379" s="44">
        <v>13</v>
      </c>
      <c r="AO379" s="44">
        <v>14</v>
      </c>
      <c r="AP379" s="44">
        <v>15</v>
      </c>
      <c r="AQ379" s="44">
        <v>16</v>
      </c>
      <c r="AR379" s="44">
        <v>17</v>
      </c>
      <c r="AS379" s="44">
        <v>18</v>
      </c>
      <c r="AT379" s="45" t="s">
        <v>0</v>
      </c>
    </row>
    <row r="380" spans="1:46" x14ac:dyDescent="0.3">
      <c r="A380" s="204"/>
      <c r="B380" s="140" t="s">
        <v>10</v>
      </c>
      <c r="C380" s="140">
        <v>23</v>
      </c>
      <c r="D380" s="140">
        <v>27</v>
      </c>
      <c r="E380" s="140">
        <v>18</v>
      </c>
      <c r="F380" s="140">
        <f>$BH$18</f>
        <v>13</v>
      </c>
      <c r="G380" s="140"/>
      <c r="H380" s="140"/>
      <c r="I380" s="140"/>
      <c r="J380" s="140"/>
      <c r="K380" s="140"/>
      <c r="L380" s="140"/>
      <c r="M380" s="140"/>
      <c r="N380" s="140"/>
      <c r="O380" s="140"/>
      <c r="P380" s="140"/>
      <c r="Q380" s="140"/>
      <c r="R380" s="140"/>
      <c r="S380" s="140"/>
      <c r="T380" s="140"/>
      <c r="U380" s="3"/>
      <c r="V380" s="149" t="s">
        <v>32</v>
      </c>
      <c r="W380" s="150"/>
      <c r="X380" s="61"/>
      <c r="Y380" s="150" t="s">
        <v>127</v>
      </c>
      <c r="Z380" s="151"/>
      <c r="AA380" s="50" t="s">
        <v>116</v>
      </c>
      <c r="AB380" s="140">
        <v>17</v>
      </c>
      <c r="AC380" s="140">
        <v>22</v>
      </c>
      <c r="AD380" s="140">
        <v>23</v>
      </c>
      <c r="AE380" s="140">
        <f>$BI$52</f>
        <v>23</v>
      </c>
      <c r="AF380" s="140"/>
      <c r="AG380" s="140"/>
      <c r="AH380" s="140"/>
      <c r="AI380" s="140"/>
      <c r="AJ380" s="140"/>
      <c r="AK380" s="140"/>
      <c r="AL380" s="140"/>
      <c r="AM380" s="140"/>
      <c r="AN380" s="140"/>
      <c r="AO380" s="140"/>
      <c r="AP380" s="140"/>
      <c r="AQ380" s="140"/>
      <c r="AR380" s="140"/>
      <c r="AS380" s="140"/>
      <c r="AT380" s="3"/>
    </row>
    <row r="381" spans="1:46" ht="15" thickBot="1" x14ac:dyDescent="0.35">
      <c r="A381" s="204"/>
      <c r="B381" s="140" t="s">
        <v>5</v>
      </c>
      <c r="C381" s="140">
        <v>32</v>
      </c>
      <c r="D381" s="140">
        <v>25</v>
      </c>
      <c r="E381" s="140">
        <v>21</v>
      </c>
      <c r="F381" s="140">
        <f>$BF$121</f>
        <v>16</v>
      </c>
      <c r="G381" s="140"/>
      <c r="H381" s="140"/>
      <c r="I381" s="140"/>
      <c r="J381" s="140"/>
      <c r="K381" s="140"/>
      <c r="L381" s="140"/>
      <c r="M381" s="140"/>
      <c r="N381" s="140"/>
      <c r="O381" s="140"/>
      <c r="P381" s="140"/>
      <c r="Q381" s="140"/>
      <c r="R381" s="140"/>
      <c r="S381" s="140"/>
      <c r="T381" s="140"/>
      <c r="U381" s="3"/>
      <c r="V381" s="25" t="s">
        <v>24</v>
      </c>
      <c r="W381" s="14"/>
      <c r="X381" s="62"/>
      <c r="Y381" s="14"/>
      <c r="Z381" s="26" t="s">
        <v>24</v>
      </c>
      <c r="AA381" s="141" t="s">
        <v>117</v>
      </c>
      <c r="AB381" s="142">
        <v>19</v>
      </c>
      <c r="AC381" s="142">
        <v>17</v>
      </c>
      <c r="AD381" s="142">
        <v>23</v>
      </c>
      <c r="AE381" s="142">
        <f>$AX$155</f>
        <v>25</v>
      </c>
      <c r="AF381" s="142"/>
      <c r="AG381" s="142"/>
      <c r="AH381" s="142"/>
      <c r="AI381" s="142"/>
      <c r="AJ381" s="142"/>
      <c r="AK381" s="142"/>
      <c r="AL381" s="142"/>
      <c r="AM381" s="142"/>
      <c r="AN381" s="142"/>
      <c r="AO381" s="142"/>
      <c r="AP381" s="142"/>
      <c r="AQ381" s="142"/>
      <c r="AR381" s="142"/>
      <c r="AS381" s="142"/>
      <c r="AT381" s="4"/>
    </row>
    <row r="382" spans="1:46" x14ac:dyDescent="0.3">
      <c r="A382" s="204"/>
      <c r="B382" s="120"/>
      <c r="C382" s="463"/>
      <c r="D382" s="463"/>
      <c r="E382" s="463"/>
      <c r="F382" s="121"/>
      <c r="G382" s="121"/>
      <c r="H382" s="121"/>
      <c r="I382" s="121"/>
      <c r="J382" s="121"/>
      <c r="K382" s="121"/>
      <c r="L382" s="121"/>
      <c r="M382" s="121"/>
      <c r="N382" s="121"/>
      <c r="O382" s="121"/>
      <c r="P382" s="121"/>
      <c r="Q382" s="121"/>
      <c r="R382" s="121"/>
      <c r="S382" s="121"/>
      <c r="T382" s="121"/>
      <c r="U382" s="122"/>
      <c r="V382" s="27" t="s">
        <v>27</v>
      </c>
      <c r="W382" s="14"/>
      <c r="X382" s="63"/>
      <c r="Y382" s="14"/>
      <c r="Z382" s="19" t="s">
        <v>27</v>
      </c>
    </row>
    <row r="383" spans="1:46" ht="15" thickBot="1" x14ac:dyDescent="0.35">
      <c r="A383" s="205"/>
      <c r="B383" s="142" t="s">
        <v>11</v>
      </c>
      <c r="C383" s="142">
        <v>10</v>
      </c>
      <c r="D383" s="142">
        <v>2</v>
      </c>
      <c r="E383" s="142">
        <v>9</v>
      </c>
      <c r="F383" s="142">
        <f>$BD$155</f>
        <v>13</v>
      </c>
      <c r="G383" s="142"/>
      <c r="H383" s="142"/>
      <c r="I383" s="142"/>
      <c r="J383" s="142"/>
      <c r="K383" s="142"/>
      <c r="L383" s="142"/>
      <c r="M383" s="142"/>
      <c r="N383" s="142"/>
      <c r="O383" s="142"/>
      <c r="P383" s="142"/>
      <c r="Q383" s="142"/>
      <c r="R383" s="142"/>
      <c r="S383" s="142"/>
      <c r="T383" s="142"/>
      <c r="U383" s="4"/>
      <c r="V383" s="106">
        <f>$BC$155</f>
        <v>8.8000000000000007</v>
      </c>
      <c r="W383" s="28"/>
      <c r="X383" s="58"/>
      <c r="Y383" s="28"/>
      <c r="Z383" s="60">
        <f>$AW$155</f>
        <v>9.33</v>
      </c>
    </row>
    <row r="384" spans="1:46" ht="15" thickBot="1" x14ac:dyDescent="0.35"/>
    <row r="385" spans="1:46" ht="14.4" customHeight="1" x14ac:dyDescent="0.3">
      <c r="A385" s="162" t="s">
        <v>90</v>
      </c>
      <c r="B385" s="11"/>
      <c r="C385" s="462"/>
      <c r="D385" s="462"/>
      <c r="E385" s="462"/>
      <c r="F385" s="118"/>
      <c r="G385" s="118"/>
      <c r="H385" s="118"/>
      <c r="I385" s="118"/>
      <c r="J385" s="118"/>
      <c r="K385" s="118"/>
      <c r="L385" s="118"/>
      <c r="M385" s="118"/>
      <c r="N385" s="118"/>
      <c r="O385" s="118"/>
      <c r="P385" s="118"/>
      <c r="Q385" s="118"/>
      <c r="R385" s="118"/>
      <c r="S385" s="118"/>
      <c r="T385" s="118"/>
      <c r="U385" s="119"/>
      <c r="V385" s="165" t="s">
        <v>23</v>
      </c>
      <c r="W385" s="166"/>
      <c r="X385" s="166"/>
      <c r="Y385" s="166"/>
      <c r="Z385" s="166"/>
      <c r="AA385" s="11"/>
      <c r="AB385" s="462"/>
      <c r="AC385" s="462"/>
      <c r="AD385" s="462"/>
      <c r="AE385" s="118"/>
      <c r="AF385" s="118"/>
      <c r="AG385" s="118"/>
      <c r="AH385" s="118"/>
      <c r="AI385" s="118"/>
      <c r="AJ385" s="118"/>
      <c r="AK385" s="118"/>
      <c r="AL385" s="118"/>
      <c r="AM385" s="118"/>
      <c r="AN385" s="118"/>
      <c r="AO385" s="118"/>
      <c r="AP385" s="118"/>
      <c r="AQ385" s="118"/>
      <c r="AR385" s="118"/>
      <c r="AS385" s="118"/>
      <c r="AT385" s="119"/>
    </row>
    <row r="386" spans="1:46" x14ac:dyDescent="0.3">
      <c r="A386" s="163"/>
      <c r="B386" s="5" t="s">
        <v>1</v>
      </c>
      <c r="C386" s="20">
        <v>1</v>
      </c>
      <c r="D386" s="20">
        <v>2</v>
      </c>
      <c r="E386" s="20">
        <v>3</v>
      </c>
      <c r="F386" s="20">
        <v>4</v>
      </c>
      <c r="G386" s="20">
        <v>5</v>
      </c>
      <c r="H386" s="20">
        <v>6</v>
      </c>
      <c r="I386" s="20">
        <v>7</v>
      </c>
      <c r="J386" s="20">
        <v>8</v>
      </c>
      <c r="K386" s="20">
        <v>9</v>
      </c>
      <c r="L386" s="20">
        <v>10</v>
      </c>
      <c r="M386" s="20">
        <v>11</v>
      </c>
      <c r="N386" s="20">
        <v>12</v>
      </c>
      <c r="O386" s="20">
        <v>13</v>
      </c>
      <c r="P386" s="20">
        <v>14</v>
      </c>
      <c r="Q386" s="20">
        <v>15</v>
      </c>
      <c r="R386" s="20">
        <v>16</v>
      </c>
      <c r="S386" s="20">
        <v>17</v>
      </c>
      <c r="T386" s="20">
        <v>18</v>
      </c>
      <c r="U386" s="21" t="s">
        <v>0</v>
      </c>
      <c r="V386" s="25" t="s">
        <v>24</v>
      </c>
      <c r="W386" s="14"/>
      <c r="X386" s="8" t="s">
        <v>25</v>
      </c>
      <c r="Y386" s="14"/>
      <c r="Z386" s="46" t="s">
        <v>26</v>
      </c>
      <c r="AA386" s="5" t="s">
        <v>1</v>
      </c>
      <c r="AB386" s="20">
        <v>1</v>
      </c>
      <c r="AC386" s="20">
        <v>2</v>
      </c>
      <c r="AD386" s="20">
        <v>3</v>
      </c>
      <c r="AE386" s="20">
        <v>4</v>
      </c>
      <c r="AF386" s="20">
        <v>5</v>
      </c>
      <c r="AG386" s="20">
        <v>6</v>
      </c>
      <c r="AH386" s="20">
        <v>7</v>
      </c>
      <c r="AI386" s="20">
        <v>8</v>
      </c>
      <c r="AJ386" s="20">
        <v>9</v>
      </c>
      <c r="AK386" s="20">
        <v>10</v>
      </c>
      <c r="AL386" s="20">
        <v>11</v>
      </c>
      <c r="AM386" s="20">
        <v>12</v>
      </c>
      <c r="AN386" s="20">
        <v>13</v>
      </c>
      <c r="AO386" s="20">
        <v>14</v>
      </c>
      <c r="AP386" s="20">
        <v>15</v>
      </c>
      <c r="AQ386" s="20">
        <v>16</v>
      </c>
      <c r="AR386" s="20">
        <v>17</v>
      </c>
      <c r="AS386" s="20">
        <v>18</v>
      </c>
      <c r="AT386" s="21" t="s">
        <v>0</v>
      </c>
    </row>
    <row r="387" spans="1:46" x14ac:dyDescent="0.3">
      <c r="A387" s="163"/>
      <c r="B387" s="140" t="s">
        <v>2</v>
      </c>
      <c r="C387" s="140">
        <v>6</v>
      </c>
      <c r="D387" s="140">
        <v>27</v>
      </c>
      <c r="E387" s="140">
        <v>19</v>
      </c>
      <c r="F387" s="140">
        <f>$BE$53</f>
        <v>16</v>
      </c>
      <c r="G387" s="140"/>
      <c r="H387" s="140"/>
      <c r="I387" s="140"/>
      <c r="J387" s="140"/>
      <c r="K387" s="140"/>
      <c r="L387" s="140"/>
      <c r="M387" s="140"/>
      <c r="N387" s="140"/>
      <c r="O387" s="140"/>
      <c r="P387" s="140"/>
      <c r="Q387" s="140"/>
      <c r="R387" s="140"/>
      <c r="S387" s="140"/>
      <c r="T387" s="140"/>
      <c r="U387" s="3"/>
      <c r="V387" s="27" t="s">
        <v>27</v>
      </c>
      <c r="W387" s="14"/>
      <c r="X387" s="9" t="s">
        <v>28</v>
      </c>
      <c r="Y387" s="14"/>
      <c r="Z387" s="19" t="s">
        <v>28</v>
      </c>
      <c r="AA387" s="139" t="s">
        <v>33</v>
      </c>
      <c r="AB387" s="140">
        <v>14</v>
      </c>
      <c r="AC387" s="140">
        <v>31</v>
      </c>
      <c r="AD387" s="140">
        <v>20</v>
      </c>
      <c r="AE387" s="140">
        <f>$AY$53</f>
        <v>18</v>
      </c>
      <c r="AF387" s="140"/>
      <c r="AG387" s="140"/>
      <c r="AH387" s="140"/>
      <c r="AI387" s="140"/>
      <c r="AJ387" s="140"/>
      <c r="AK387" s="140"/>
      <c r="AL387" s="140"/>
      <c r="AM387" s="140"/>
      <c r="AN387" s="140"/>
      <c r="AO387" s="140"/>
      <c r="AP387" s="140"/>
      <c r="AQ387" s="140"/>
      <c r="AR387" s="140"/>
      <c r="AS387" s="140"/>
      <c r="AT387" s="3"/>
    </row>
    <row r="388" spans="1:46" x14ac:dyDescent="0.3">
      <c r="A388" s="163"/>
      <c r="B388" s="120"/>
      <c r="C388" s="463"/>
      <c r="D388" s="463"/>
      <c r="E388" s="463"/>
      <c r="F388" s="121"/>
      <c r="G388" s="121"/>
      <c r="H388" s="121"/>
      <c r="I388" s="121"/>
      <c r="J388" s="121"/>
      <c r="K388" s="121"/>
      <c r="L388" s="121"/>
      <c r="M388" s="121"/>
      <c r="N388" s="121"/>
      <c r="O388" s="121"/>
      <c r="P388" s="121"/>
      <c r="Q388" s="121"/>
      <c r="R388" s="121"/>
      <c r="S388" s="121"/>
      <c r="T388" s="121"/>
      <c r="U388" s="122"/>
      <c r="V388" s="108">
        <f>$BC$88</f>
        <v>19.399999999999999</v>
      </c>
      <c r="W388" s="10"/>
      <c r="X388" s="109">
        <f>$BD$88</f>
        <v>20.8</v>
      </c>
      <c r="Y388" s="10"/>
      <c r="Z388" s="3">
        <f>$BE$88</f>
        <v>22.1</v>
      </c>
      <c r="AA388" s="139" t="s">
        <v>34</v>
      </c>
      <c r="AB388" s="140">
        <v>7</v>
      </c>
      <c r="AC388" s="140">
        <v>31</v>
      </c>
      <c r="AD388" s="140">
        <v>21</v>
      </c>
      <c r="AE388" s="140">
        <f>$AW$53</f>
        <v>16</v>
      </c>
      <c r="AF388" s="140"/>
      <c r="AG388" s="140"/>
      <c r="AH388" s="140"/>
      <c r="AI388" s="140"/>
      <c r="AJ388" s="140"/>
      <c r="AK388" s="140"/>
      <c r="AL388" s="140"/>
      <c r="AM388" s="140"/>
      <c r="AN388" s="140"/>
      <c r="AO388" s="140"/>
      <c r="AP388" s="140"/>
      <c r="AQ388" s="140"/>
      <c r="AR388" s="140"/>
      <c r="AS388" s="140"/>
      <c r="AT388" s="3"/>
    </row>
    <row r="389" spans="1:46" x14ac:dyDescent="0.3">
      <c r="A389" s="163"/>
      <c r="B389" s="140" t="s">
        <v>3</v>
      </c>
      <c r="C389" s="140">
        <v>5</v>
      </c>
      <c r="D389" s="140">
        <v>1</v>
      </c>
      <c r="E389" s="140">
        <v>1</v>
      </c>
      <c r="F389" s="140">
        <f>$BD$53</f>
        <v>4</v>
      </c>
      <c r="G389" s="140"/>
      <c r="H389" s="140"/>
      <c r="I389" s="140"/>
      <c r="J389" s="140"/>
      <c r="K389" s="140"/>
      <c r="L389" s="140"/>
      <c r="M389" s="140"/>
      <c r="N389" s="140"/>
      <c r="O389" s="140"/>
      <c r="P389" s="140"/>
      <c r="Q389" s="140"/>
      <c r="R389" s="140"/>
      <c r="S389" s="140"/>
      <c r="T389" s="140"/>
      <c r="U389" s="3"/>
      <c r="V389" s="149" t="s">
        <v>29</v>
      </c>
      <c r="W389" s="150"/>
      <c r="X389" s="150"/>
      <c r="Y389" s="150"/>
      <c r="Z389" s="151"/>
      <c r="AA389" s="139" t="s">
        <v>35</v>
      </c>
      <c r="AB389" s="140">
        <v>12</v>
      </c>
      <c r="AC389" s="140">
        <v>30</v>
      </c>
      <c r="AD389" s="140">
        <v>16</v>
      </c>
      <c r="AE389" s="140">
        <f>$AX$53</f>
        <v>14</v>
      </c>
      <c r="AF389" s="140"/>
      <c r="AG389" s="140"/>
      <c r="AH389" s="140"/>
      <c r="AI389" s="140"/>
      <c r="AJ389" s="140"/>
      <c r="AK389" s="140"/>
      <c r="AL389" s="140"/>
      <c r="AM389" s="140"/>
      <c r="AN389" s="140"/>
      <c r="AO389" s="140"/>
      <c r="AP389" s="140"/>
      <c r="AQ389" s="140"/>
      <c r="AR389" s="140"/>
      <c r="AS389" s="140"/>
      <c r="AT389" s="3"/>
    </row>
    <row r="390" spans="1:46" x14ac:dyDescent="0.3">
      <c r="A390" s="163"/>
      <c r="B390" s="140" t="s">
        <v>4</v>
      </c>
      <c r="C390" s="140">
        <v>24</v>
      </c>
      <c r="D390" s="140">
        <v>19</v>
      </c>
      <c r="E390" s="140">
        <v>2</v>
      </c>
      <c r="F390" s="140">
        <f>$BI$19</f>
        <v>2</v>
      </c>
      <c r="G390" s="140"/>
      <c r="H390" s="140"/>
      <c r="I390" s="140"/>
      <c r="J390" s="140"/>
      <c r="K390" s="140"/>
      <c r="L390" s="140"/>
      <c r="M390" s="140"/>
      <c r="N390" s="140"/>
      <c r="O390" s="140"/>
      <c r="P390" s="140"/>
      <c r="Q390" s="140"/>
      <c r="R390" s="140"/>
      <c r="S390" s="140"/>
      <c r="T390" s="140"/>
      <c r="U390" s="3"/>
      <c r="V390" s="25" t="s">
        <v>24</v>
      </c>
      <c r="W390" s="14"/>
      <c r="X390" s="8" t="s">
        <v>25</v>
      </c>
      <c r="Y390" s="14"/>
      <c r="Z390" s="26" t="s">
        <v>26</v>
      </c>
      <c r="AA390" s="123"/>
      <c r="AB390" s="463"/>
      <c r="AC390" s="463"/>
      <c r="AD390" s="463"/>
      <c r="AE390" s="121"/>
      <c r="AF390" s="121"/>
      <c r="AG390" s="121"/>
      <c r="AH390" s="121"/>
      <c r="AI390" s="121"/>
      <c r="AJ390" s="121"/>
      <c r="AK390" s="121"/>
      <c r="AL390" s="121"/>
      <c r="AM390" s="121"/>
      <c r="AN390" s="121"/>
      <c r="AO390" s="121"/>
      <c r="AP390" s="121"/>
      <c r="AQ390" s="121"/>
      <c r="AR390" s="121"/>
      <c r="AS390" s="121"/>
      <c r="AT390" s="122"/>
    </row>
    <row r="391" spans="1:46" x14ac:dyDescent="0.3">
      <c r="A391" s="163"/>
      <c r="B391" s="140" t="s">
        <v>5</v>
      </c>
      <c r="C391" s="140">
        <v>8</v>
      </c>
      <c r="D391" s="140">
        <v>2</v>
      </c>
      <c r="E391" s="140">
        <v>2</v>
      </c>
      <c r="F391" s="140">
        <f>$BL$88</f>
        <v>2</v>
      </c>
      <c r="G391" s="140"/>
      <c r="H391" s="140"/>
      <c r="I391" s="140"/>
      <c r="J391" s="140"/>
      <c r="K391" s="140"/>
      <c r="L391" s="140"/>
      <c r="M391" s="140"/>
      <c r="N391" s="140"/>
      <c r="O391" s="140"/>
      <c r="P391" s="140"/>
      <c r="Q391" s="140"/>
      <c r="R391" s="140"/>
      <c r="S391" s="140"/>
      <c r="T391" s="140"/>
      <c r="U391" s="3"/>
      <c r="V391" s="27" t="s">
        <v>27</v>
      </c>
      <c r="W391" s="14"/>
      <c r="X391" s="9" t="s">
        <v>28</v>
      </c>
      <c r="Y391" s="14"/>
      <c r="Z391" s="19" t="s">
        <v>28</v>
      </c>
      <c r="AA391" s="139" t="s">
        <v>36</v>
      </c>
      <c r="AB391" s="140">
        <v>6</v>
      </c>
      <c r="AC391" s="140">
        <v>6</v>
      </c>
      <c r="AD391" s="140">
        <v>29</v>
      </c>
      <c r="AE391" s="140">
        <f>$AX$87</f>
        <v>22</v>
      </c>
      <c r="AF391" s="140"/>
      <c r="AG391" s="140"/>
      <c r="AH391" s="140"/>
      <c r="AI391" s="140"/>
      <c r="AJ391" s="140"/>
      <c r="AK391" s="140"/>
      <c r="AL391" s="140"/>
      <c r="AM391" s="140"/>
      <c r="AN391" s="140"/>
      <c r="AO391" s="140"/>
      <c r="AP391" s="140"/>
      <c r="AQ391" s="140"/>
      <c r="AR391" s="140"/>
      <c r="AS391" s="140"/>
      <c r="AT391" s="3"/>
    </row>
    <row r="392" spans="1:46" x14ac:dyDescent="0.3">
      <c r="A392" s="163"/>
      <c r="B392" s="120"/>
      <c r="C392" s="463"/>
      <c r="D392" s="463"/>
      <c r="E392" s="463"/>
      <c r="F392" s="121"/>
      <c r="G392" s="121"/>
      <c r="H392" s="121"/>
      <c r="I392" s="121"/>
      <c r="J392" s="121"/>
      <c r="K392" s="121"/>
      <c r="L392" s="121"/>
      <c r="M392" s="121"/>
      <c r="N392" s="121"/>
      <c r="O392" s="121"/>
      <c r="P392" s="121"/>
      <c r="Q392" s="121"/>
      <c r="R392" s="121"/>
      <c r="S392" s="121"/>
      <c r="T392" s="121"/>
      <c r="U392" s="122"/>
      <c r="V392" s="108">
        <f>$BI$88</f>
        <v>7.6</v>
      </c>
      <c r="W392" s="10"/>
      <c r="X392" s="109">
        <f>$BJ$88</f>
        <v>9.9</v>
      </c>
      <c r="Y392" s="10"/>
      <c r="Z392" s="3">
        <f>$BK$88</f>
        <v>12.9</v>
      </c>
      <c r="AA392" s="139" t="s">
        <v>37</v>
      </c>
      <c r="AB392" s="140">
        <v>7</v>
      </c>
      <c r="AC392" s="140">
        <v>7</v>
      </c>
      <c r="AD392" s="140">
        <v>26</v>
      </c>
      <c r="AE392" s="140">
        <f>$AY$87</f>
        <v>25</v>
      </c>
      <c r="AF392" s="140"/>
      <c r="AG392" s="140"/>
      <c r="AH392" s="140"/>
      <c r="AI392" s="140"/>
      <c r="AJ392" s="140"/>
      <c r="AK392" s="140"/>
      <c r="AL392" s="140"/>
      <c r="AM392" s="140"/>
      <c r="AN392" s="140"/>
      <c r="AO392" s="140"/>
      <c r="AP392" s="140"/>
      <c r="AQ392" s="140"/>
      <c r="AR392" s="140"/>
      <c r="AS392" s="140"/>
      <c r="AT392" s="3"/>
    </row>
    <row r="393" spans="1:46" x14ac:dyDescent="0.3">
      <c r="A393" s="163"/>
      <c r="B393" s="140" t="s">
        <v>6</v>
      </c>
      <c r="C393" s="140">
        <v>6</v>
      </c>
      <c r="D393" s="140">
        <v>28</v>
      </c>
      <c r="E393" s="140">
        <v>27</v>
      </c>
      <c r="F393" s="140">
        <f>$BC$53</f>
        <v>22</v>
      </c>
      <c r="G393" s="140"/>
      <c r="H393" s="140"/>
      <c r="I393" s="140"/>
      <c r="J393" s="140"/>
      <c r="K393" s="140"/>
      <c r="L393" s="140"/>
      <c r="M393" s="140"/>
      <c r="N393" s="140"/>
      <c r="O393" s="140"/>
      <c r="P393" s="140"/>
      <c r="Q393" s="140"/>
      <c r="R393" s="140"/>
      <c r="S393" s="140"/>
      <c r="T393" s="140"/>
      <c r="U393" s="3"/>
      <c r="V393" s="149" t="s">
        <v>30</v>
      </c>
      <c r="W393" s="150"/>
      <c r="X393" s="150"/>
      <c r="Y393" s="150"/>
      <c r="Z393" s="151"/>
      <c r="AA393" s="37"/>
      <c r="AB393" s="12"/>
      <c r="AC393" s="12"/>
      <c r="AD393" s="12"/>
      <c r="AE393" s="12"/>
      <c r="AF393" s="12"/>
      <c r="AG393" s="12"/>
      <c r="AH393" s="12"/>
      <c r="AI393" s="12"/>
      <c r="AJ393" s="12"/>
      <c r="AK393" s="12"/>
      <c r="AL393" s="12"/>
      <c r="AM393" s="12"/>
      <c r="AN393" s="12"/>
      <c r="AO393" s="12"/>
      <c r="AP393" s="12"/>
      <c r="AQ393" s="12"/>
      <c r="AR393" s="12"/>
      <c r="AS393" s="12"/>
      <c r="AT393" s="13"/>
    </row>
    <row r="394" spans="1:46" x14ac:dyDescent="0.3">
      <c r="A394" s="163"/>
      <c r="B394" s="140" t="s">
        <v>5</v>
      </c>
      <c r="C394" s="140">
        <v>4</v>
      </c>
      <c r="D394" s="140">
        <v>31</v>
      </c>
      <c r="E394" s="140">
        <v>25</v>
      </c>
      <c r="F394" s="140">
        <f>$BF$88</f>
        <v>20</v>
      </c>
      <c r="G394" s="140"/>
      <c r="H394" s="140"/>
      <c r="I394" s="140"/>
      <c r="J394" s="140"/>
      <c r="K394" s="140"/>
      <c r="L394" s="140"/>
      <c r="M394" s="140"/>
      <c r="N394" s="140"/>
      <c r="O394" s="140"/>
      <c r="P394" s="140"/>
      <c r="Q394" s="140"/>
      <c r="R394" s="140"/>
      <c r="S394" s="140"/>
      <c r="T394" s="140"/>
      <c r="U394" s="3"/>
      <c r="V394" s="25" t="s">
        <v>24</v>
      </c>
      <c r="W394" s="14"/>
      <c r="X394" s="8" t="s">
        <v>25</v>
      </c>
      <c r="Y394" s="14"/>
      <c r="Z394" s="26" t="s">
        <v>26</v>
      </c>
      <c r="AA394" s="38"/>
      <c r="AB394" s="464"/>
      <c r="AC394" s="464"/>
      <c r="AD394" s="464"/>
      <c r="AE394" s="14"/>
      <c r="AF394" s="14"/>
      <c r="AG394" s="14"/>
      <c r="AH394" s="14"/>
      <c r="AI394" s="14"/>
      <c r="AJ394" s="14"/>
      <c r="AK394" s="14"/>
      <c r="AL394" s="14"/>
      <c r="AM394" s="14"/>
      <c r="AN394" s="14"/>
      <c r="AO394" s="14"/>
      <c r="AP394" s="14"/>
      <c r="AQ394" s="14"/>
      <c r="AR394" s="14"/>
      <c r="AS394" s="14"/>
      <c r="AT394" s="15"/>
    </row>
    <row r="395" spans="1:46" x14ac:dyDescent="0.3">
      <c r="A395" s="163"/>
      <c r="B395" s="120"/>
      <c r="C395" s="463"/>
      <c r="D395" s="463"/>
      <c r="E395" s="463"/>
      <c r="F395" s="121"/>
      <c r="G395" s="121"/>
      <c r="H395" s="121"/>
      <c r="I395" s="121"/>
      <c r="J395" s="121"/>
      <c r="K395" s="121"/>
      <c r="L395" s="121"/>
      <c r="M395" s="121"/>
      <c r="N395" s="121"/>
      <c r="O395" s="121"/>
      <c r="P395" s="121"/>
      <c r="Q395" s="121"/>
      <c r="R395" s="121"/>
      <c r="S395" s="121"/>
      <c r="T395" s="121"/>
      <c r="U395" s="122"/>
      <c r="V395" s="27" t="s">
        <v>27</v>
      </c>
      <c r="W395" s="14"/>
      <c r="X395" s="9" t="s">
        <v>28</v>
      </c>
      <c r="Y395" s="14"/>
      <c r="Z395" s="19" t="s">
        <v>28</v>
      </c>
      <c r="AA395" s="39"/>
      <c r="AB395" s="465"/>
      <c r="AC395" s="465"/>
      <c r="AD395" s="465"/>
      <c r="AE395" s="124"/>
      <c r="AF395" s="124"/>
      <c r="AG395" s="124"/>
      <c r="AH395" s="124"/>
      <c r="AI395" s="124"/>
      <c r="AJ395" s="124"/>
      <c r="AK395" s="124" t="s">
        <v>1</v>
      </c>
      <c r="AL395" s="124"/>
      <c r="AM395" s="124"/>
      <c r="AN395" s="124"/>
      <c r="AO395" s="124"/>
      <c r="AP395" s="124"/>
      <c r="AQ395" s="124"/>
      <c r="AR395" s="124"/>
      <c r="AS395" s="124"/>
      <c r="AT395" s="125"/>
    </row>
    <row r="396" spans="1:46" x14ac:dyDescent="0.3">
      <c r="A396" s="163"/>
      <c r="B396" s="140" t="s">
        <v>7</v>
      </c>
      <c r="C396" s="140">
        <v>16</v>
      </c>
      <c r="D396" s="140">
        <v>29</v>
      </c>
      <c r="E396" s="140">
        <v>28</v>
      </c>
      <c r="F396" s="140">
        <f>$BC$19</f>
        <v>30</v>
      </c>
      <c r="G396" s="140"/>
      <c r="H396" s="140"/>
      <c r="I396" s="140"/>
      <c r="J396" s="140"/>
      <c r="K396" s="140"/>
      <c r="L396" s="140"/>
      <c r="M396" s="140"/>
      <c r="N396" s="140"/>
      <c r="O396" s="140"/>
      <c r="P396" s="140"/>
      <c r="Q396" s="140"/>
      <c r="R396" s="140"/>
      <c r="S396" s="140"/>
      <c r="T396" s="140"/>
      <c r="U396" s="3"/>
      <c r="V396" s="108">
        <f>$AW$122</f>
        <v>32.9</v>
      </c>
      <c r="W396" s="10"/>
      <c r="X396" s="109">
        <f>$AX$122</f>
        <v>42.2</v>
      </c>
      <c r="Y396" s="10"/>
      <c r="Z396" s="3">
        <f>$AY$122</f>
        <v>53.6</v>
      </c>
      <c r="AA396" s="40" t="s">
        <v>38</v>
      </c>
      <c r="AB396" s="22">
        <v>1</v>
      </c>
      <c r="AC396" s="20">
        <v>2</v>
      </c>
      <c r="AD396" s="20">
        <v>3</v>
      </c>
      <c r="AE396" s="20">
        <v>4</v>
      </c>
      <c r="AF396" s="20">
        <v>5</v>
      </c>
      <c r="AG396" s="22">
        <v>6</v>
      </c>
      <c r="AH396" s="22">
        <v>7</v>
      </c>
      <c r="AI396" s="22">
        <v>8</v>
      </c>
      <c r="AJ396" s="22">
        <v>9</v>
      </c>
      <c r="AK396" s="22">
        <v>10</v>
      </c>
      <c r="AL396" s="22">
        <v>11</v>
      </c>
      <c r="AM396" s="22">
        <v>12</v>
      </c>
      <c r="AN396" s="22">
        <v>13</v>
      </c>
      <c r="AO396" s="22">
        <v>14</v>
      </c>
      <c r="AP396" s="22">
        <v>15</v>
      </c>
      <c r="AQ396" s="22">
        <v>16</v>
      </c>
      <c r="AR396" s="22">
        <v>17</v>
      </c>
      <c r="AS396" s="22">
        <v>18</v>
      </c>
      <c r="AT396" s="23" t="s">
        <v>0</v>
      </c>
    </row>
    <row r="397" spans="1:46" x14ac:dyDescent="0.3">
      <c r="A397" s="163"/>
      <c r="B397" s="140" t="s">
        <v>8</v>
      </c>
      <c r="C397" s="140">
        <v>16</v>
      </c>
      <c r="D397" s="140">
        <v>28</v>
      </c>
      <c r="E397" s="140">
        <v>32</v>
      </c>
      <c r="F397" s="140">
        <f>$BD$19</f>
        <v>30</v>
      </c>
      <c r="G397" s="140"/>
      <c r="H397" s="140"/>
      <c r="I397" s="140"/>
      <c r="J397" s="140"/>
      <c r="K397" s="140"/>
      <c r="L397" s="140"/>
      <c r="M397" s="140"/>
      <c r="N397" s="140"/>
      <c r="O397" s="140"/>
      <c r="P397" s="140"/>
      <c r="Q397" s="140"/>
      <c r="R397" s="140"/>
      <c r="S397" s="140"/>
      <c r="T397" s="140"/>
      <c r="U397" s="3"/>
      <c r="V397" s="149" t="s">
        <v>31</v>
      </c>
      <c r="W397" s="150"/>
      <c r="X397" s="150"/>
      <c r="Y397" s="150"/>
      <c r="Z397" s="151"/>
      <c r="AA397" s="40" t="s">
        <v>150</v>
      </c>
      <c r="AB397" s="35">
        <v>20</v>
      </c>
      <c r="AC397" s="35">
        <v>5</v>
      </c>
      <c r="AD397" s="35">
        <v>20</v>
      </c>
      <c r="AE397" s="35">
        <f>$AX$20</f>
        <v>24</v>
      </c>
      <c r="AF397" s="35"/>
      <c r="AG397" s="35"/>
      <c r="AH397" s="35"/>
      <c r="AI397" s="35"/>
      <c r="AJ397" s="35"/>
      <c r="AK397" s="35"/>
      <c r="AL397" s="35"/>
      <c r="AM397" s="35"/>
      <c r="AN397" s="35"/>
      <c r="AO397" s="35"/>
      <c r="AP397" s="35"/>
      <c r="AQ397" s="35"/>
      <c r="AR397" s="35"/>
      <c r="AS397" s="35"/>
      <c r="AT397" s="36"/>
    </row>
    <row r="398" spans="1:46" x14ac:dyDescent="0.3">
      <c r="A398" s="163"/>
      <c r="B398" s="140" t="s">
        <v>9</v>
      </c>
      <c r="C398" s="140">
        <v>17</v>
      </c>
      <c r="D398" s="140">
        <v>3</v>
      </c>
      <c r="E398" s="140">
        <v>3</v>
      </c>
      <c r="F398" s="140">
        <f>$BE$19</f>
        <v>7</v>
      </c>
      <c r="G398" s="140"/>
      <c r="H398" s="140"/>
      <c r="I398" s="140"/>
      <c r="J398" s="140"/>
      <c r="K398" s="140"/>
      <c r="L398" s="140"/>
      <c r="M398" s="140"/>
      <c r="N398" s="140"/>
      <c r="O398" s="140"/>
      <c r="P398" s="140"/>
      <c r="Q398" s="140"/>
      <c r="R398" s="140"/>
      <c r="S398" s="140"/>
      <c r="T398" s="140"/>
      <c r="U398" s="3"/>
      <c r="V398" s="25" t="s">
        <v>24</v>
      </c>
      <c r="W398" s="14"/>
      <c r="X398" s="8" t="s">
        <v>25</v>
      </c>
      <c r="Y398" s="14"/>
      <c r="Z398" s="26" t="s">
        <v>26</v>
      </c>
      <c r="AA398" s="138"/>
      <c r="AB398" s="136"/>
      <c r="AC398" s="136"/>
      <c r="AD398" s="136"/>
      <c r="AE398" s="136"/>
      <c r="AF398" s="136"/>
      <c r="AG398" s="136"/>
      <c r="AH398" s="136"/>
      <c r="AI398" s="136"/>
      <c r="AJ398" s="136"/>
      <c r="AK398" s="136"/>
      <c r="AL398" s="136"/>
      <c r="AM398" s="136"/>
      <c r="AN398" s="136"/>
      <c r="AO398" s="136"/>
      <c r="AP398" s="136"/>
      <c r="AQ398" s="136"/>
      <c r="AR398" s="136"/>
      <c r="AS398" s="136"/>
      <c r="AT398" s="137"/>
    </row>
    <row r="399" spans="1:46" x14ac:dyDescent="0.3">
      <c r="A399" s="163"/>
      <c r="B399" s="140" t="s">
        <v>5</v>
      </c>
      <c r="C399" s="140">
        <v>21</v>
      </c>
      <c r="D399" s="140">
        <v>32</v>
      </c>
      <c r="E399" s="140">
        <v>31</v>
      </c>
      <c r="F399" s="140">
        <f>$AZ$122</f>
        <v>29</v>
      </c>
      <c r="G399" s="140"/>
      <c r="H399" s="140"/>
      <c r="I399" s="140"/>
      <c r="J399" s="140"/>
      <c r="K399" s="140"/>
      <c r="L399" s="140"/>
      <c r="M399" s="140"/>
      <c r="N399" s="140"/>
      <c r="O399" s="140"/>
      <c r="P399" s="140"/>
      <c r="Q399" s="140"/>
      <c r="R399" s="140"/>
      <c r="S399" s="140"/>
      <c r="T399" s="140"/>
      <c r="U399" s="3"/>
      <c r="V399" s="27" t="s">
        <v>27</v>
      </c>
      <c r="W399" s="14"/>
      <c r="X399" s="9" t="s">
        <v>28</v>
      </c>
      <c r="Y399" s="14"/>
      <c r="Z399" s="19" t="s">
        <v>28</v>
      </c>
      <c r="AA399" s="39"/>
      <c r="AB399" s="465"/>
      <c r="AC399" s="465"/>
      <c r="AD399" s="465"/>
      <c r="AE399" s="124"/>
      <c r="AF399" s="124"/>
      <c r="AG399" s="124"/>
      <c r="AH399" s="124"/>
      <c r="AI399" s="124"/>
      <c r="AJ399" s="124"/>
      <c r="AK399" s="124" t="s">
        <v>1</v>
      </c>
      <c r="AL399" s="124"/>
      <c r="AM399" s="124"/>
      <c r="AN399" s="124"/>
      <c r="AO399" s="124"/>
      <c r="AP399" s="124"/>
      <c r="AQ399" s="124"/>
      <c r="AR399" s="124"/>
      <c r="AS399" s="124"/>
      <c r="AT399" s="125"/>
    </row>
    <row r="400" spans="1:46" x14ac:dyDescent="0.3">
      <c r="A400" s="163"/>
      <c r="B400" s="120"/>
      <c r="C400" s="463"/>
      <c r="D400" s="463"/>
      <c r="E400" s="463"/>
      <c r="F400" s="121"/>
      <c r="G400" s="121"/>
      <c r="H400" s="121"/>
      <c r="I400" s="121"/>
      <c r="J400" s="121"/>
      <c r="K400" s="121"/>
      <c r="L400" s="121"/>
      <c r="M400" s="121"/>
      <c r="N400" s="121"/>
      <c r="O400" s="121"/>
      <c r="P400" s="121"/>
      <c r="Q400" s="121"/>
      <c r="R400" s="121"/>
      <c r="S400" s="121"/>
      <c r="T400" s="121"/>
      <c r="U400" s="122"/>
      <c r="V400" s="108">
        <f>$BC$122</f>
        <v>2.5</v>
      </c>
      <c r="W400" s="10"/>
      <c r="X400" s="109">
        <f>$BD$122</f>
        <v>4.0999999999999996</v>
      </c>
      <c r="Y400" s="10"/>
      <c r="Z400" s="3">
        <f>$BE$122</f>
        <v>5.8</v>
      </c>
      <c r="AA400" s="49" t="s">
        <v>115</v>
      </c>
      <c r="AB400" s="44">
        <v>1</v>
      </c>
      <c r="AC400" s="20">
        <v>2</v>
      </c>
      <c r="AD400" s="20">
        <v>3</v>
      </c>
      <c r="AE400" s="20">
        <v>4</v>
      </c>
      <c r="AF400" s="20">
        <v>5</v>
      </c>
      <c r="AG400" s="44">
        <v>6</v>
      </c>
      <c r="AH400" s="44">
        <v>7</v>
      </c>
      <c r="AI400" s="44">
        <v>8</v>
      </c>
      <c r="AJ400" s="44">
        <v>9</v>
      </c>
      <c r="AK400" s="44">
        <v>10</v>
      </c>
      <c r="AL400" s="44">
        <v>11</v>
      </c>
      <c r="AM400" s="44">
        <v>12</v>
      </c>
      <c r="AN400" s="44">
        <v>13</v>
      </c>
      <c r="AO400" s="44">
        <v>14</v>
      </c>
      <c r="AP400" s="44">
        <v>15</v>
      </c>
      <c r="AQ400" s="44">
        <v>16</v>
      </c>
      <c r="AR400" s="44">
        <v>17</v>
      </c>
      <c r="AS400" s="44">
        <v>18</v>
      </c>
      <c r="AT400" s="45" t="s">
        <v>0</v>
      </c>
    </row>
    <row r="401" spans="1:46" x14ac:dyDescent="0.3">
      <c r="A401" s="163"/>
      <c r="B401" s="140" t="s">
        <v>10</v>
      </c>
      <c r="C401" s="140">
        <v>4</v>
      </c>
      <c r="D401" s="140">
        <v>4</v>
      </c>
      <c r="E401" s="140">
        <v>23</v>
      </c>
      <c r="F401" s="140">
        <f>$BH$19</f>
        <v>17</v>
      </c>
      <c r="G401" s="140"/>
      <c r="H401" s="140"/>
      <c r="I401" s="140"/>
      <c r="J401" s="140"/>
      <c r="K401" s="140"/>
      <c r="L401" s="140"/>
      <c r="M401" s="140"/>
      <c r="N401" s="140"/>
      <c r="O401" s="140"/>
      <c r="P401" s="140"/>
      <c r="Q401" s="140"/>
      <c r="R401" s="140"/>
      <c r="S401" s="140"/>
      <c r="T401" s="140"/>
      <c r="U401" s="3"/>
      <c r="V401" s="149" t="s">
        <v>32</v>
      </c>
      <c r="W401" s="150"/>
      <c r="X401" s="61"/>
      <c r="Y401" s="150" t="s">
        <v>127</v>
      </c>
      <c r="Z401" s="151"/>
      <c r="AA401" s="50" t="s">
        <v>116</v>
      </c>
      <c r="AB401" s="140">
        <v>2</v>
      </c>
      <c r="AC401" s="140">
        <v>17</v>
      </c>
      <c r="AD401" s="140">
        <v>32</v>
      </c>
      <c r="AE401" s="140">
        <f>$BI$53</f>
        <v>31</v>
      </c>
      <c r="AF401" s="140"/>
      <c r="AG401" s="140"/>
      <c r="AH401" s="140"/>
      <c r="AI401" s="140"/>
      <c r="AJ401" s="140"/>
      <c r="AK401" s="140"/>
      <c r="AL401" s="140"/>
      <c r="AM401" s="140"/>
      <c r="AN401" s="140"/>
      <c r="AO401" s="140"/>
      <c r="AP401" s="140"/>
      <c r="AQ401" s="140"/>
      <c r="AR401" s="140"/>
      <c r="AS401" s="140"/>
      <c r="AT401" s="3"/>
    </row>
    <row r="402" spans="1:46" ht="15" thickBot="1" x14ac:dyDescent="0.35">
      <c r="A402" s="163"/>
      <c r="B402" s="140" t="s">
        <v>5</v>
      </c>
      <c r="C402" s="140">
        <v>12</v>
      </c>
      <c r="D402" s="140">
        <v>3</v>
      </c>
      <c r="E402" s="140">
        <v>2</v>
      </c>
      <c r="F402" s="140">
        <f>$BF$122</f>
        <v>3</v>
      </c>
      <c r="G402" s="140"/>
      <c r="H402" s="140"/>
      <c r="I402" s="140"/>
      <c r="J402" s="140"/>
      <c r="K402" s="140"/>
      <c r="L402" s="140"/>
      <c r="M402" s="140"/>
      <c r="N402" s="140"/>
      <c r="O402" s="140"/>
      <c r="P402" s="140"/>
      <c r="Q402" s="140"/>
      <c r="R402" s="140"/>
      <c r="S402" s="140"/>
      <c r="T402" s="140"/>
      <c r="U402" s="3"/>
      <c r="V402" s="25" t="s">
        <v>24</v>
      </c>
      <c r="W402" s="14"/>
      <c r="X402" s="62"/>
      <c r="Y402" s="14"/>
      <c r="Z402" s="26" t="s">
        <v>24</v>
      </c>
      <c r="AA402" s="141" t="s">
        <v>117</v>
      </c>
      <c r="AB402" s="142">
        <v>26</v>
      </c>
      <c r="AC402" s="142">
        <v>17</v>
      </c>
      <c r="AD402" s="142">
        <v>13</v>
      </c>
      <c r="AE402" s="142">
        <f>$AX$156</f>
        <v>21</v>
      </c>
      <c r="AF402" s="142"/>
      <c r="AG402" s="142"/>
      <c r="AH402" s="142"/>
      <c r="AI402" s="142"/>
      <c r="AJ402" s="142"/>
      <c r="AK402" s="142"/>
      <c r="AL402" s="142"/>
      <c r="AM402" s="142"/>
      <c r="AN402" s="142"/>
      <c r="AO402" s="142"/>
      <c r="AP402" s="142"/>
      <c r="AQ402" s="142"/>
      <c r="AR402" s="142"/>
      <c r="AS402" s="142"/>
      <c r="AT402" s="4"/>
    </row>
    <row r="403" spans="1:46" x14ac:dyDescent="0.3">
      <c r="A403" s="163"/>
      <c r="B403" s="120"/>
      <c r="C403" s="463"/>
      <c r="D403" s="463"/>
      <c r="E403" s="463"/>
      <c r="F403" s="121"/>
      <c r="G403" s="121"/>
      <c r="H403" s="121"/>
      <c r="I403" s="121"/>
      <c r="J403" s="121"/>
      <c r="K403" s="121"/>
      <c r="L403" s="121"/>
      <c r="M403" s="121"/>
      <c r="N403" s="121"/>
      <c r="O403" s="121"/>
      <c r="P403" s="121"/>
      <c r="Q403" s="121"/>
      <c r="R403" s="121"/>
      <c r="S403" s="121"/>
      <c r="T403" s="121"/>
      <c r="U403" s="122"/>
      <c r="V403" s="27" t="s">
        <v>27</v>
      </c>
      <c r="W403" s="14"/>
      <c r="X403" s="63"/>
      <c r="Y403" s="14"/>
      <c r="Z403" s="19" t="s">
        <v>27</v>
      </c>
    </row>
    <row r="404" spans="1:46" ht="15" thickBot="1" x14ac:dyDescent="0.35">
      <c r="A404" s="164"/>
      <c r="B404" s="142" t="s">
        <v>11</v>
      </c>
      <c r="C404" s="142">
        <v>13</v>
      </c>
      <c r="D404" s="142">
        <v>31</v>
      </c>
      <c r="E404" s="142">
        <v>32</v>
      </c>
      <c r="F404" s="142">
        <f>$BD$156</f>
        <v>31</v>
      </c>
      <c r="G404" s="142"/>
      <c r="H404" s="142"/>
      <c r="I404" s="142"/>
      <c r="J404" s="142"/>
      <c r="K404" s="142"/>
      <c r="L404" s="142"/>
      <c r="M404" s="142"/>
      <c r="N404" s="142"/>
      <c r="O404" s="142"/>
      <c r="P404" s="142"/>
      <c r="Q404" s="142"/>
      <c r="R404" s="142"/>
      <c r="S404" s="142"/>
      <c r="T404" s="142"/>
      <c r="U404" s="4"/>
      <c r="V404" s="106">
        <f>$BC$156</f>
        <v>14.13</v>
      </c>
      <c r="W404" s="28"/>
      <c r="X404" s="58"/>
      <c r="Y404" s="28"/>
      <c r="Z404" s="60">
        <f>$AW$156</f>
        <v>8</v>
      </c>
    </row>
    <row r="405" spans="1:46" ht="15" thickBot="1" x14ac:dyDescent="0.35"/>
    <row r="406" spans="1:46" ht="14.4" customHeight="1" x14ac:dyDescent="0.3">
      <c r="A406" s="200" t="s">
        <v>91</v>
      </c>
      <c r="B406" s="11"/>
      <c r="C406" s="462"/>
      <c r="D406" s="462"/>
      <c r="E406" s="462"/>
      <c r="F406" s="118"/>
      <c r="G406" s="118"/>
      <c r="H406" s="118"/>
      <c r="I406" s="118"/>
      <c r="J406" s="118"/>
      <c r="K406" s="118"/>
      <c r="L406" s="118"/>
      <c r="M406" s="118"/>
      <c r="N406" s="118"/>
      <c r="O406" s="118"/>
      <c r="P406" s="118"/>
      <c r="Q406" s="118"/>
      <c r="R406" s="118"/>
      <c r="S406" s="118"/>
      <c r="T406" s="118"/>
      <c r="U406" s="119"/>
      <c r="V406" s="165" t="s">
        <v>23</v>
      </c>
      <c r="W406" s="166"/>
      <c r="X406" s="166"/>
      <c r="Y406" s="166"/>
      <c r="Z406" s="166"/>
      <c r="AA406" s="11"/>
      <c r="AB406" s="462"/>
      <c r="AC406" s="462"/>
      <c r="AD406" s="462"/>
      <c r="AE406" s="118"/>
      <c r="AF406" s="118"/>
      <c r="AG406" s="118"/>
      <c r="AH406" s="118"/>
      <c r="AI406" s="118"/>
      <c r="AJ406" s="118"/>
      <c r="AK406" s="118"/>
      <c r="AL406" s="118"/>
      <c r="AM406" s="118"/>
      <c r="AN406" s="118"/>
      <c r="AO406" s="118"/>
      <c r="AP406" s="118"/>
      <c r="AQ406" s="118"/>
      <c r="AR406" s="118"/>
      <c r="AS406" s="118"/>
      <c r="AT406" s="119"/>
    </row>
    <row r="407" spans="1:46" x14ac:dyDescent="0.3">
      <c r="A407" s="201"/>
      <c r="B407" s="5" t="s">
        <v>1</v>
      </c>
      <c r="C407" s="20">
        <v>1</v>
      </c>
      <c r="D407" s="20">
        <v>2</v>
      </c>
      <c r="E407" s="20">
        <v>3</v>
      </c>
      <c r="F407" s="20">
        <v>4</v>
      </c>
      <c r="G407" s="20">
        <v>5</v>
      </c>
      <c r="H407" s="20">
        <v>6</v>
      </c>
      <c r="I407" s="20">
        <v>7</v>
      </c>
      <c r="J407" s="20">
        <v>8</v>
      </c>
      <c r="K407" s="20">
        <v>9</v>
      </c>
      <c r="L407" s="20">
        <v>10</v>
      </c>
      <c r="M407" s="20">
        <v>11</v>
      </c>
      <c r="N407" s="20">
        <v>12</v>
      </c>
      <c r="O407" s="20">
        <v>13</v>
      </c>
      <c r="P407" s="20">
        <v>14</v>
      </c>
      <c r="Q407" s="20">
        <v>15</v>
      </c>
      <c r="R407" s="20">
        <v>16</v>
      </c>
      <c r="S407" s="20">
        <v>17</v>
      </c>
      <c r="T407" s="20">
        <v>18</v>
      </c>
      <c r="U407" s="21" t="s">
        <v>0</v>
      </c>
      <c r="V407" s="25" t="s">
        <v>24</v>
      </c>
      <c r="W407" s="14"/>
      <c r="X407" s="8" t="s">
        <v>25</v>
      </c>
      <c r="Y407" s="14"/>
      <c r="Z407" s="46" t="s">
        <v>26</v>
      </c>
      <c r="AA407" s="5" t="s">
        <v>1</v>
      </c>
      <c r="AB407" s="20">
        <v>1</v>
      </c>
      <c r="AC407" s="20">
        <v>2</v>
      </c>
      <c r="AD407" s="20">
        <v>3</v>
      </c>
      <c r="AE407" s="20">
        <v>4</v>
      </c>
      <c r="AF407" s="20">
        <v>5</v>
      </c>
      <c r="AG407" s="20">
        <v>6</v>
      </c>
      <c r="AH407" s="20">
        <v>7</v>
      </c>
      <c r="AI407" s="20">
        <v>8</v>
      </c>
      <c r="AJ407" s="20">
        <v>9</v>
      </c>
      <c r="AK407" s="20">
        <v>10</v>
      </c>
      <c r="AL407" s="20">
        <v>11</v>
      </c>
      <c r="AM407" s="20">
        <v>12</v>
      </c>
      <c r="AN407" s="20">
        <v>13</v>
      </c>
      <c r="AO407" s="20">
        <v>14</v>
      </c>
      <c r="AP407" s="20">
        <v>15</v>
      </c>
      <c r="AQ407" s="20">
        <v>16</v>
      </c>
      <c r="AR407" s="20">
        <v>17</v>
      </c>
      <c r="AS407" s="20">
        <v>18</v>
      </c>
      <c r="AT407" s="21" t="s">
        <v>0</v>
      </c>
    </row>
    <row r="408" spans="1:46" x14ac:dyDescent="0.3">
      <c r="A408" s="201"/>
      <c r="B408" s="140" t="s">
        <v>2</v>
      </c>
      <c r="C408" s="140">
        <v>10</v>
      </c>
      <c r="D408" s="140">
        <v>9</v>
      </c>
      <c r="E408" s="140">
        <v>26</v>
      </c>
      <c r="F408" s="140">
        <f>$BE$55</f>
        <v>24</v>
      </c>
      <c r="G408" s="140"/>
      <c r="H408" s="140"/>
      <c r="I408" s="140"/>
      <c r="J408" s="140"/>
      <c r="K408" s="140"/>
      <c r="L408" s="140"/>
      <c r="M408" s="140"/>
      <c r="N408" s="140"/>
      <c r="O408" s="140"/>
      <c r="P408" s="140"/>
      <c r="Q408" s="140"/>
      <c r="R408" s="140"/>
      <c r="S408" s="140"/>
      <c r="T408" s="140"/>
      <c r="U408" s="3"/>
      <c r="V408" s="27" t="s">
        <v>27</v>
      </c>
      <c r="W408" s="14"/>
      <c r="X408" s="9" t="s">
        <v>28</v>
      </c>
      <c r="Y408" s="14"/>
      <c r="Z408" s="19" t="s">
        <v>28</v>
      </c>
      <c r="AA408" s="139" t="s">
        <v>33</v>
      </c>
      <c r="AB408" s="140">
        <v>22</v>
      </c>
      <c r="AC408" s="140">
        <v>16</v>
      </c>
      <c r="AD408" s="140">
        <v>2</v>
      </c>
      <c r="AE408" s="140">
        <f>$AY$55</f>
        <v>2</v>
      </c>
      <c r="AF408" s="140"/>
      <c r="AG408" s="140"/>
      <c r="AH408" s="140"/>
      <c r="AI408" s="140"/>
      <c r="AJ408" s="140"/>
      <c r="AK408" s="140"/>
      <c r="AL408" s="140"/>
      <c r="AM408" s="140"/>
      <c r="AN408" s="140"/>
      <c r="AO408" s="140"/>
      <c r="AP408" s="140"/>
      <c r="AQ408" s="140"/>
      <c r="AR408" s="140"/>
      <c r="AS408" s="140"/>
      <c r="AT408" s="3"/>
    </row>
    <row r="409" spans="1:46" x14ac:dyDescent="0.3">
      <c r="A409" s="201"/>
      <c r="B409" s="120"/>
      <c r="C409" s="463"/>
      <c r="D409" s="463"/>
      <c r="E409" s="463"/>
      <c r="F409" s="121"/>
      <c r="G409" s="121"/>
      <c r="H409" s="121"/>
      <c r="I409" s="121"/>
      <c r="J409" s="121"/>
      <c r="K409" s="121"/>
      <c r="L409" s="121"/>
      <c r="M409" s="121"/>
      <c r="N409" s="121"/>
      <c r="O409" s="121"/>
      <c r="P409" s="121"/>
      <c r="Q409" s="121"/>
      <c r="R409" s="121"/>
      <c r="S409" s="121"/>
      <c r="T409" s="121"/>
      <c r="U409" s="122"/>
      <c r="V409" s="108">
        <f>$BC$89</f>
        <v>25.9</v>
      </c>
      <c r="W409" s="10"/>
      <c r="X409" s="109">
        <f>$BD$89</f>
        <v>26.3</v>
      </c>
      <c r="Y409" s="10"/>
      <c r="Z409" s="3">
        <f>$BE$89</f>
        <v>29.9</v>
      </c>
      <c r="AA409" s="139" t="s">
        <v>34</v>
      </c>
      <c r="AB409" s="140">
        <v>23</v>
      </c>
      <c r="AC409" s="140">
        <v>13</v>
      </c>
      <c r="AD409" s="140">
        <v>4</v>
      </c>
      <c r="AE409" s="140">
        <f>$AW$55</f>
        <v>3</v>
      </c>
      <c r="AF409" s="140"/>
      <c r="AG409" s="140"/>
      <c r="AH409" s="140"/>
      <c r="AI409" s="140"/>
      <c r="AJ409" s="140"/>
      <c r="AK409" s="140"/>
      <c r="AL409" s="140"/>
      <c r="AM409" s="140"/>
      <c r="AN409" s="140"/>
      <c r="AO409" s="140"/>
      <c r="AP409" s="140"/>
      <c r="AQ409" s="140"/>
      <c r="AR409" s="140"/>
      <c r="AS409" s="140"/>
      <c r="AT409" s="3"/>
    </row>
    <row r="410" spans="1:46" x14ac:dyDescent="0.3">
      <c r="A410" s="201"/>
      <c r="B410" s="140" t="s">
        <v>3</v>
      </c>
      <c r="C410" s="140">
        <v>17</v>
      </c>
      <c r="D410" s="140">
        <v>17</v>
      </c>
      <c r="E410" s="140">
        <v>7</v>
      </c>
      <c r="F410" s="140">
        <f>$BD$55</f>
        <v>7</v>
      </c>
      <c r="G410" s="140"/>
      <c r="H410" s="140"/>
      <c r="I410" s="140"/>
      <c r="J410" s="140"/>
      <c r="K410" s="140"/>
      <c r="L410" s="140"/>
      <c r="M410" s="140"/>
      <c r="N410" s="140"/>
      <c r="O410" s="140"/>
      <c r="P410" s="140"/>
      <c r="Q410" s="140"/>
      <c r="R410" s="140"/>
      <c r="S410" s="140"/>
      <c r="T410" s="140"/>
      <c r="U410" s="3"/>
      <c r="V410" s="149" t="s">
        <v>29</v>
      </c>
      <c r="W410" s="150"/>
      <c r="X410" s="150"/>
      <c r="Y410" s="150"/>
      <c r="Z410" s="151"/>
      <c r="AA410" s="139" t="s">
        <v>35</v>
      </c>
      <c r="AB410" s="140">
        <v>29</v>
      </c>
      <c r="AC410" s="140">
        <v>15</v>
      </c>
      <c r="AD410" s="140">
        <v>12</v>
      </c>
      <c r="AE410" s="140">
        <f>$AX$55</f>
        <v>15</v>
      </c>
      <c r="AF410" s="140"/>
      <c r="AG410" s="140"/>
      <c r="AH410" s="140"/>
      <c r="AI410" s="140"/>
      <c r="AJ410" s="140"/>
      <c r="AK410" s="140"/>
      <c r="AL410" s="140"/>
      <c r="AM410" s="140"/>
      <c r="AN410" s="140"/>
      <c r="AO410" s="140"/>
      <c r="AP410" s="140"/>
      <c r="AQ410" s="140"/>
      <c r="AR410" s="140"/>
      <c r="AS410" s="140"/>
      <c r="AT410" s="3"/>
    </row>
    <row r="411" spans="1:46" x14ac:dyDescent="0.3">
      <c r="A411" s="201"/>
      <c r="B411" s="140" t="s">
        <v>4</v>
      </c>
      <c r="C411" s="140">
        <v>9</v>
      </c>
      <c r="D411" s="140">
        <v>17</v>
      </c>
      <c r="E411" s="140">
        <v>11</v>
      </c>
      <c r="F411" s="140">
        <f>$BI$21</f>
        <v>27</v>
      </c>
      <c r="G411" s="140"/>
      <c r="H411" s="140"/>
      <c r="I411" s="140"/>
      <c r="J411" s="140"/>
      <c r="K411" s="140"/>
      <c r="L411" s="140"/>
      <c r="M411" s="140"/>
      <c r="N411" s="140"/>
      <c r="O411" s="140"/>
      <c r="P411" s="140"/>
      <c r="Q411" s="140"/>
      <c r="R411" s="140"/>
      <c r="S411" s="140"/>
      <c r="T411" s="140"/>
      <c r="U411" s="3"/>
      <c r="V411" s="25" t="s">
        <v>24</v>
      </c>
      <c r="W411" s="14"/>
      <c r="X411" s="8" t="s">
        <v>25</v>
      </c>
      <c r="Y411" s="14"/>
      <c r="Z411" s="26" t="s">
        <v>26</v>
      </c>
      <c r="AA411" s="123"/>
      <c r="AB411" s="463"/>
      <c r="AC411" s="463"/>
      <c r="AD411" s="463"/>
      <c r="AE411" s="121"/>
      <c r="AF411" s="121"/>
      <c r="AG411" s="121"/>
      <c r="AH411" s="121"/>
      <c r="AI411" s="121"/>
      <c r="AJ411" s="121"/>
      <c r="AK411" s="121"/>
      <c r="AL411" s="121"/>
      <c r="AM411" s="121"/>
      <c r="AN411" s="121"/>
      <c r="AO411" s="121"/>
      <c r="AP411" s="121"/>
      <c r="AQ411" s="121"/>
      <c r="AR411" s="121"/>
      <c r="AS411" s="121"/>
      <c r="AT411" s="122"/>
    </row>
    <row r="412" spans="1:46" x14ac:dyDescent="0.3">
      <c r="A412" s="201"/>
      <c r="B412" s="140" t="s">
        <v>5</v>
      </c>
      <c r="C412" s="140">
        <v>15</v>
      </c>
      <c r="D412" s="140">
        <v>8</v>
      </c>
      <c r="E412" s="140">
        <v>1</v>
      </c>
      <c r="F412" s="140">
        <f>$BL$89</f>
        <v>9</v>
      </c>
      <c r="G412" s="140"/>
      <c r="H412" s="140"/>
      <c r="I412" s="140"/>
      <c r="J412" s="140"/>
      <c r="K412" s="140"/>
      <c r="L412" s="140"/>
      <c r="M412" s="140"/>
      <c r="N412" s="140"/>
      <c r="O412" s="140"/>
      <c r="P412" s="140"/>
      <c r="Q412" s="140"/>
      <c r="R412" s="140"/>
      <c r="S412" s="140"/>
      <c r="T412" s="140"/>
      <c r="U412" s="3"/>
      <c r="V412" s="27" t="s">
        <v>27</v>
      </c>
      <c r="W412" s="14"/>
      <c r="X412" s="9" t="s">
        <v>28</v>
      </c>
      <c r="Y412" s="14"/>
      <c r="Z412" s="19" t="s">
        <v>28</v>
      </c>
      <c r="AA412" s="139" t="s">
        <v>36</v>
      </c>
      <c r="AB412" s="140">
        <v>30</v>
      </c>
      <c r="AC412" s="140">
        <v>30</v>
      </c>
      <c r="AD412" s="140">
        <v>25</v>
      </c>
      <c r="AE412" s="140">
        <f>$AX$89</f>
        <v>30</v>
      </c>
      <c r="AF412" s="140"/>
      <c r="AG412" s="140"/>
      <c r="AH412" s="140"/>
      <c r="AI412" s="140"/>
      <c r="AJ412" s="140"/>
      <c r="AK412" s="140"/>
      <c r="AL412" s="140"/>
      <c r="AM412" s="140"/>
      <c r="AN412" s="140"/>
      <c r="AO412" s="140"/>
      <c r="AP412" s="140"/>
      <c r="AQ412" s="140"/>
      <c r="AR412" s="140"/>
      <c r="AS412" s="140"/>
      <c r="AT412" s="3"/>
    </row>
    <row r="413" spans="1:46" x14ac:dyDescent="0.3">
      <c r="A413" s="201"/>
      <c r="B413" s="120"/>
      <c r="C413" s="463"/>
      <c r="D413" s="463"/>
      <c r="E413" s="463"/>
      <c r="F413" s="121"/>
      <c r="G413" s="121"/>
      <c r="H413" s="121"/>
      <c r="I413" s="121"/>
      <c r="J413" s="121"/>
      <c r="K413" s="121"/>
      <c r="L413" s="121"/>
      <c r="M413" s="121"/>
      <c r="N413" s="121"/>
      <c r="O413" s="121"/>
      <c r="P413" s="121"/>
      <c r="Q413" s="121"/>
      <c r="R413" s="121"/>
      <c r="S413" s="121"/>
      <c r="T413" s="121"/>
      <c r="U413" s="122"/>
      <c r="V413" s="108">
        <f>$BI$89</f>
        <v>12.8</v>
      </c>
      <c r="W413" s="10"/>
      <c r="X413" s="109">
        <f>$BJ$89</f>
        <v>16.100000000000001</v>
      </c>
      <c r="Y413" s="10"/>
      <c r="Z413" s="3">
        <f>$BK$89</f>
        <v>19.399999999999999</v>
      </c>
      <c r="AA413" s="139" t="s">
        <v>37</v>
      </c>
      <c r="AB413" s="140">
        <v>19</v>
      </c>
      <c r="AC413" s="140">
        <v>19</v>
      </c>
      <c r="AD413" s="140">
        <v>9</v>
      </c>
      <c r="AE413" s="140">
        <f>$AY$89</f>
        <v>13</v>
      </c>
      <c r="AF413" s="140"/>
      <c r="AG413" s="140"/>
      <c r="AH413" s="140"/>
      <c r="AI413" s="140"/>
      <c r="AJ413" s="140"/>
      <c r="AK413" s="140"/>
      <c r="AL413" s="140"/>
      <c r="AM413" s="140"/>
      <c r="AN413" s="140"/>
      <c r="AO413" s="140"/>
      <c r="AP413" s="140"/>
      <c r="AQ413" s="140"/>
      <c r="AR413" s="140"/>
      <c r="AS413" s="140"/>
      <c r="AT413" s="3"/>
    </row>
    <row r="414" spans="1:46" x14ac:dyDescent="0.3">
      <c r="A414" s="201"/>
      <c r="B414" s="140" t="s">
        <v>6</v>
      </c>
      <c r="C414" s="140">
        <v>9</v>
      </c>
      <c r="D414" s="140">
        <v>7</v>
      </c>
      <c r="E414" s="140">
        <v>31</v>
      </c>
      <c r="F414" s="140">
        <f>$BC$55</f>
        <v>29</v>
      </c>
      <c r="G414" s="140"/>
      <c r="H414" s="140"/>
      <c r="I414" s="140"/>
      <c r="J414" s="140"/>
      <c r="K414" s="140"/>
      <c r="L414" s="140"/>
      <c r="M414" s="140"/>
      <c r="N414" s="140"/>
      <c r="O414" s="140"/>
      <c r="P414" s="140"/>
      <c r="Q414" s="140"/>
      <c r="R414" s="140"/>
      <c r="S414" s="140"/>
      <c r="T414" s="140"/>
      <c r="U414" s="3"/>
      <c r="V414" s="149" t="s">
        <v>30</v>
      </c>
      <c r="W414" s="150"/>
      <c r="X414" s="150"/>
      <c r="Y414" s="150"/>
      <c r="Z414" s="151"/>
      <c r="AA414" s="37"/>
      <c r="AB414" s="12"/>
      <c r="AC414" s="12"/>
      <c r="AD414" s="12"/>
      <c r="AE414" s="12"/>
      <c r="AF414" s="12"/>
      <c r="AG414" s="12"/>
      <c r="AH414" s="12"/>
      <c r="AI414" s="12"/>
      <c r="AJ414" s="12"/>
      <c r="AK414" s="12"/>
      <c r="AL414" s="12"/>
      <c r="AM414" s="12"/>
      <c r="AN414" s="12"/>
      <c r="AO414" s="12"/>
      <c r="AP414" s="12"/>
      <c r="AQ414" s="12"/>
      <c r="AR414" s="12"/>
      <c r="AS414" s="12"/>
      <c r="AT414" s="13"/>
    </row>
    <row r="415" spans="1:46" x14ac:dyDescent="0.3">
      <c r="A415" s="201"/>
      <c r="B415" s="140" t="s">
        <v>5</v>
      </c>
      <c r="C415" s="140">
        <v>6</v>
      </c>
      <c r="D415" s="140">
        <v>4</v>
      </c>
      <c r="E415" s="140">
        <v>29</v>
      </c>
      <c r="F415" s="140">
        <f>$BF$89</f>
        <v>32</v>
      </c>
      <c r="G415" s="140"/>
      <c r="H415" s="140"/>
      <c r="I415" s="140"/>
      <c r="J415" s="140"/>
      <c r="K415" s="140"/>
      <c r="L415" s="140"/>
      <c r="M415" s="140"/>
      <c r="N415" s="140"/>
      <c r="O415" s="140"/>
      <c r="P415" s="140"/>
      <c r="Q415" s="140"/>
      <c r="R415" s="140"/>
      <c r="S415" s="140"/>
      <c r="T415" s="140"/>
      <c r="U415" s="3"/>
      <c r="V415" s="25" t="s">
        <v>24</v>
      </c>
      <c r="W415" s="14"/>
      <c r="X415" s="8" t="s">
        <v>25</v>
      </c>
      <c r="Y415" s="14"/>
      <c r="Z415" s="26" t="s">
        <v>26</v>
      </c>
      <c r="AA415" s="38"/>
      <c r="AB415" s="464"/>
      <c r="AC415" s="464"/>
      <c r="AD415" s="464"/>
      <c r="AE415" s="14"/>
      <c r="AF415" s="14"/>
      <c r="AG415" s="14"/>
      <c r="AH415" s="14"/>
      <c r="AI415" s="14"/>
      <c r="AJ415" s="14"/>
      <c r="AK415" s="14"/>
      <c r="AL415" s="14"/>
      <c r="AM415" s="14"/>
      <c r="AN415" s="14"/>
      <c r="AO415" s="14"/>
      <c r="AP415" s="14"/>
      <c r="AQ415" s="14"/>
      <c r="AR415" s="14"/>
      <c r="AS415" s="14"/>
      <c r="AT415" s="15"/>
    </row>
    <row r="416" spans="1:46" x14ac:dyDescent="0.3">
      <c r="A416" s="201"/>
      <c r="B416" s="120"/>
      <c r="C416" s="463"/>
      <c r="D416" s="463"/>
      <c r="E416" s="463"/>
      <c r="F416" s="121"/>
      <c r="G416" s="121"/>
      <c r="H416" s="121"/>
      <c r="I416" s="121"/>
      <c r="J416" s="121"/>
      <c r="K416" s="121"/>
      <c r="L416" s="121"/>
      <c r="M416" s="121"/>
      <c r="N416" s="121"/>
      <c r="O416" s="121"/>
      <c r="P416" s="121"/>
      <c r="Q416" s="121"/>
      <c r="R416" s="121"/>
      <c r="S416" s="121"/>
      <c r="T416" s="121"/>
      <c r="U416" s="122"/>
      <c r="V416" s="27" t="s">
        <v>27</v>
      </c>
      <c r="W416" s="14"/>
      <c r="X416" s="9" t="s">
        <v>28</v>
      </c>
      <c r="Y416" s="14"/>
      <c r="Z416" s="19" t="s">
        <v>28</v>
      </c>
      <c r="AA416" s="39"/>
      <c r="AB416" s="465"/>
      <c r="AC416" s="465"/>
      <c r="AD416" s="465"/>
      <c r="AE416" s="124"/>
      <c r="AF416" s="124"/>
      <c r="AG416" s="124"/>
      <c r="AH416" s="124"/>
      <c r="AI416" s="124"/>
      <c r="AJ416" s="124"/>
      <c r="AK416" s="124" t="s">
        <v>1</v>
      </c>
      <c r="AL416" s="124"/>
      <c r="AM416" s="124"/>
      <c r="AN416" s="124"/>
      <c r="AO416" s="124"/>
      <c r="AP416" s="124"/>
      <c r="AQ416" s="124"/>
      <c r="AR416" s="124"/>
      <c r="AS416" s="124"/>
      <c r="AT416" s="125"/>
    </row>
    <row r="417" spans="1:46" x14ac:dyDescent="0.3">
      <c r="A417" s="201"/>
      <c r="B417" s="140" t="s">
        <v>7</v>
      </c>
      <c r="C417" s="140">
        <v>4</v>
      </c>
      <c r="D417" s="140">
        <v>2</v>
      </c>
      <c r="E417" s="140">
        <v>16</v>
      </c>
      <c r="F417" s="140">
        <f>$BC$21</f>
        <v>12</v>
      </c>
      <c r="G417" s="140"/>
      <c r="H417" s="140"/>
      <c r="I417" s="140"/>
      <c r="J417" s="140"/>
      <c r="K417" s="140"/>
      <c r="L417" s="140"/>
      <c r="M417" s="140"/>
      <c r="N417" s="140"/>
      <c r="O417" s="140"/>
      <c r="P417" s="140"/>
      <c r="Q417" s="140"/>
      <c r="R417" s="140"/>
      <c r="S417" s="140"/>
      <c r="T417" s="140"/>
      <c r="U417" s="3"/>
      <c r="V417" s="108">
        <f>$AW$123</f>
        <v>27.3</v>
      </c>
      <c r="W417" s="10"/>
      <c r="X417" s="109">
        <f>$AX$123</f>
        <v>34</v>
      </c>
      <c r="Y417" s="10"/>
      <c r="Z417" s="3">
        <f>$AY$123</f>
        <v>42</v>
      </c>
      <c r="AA417" s="40" t="s">
        <v>38</v>
      </c>
      <c r="AB417" s="22">
        <v>1</v>
      </c>
      <c r="AC417" s="20">
        <v>2</v>
      </c>
      <c r="AD417" s="20">
        <v>3</v>
      </c>
      <c r="AE417" s="20">
        <v>4</v>
      </c>
      <c r="AF417" s="20">
        <v>5</v>
      </c>
      <c r="AG417" s="22">
        <v>6</v>
      </c>
      <c r="AH417" s="22">
        <v>7</v>
      </c>
      <c r="AI417" s="22">
        <v>8</v>
      </c>
      <c r="AJ417" s="22">
        <v>9</v>
      </c>
      <c r="AK417" s="22">
        <v>10</v>
      </c>
      <c r="AL417" s="22">
        <v>11</v>
      </c>
      <c r="AM417" s="22">
        <v>12</v>
      </c>
      <c r="AN417" s="22">
        <v>13</v>
      </c>
      <c r="AO417" s="22">
        <v>14</v>
      </c>
      <c r="AP417" s="22">
        <v>15</v>
      </c>
      <c r="AQ417" s="22">
        <v>16</v>
      </c>
      <c r="AR417" s="22">
        <v>17</v>
      </c>
      <c r="AS417" s="22">
        <v>18</v>
      </c>
      <c r="AT417" s="23" t="s">
        <v>0</v>
      </c>
    </row>
    <row r="418" spans="1:46" x14ac:dyDescent="0.3">
      <c r="A418" s="201"/>
      <c r="B418" s="140" t="s">
        <v>8</v>
      </c>
      <c r="C418" s="140">
        <v>10</v>
      </c>
      <c r="D418" s="140">
        <v>22</v>
      </c>
      <c r="E418" s="140">
        <v>27</v>
      </c>
      <c r="F418" s="140">
        <f>$BD$21</f>
        <v>23</v>
      </c>
      <c r="G418" s="140"/>
      <c r="H418" s="140"/>
      <c r="I418" s="140"/>
      <c r="J418" s="140"/>
      <c r="K418" s="140"/>
      <c r="L418" s="140"/>
      <c r="M418" s="140"/>
      <c r="N418" s="140"/>
      <c r="O418" s="140"/>
      <c r="P418" s="140"/>
      <c r="Q418" s="140"/>
      <c r="R418" s="140"/>
      <c r="S418" s="140"/>
      <c r="T418" s="140"/>
      <c r="U418" s="3"/>
      <c r="V418" s="149" t="s">
        <v>31</v>
      </c>
      <c r="W418" s="150"/>
      <c r="X418" s="150"/>
      <c r="Y418" s="150"/>
      <c r="Z418" s="151"/>
      <c r="AA418" s="40" t="s">
        <v>150</v>
      </c>
      <c r="AB418" s="35">
        <v>21</v>
      </c>
      <c r="AC418" s="35">
        <v>24</v>
      </c>
      <c r="AD418" s="35">
        <v>14</v>
      </c>
      <c r="AE418" s="35">
        <f>$AX$21</f>
        <v>11</v>
      </c>
      <c r="AF418" s="35"/>
      <c r="AG418" s="35"/>
      <c r="AH418" s="35"/>
      <c r="AI418" s="35"/>
      <c r="AJ418" s="35"/>
      <c r="AK418" s="35"/>
      <c r="AL418" s="35"/>
      <c r="AM418" s="35"/>
      <c r="AN418" s="35"/>
      <c r="AO418" s="35"/>
      <c r="AP418" s="35"/>
      <c r="AQ418" s="35"/>
      <c r="AR418" s="35"/>
      <c r="AS418" s="35"/>
      <c r="AT418" s="36"/>
    </row>
    <row r="419" spans="1:46" x14ac:dyDescent="0.3">
      <c r="A419" s="201"/>
      <c r="B419" s="140" t="s">
        <v>9</v>
      </c>
      <c r="C419" s="140">
        <v>30</v>
      </c>
      <c r="D419" s="140">
        <v>14</v>
      </c>
      <c r="E419" s="140">
        <v>20</v>
      </c>
      <c r="F419" s="140">
        <f>$BE$21</f>
        <v>19</v>
      </c>
      <c r="G419" s="140"/>
      <c r="H419" s="140"/>
      <c r="I419" s="140"/>
      <c r="J419" s="140"/>
      <c r="K419" s="140"/>
      <c r="L419" s="140"/>
      <c r="M419" s="140"/>
      <c r="N419" s="140"/>
      <c r="O419" s="140"/>
      <c r="P419" s="140"/>
      <c r="Q419" s="140"/>
      <c r="R419" s="140"/>
      <c r="S419" s="140"/>
      <c r="T419" s="140"/>
      <c r="U419" s="3"/>
      <c r="V419" s="25" t="s">
        <v>24</v>
      </c>
      <c r="W419" s="14"/>
      <c r="X419" s="8" t="s">
        <v>25</v>
      </c>
      <c r="Y419" s="14"/>
      <c r="Z419" s="26" t="s">
        <v>26</v>
      </c>
      <c r="AA419" s="138"/>
      <c r="AB419" s="136"/>
      <c r="AC419" s="136"/>
      <c r="AD419" s="136"/>
      <c r="AE419" s="136"/>
      <c r="AF419" s="136"/>
      <c r="AG419" s="136"/>
      <c r="AH419" s="136"/>
      <c r="AI419" s="136"/>
      <c r="AJ419" s="136"/>
      <c r="AK419" s="136"/>
      <c r="AL419" s="136"/>
      <c r="AM419" s="136"/>
      <c r="AN419" s="136"/>
      <c r="AO419" s="136"/>
      <c r="AP419" s="136"/>
      <c r="AQ419" s="136"/>
      <c r="AR419" s="136"/>
      <c r="AS419" s="136"/>
      <c r="AT419" s="137"/>
    </row>
    <row r="420" spans="1:46" x14ac:dyDescent="0.3">
      <c r="A420" s="201"/>
      <c r="B420" s="140" t="s">
        <v>5</v>
      </c>
      <c r="C420" s="140">
        <v>10</v>
      </c>
      <c r="D420" s="140">
        <v>11</v>
      </c>
      <c r="E420" s="140">
        <v>24</v>
      </c>
      <c r="F420" s="140">
        <f>$AZ$123</f>
        <v>25</v>
      </c>
      <c r="G420" s="140"/>
      <c r="H420" s="140"/>
      <c r="I420" s="140"/>
      <c r="J420" s="140"/>
      <c r="K420" s="140"/>
      <c r="L420" s="140"/>
      <c r="M420" s="140"/>
      <c r="N420" s="140"/>
      <c r="O420" s="140"/>
      <c r="P420" s="140"/>
      <c r="Q420" s="140"/>
      <c r="R420" s="140"/>
      <c r="S420" s="140"/>
      <c r="T420" s="140"/>
      <c r="U420" s="3"/>
      <c r="V420" s="27" t="s">
        <v>27</v>
      </c>
      <c r="W420" s="14"/>
      <c r="X420" s="9" t="s">
        <v>28</v>
      </c>
      <c r="Y420" s="14"/>
      <c r="Z420" s="19" t="s">
        <v>28</v>
      </c>
      <c r="AA420" s="39"/>
      <c r="AB420" s="465"/>
      <c r="AC420" s="465"/>
      <c r="AD420" s="465"/>
      <c r="AE420" s="124"/>
      <c r="AF420" s="124"/>
      <c r="AG420" s="124"/>
      <c r="AH420" s="124"/>
      <c r="AI420" s="124"/>
      <c r="AJ420" s="124"/>
      <c r="AK420" s="124" t="s">
        <v>1</v>
      </c>
      <c r="AL420" s="124"/>
      <c r="AM420" s="124"/>
      <c r="AN420" s="124"/>
      <c r="AO420" s="124"/>
      <c r="AP420" s="124"/>
      <c r="AQ420" s="124"/>
      <c r="AR420" s="124"/>
      <c r="AS420" s="124"/>
      <c r="AT420" s="125"/>
    </row>
    <row r="421" spans="1:46" x14ac:dyDescent="0.3">
      <c r="A421" s="201"/>
      <c r="B421" s="120"/>
      <c r="C421" s="463"/>
      <c r="D421" s="463"/>
      <c r="E421" s="463"/>
      <c r="F421" s="121"/>
      <c r="G421" s="121"/>
      <c r="H421" s="121"/>
      <c r="I421" s="121"/>
      <c r="J421" s="121"/>
      <c r="K421" s="121"/>
      <c r="L421" s="121"/>
      <c r="M421" s="121"/>
      <c r="N421" s="121"/>
      <c r="O421" s="121"/>
      <c r="P421" s="121"/>
      <c r="Q421" s="121"/>
      <c r="R421" s="121"/>
      <c r="S421" s="121"/>
      <c r="T421" s="121"/>
      <c r="U421" s="122"/>
      <c r="V421" s="108">
        <f>$BC$123</f>
        <v>10.3</v>
      </c>
      <c r="W421" s="10"/>
      <c r="X421" s="109">
        <f>$BD$123</f>
        <v>14.3</v>
      </c>
      <c r="Y421" s="10"/>
      <c r="Z421" s="3">
        <f>$BE$123</f>
        <v>19.3</v>
      </c>
      <c r="AA421" s="49" t="s">
        <v>115</v>
      </c>
      <c r="AB421" s="44">
        <v>1</v>
      </c>
      <c r="AC421" s="20">
        <v>2</v>
      </c>
      <c r="AD421" s="20">
        <v>3</v>
      </c>
      <c r="AE421" s="20">
        <v>4</v>
      </c>
      <c r="AF421" s="20">
        <v>5</v>
      </c>
      <c r="AG421" s="44">
        <v>6</v>
      </c>
      <c r="AH421" s="44">
        <v>7</v>
      </c>
      <c r="AI421" s="44">
        <v>8</v>
      </c>
      <c r="AJ421" s="44">
        <v>9</v>
      </c>
      <c r="AK421" s="44">
        <v>10</v>
      </c>
      <c r="AL421" s="44">
        <v>11</v>
      </c>
      <c r="AM421" s="44">
        <v>12</v>
      </c>
      <c r="AN421" s="44">
        <v>13</v>
      </c>
      <c r="AO421" s="44">
        <v>14</v>
      </c>
      <c r="AP421" s="44">
        <v>15</v>
      </c>
      <c r="AQ421" s="44">
        <v>16</v>
      </c>
      <c r="AR421" s="44">
        <v>17</v>
      </c>
      <c r="AS421" s="44">
        <v>18</v>
      </c>
      <c r="AT421" s="45" t="s">
        <v>0</v>
      </c>
    </row>
    <row r="422" spans="1:46" x14ac:dyDescent="0.3">
      <c r="A422" s="201"/>
      <c r="B422" s="140" t="s">
        <v>10</v>
      </c>
      <c r="C422" s="140">
        <v>30</v>
      </c>
      <c r="D422" s="140">
        <v>26</v>
      </c>
      <c r="E422" s="140">
        <v>28</v>
      </c>
      <c r="F422" s="140">
        <f>$BH$21</f>
        <v>30</v>
      </c>
      <c r="G422" s="140"/>
      <c r="H422" s="140"/>
      <c r="I422" s="140"/>
      <c r="J422" s="140"/>
      <c r="K422" s="140"/>
      <c r="L422" s="140"/>
      <c r="M422" s="140"/>
      <c r="N422" s="140"/>
      <c r="O422" s="140"/>
      <c r="P422" s="140"/>
      <c r="Q422" s="140"/>
      <c r="R422" s="140"/>
      <c r="S422" s="140"/>
      <c r="T422" s="140"/>
      <c r="U422" s="3"/>
      <c r="V422" s="149" t="s">
        <v>32</v>
      </c>
      <c r="W422" s="150"/>
      <c r="X422" s="61"/>
      <c r="Y422" s="150" t="s">
        <v>127</v>
      </c>
      <c r="Z422" s="151"/>
      <c r="AA422" s="50" t="s">
        <v>116</v>
      </c>
      <c r="AB422" s="140">
        <v>26</v>
      </c>
      <c r="AC422" s="140">
        <v>9</v>
      </c>
      <c r="AD422" s="140">
        <v>31</v>
      </c>
      <c r="AE422" s="140">
        <f>$BI$55</f>
        <v>29</v>
      </c>
      <c r="AF422" s="140"/>
      <c r="AG422" s="140"/>
      <c r="AH422" s="140"/>
      <c r="AI422" s="140"/>
      <c r="AJ422" s="140"/>
      <c r="AK422" s="140"/>
      <c r="AL422" s="140"/>
      <c r="AM422" s="140"/>
      <c r="AN422" s="140"/>
      <c r="AO422" s="140"/>
      <c r="AP422" s="140"/>
      <c r="AQ422" s="140"/>
      <c r="AR422" s="140"/>
      <c r="AS422" s="140"/>
      <c r="AT422" s="3"/>
    </row>
    <row r="423" spans="1:46" ht="15" thickBot="1" x14ac:dyDescent="0.35">
      <c r="A423" s="201"/>
      <c r="B423" s="140" t="s">
        <v>5</v>
      </c>
      <c r="C423" s="140">
        <v>21</v>
      </c>
      <c r="D423" s="140">
        <v>18</v>
      </c>
      <c r="E423" s="140">
        <v>31</v>
      </c>
      <c r="F423" s="140">
        <f>$BF$123</f>
        <v>26</v>
      </c>
      <c r="G423" s="140"/>
      <c r="H423" s="140"/>
      <c r="I423" s="140"/>
      <c r="J423" s="140"/>
      <c r="K423" s="140"/>
      <c r="L423" s="140"/>
      <c r="M423" s="140"/>
      <c r="N423" s="140"/>
      <c r="O423" s="140"/>
      <c r="P423" s="140"/>
      <c r="Q423" s="140"/>
      <c r="R423" s="140"/>
      <c r="S423" s="140"/>
      <c r="T423" s="140"/>
      <c r="U423" s="3"/>
      <c r="V423" s="25" t="s">
        <v>24</v>
      </c>
      <c r="W423" s="14"/>
      <c r="X423" s="62"/>
      <c r="Y423" s="14"/>
      <c r="Z423" s="26" t="s">
        <v>24</v>
      </c>
      <c r="AA423" s="141" t="s">
        <v>117</v>
      </c>
      <c r="AB423" s="142">
        <v>31</v>
      </c>
      <c r="AC423" s="142">
        <v>1</v>
      </c>
      <c r="AD423" s="142">
        <v>9</v>
      </c>
      <c r="AE423" s="142">
        <f>$AX$157</f>
        <v>9</v>
      </c>
      <c r="AF423" s="142"/>
      <c r="AG423" s="142"/>
      <c r="AH423" s="142"/>
      <c r="AI423" s="142"/>
      <c r="AJ423" s="142"/>
      <c r="AK423" s="142"/>
      <c r="AL423" s="142"/>
      <c r="AM423" s="142"/>
      <c r="AN423" s="142"/>
      <c r="AO423" s="142"/>
      <c r="AP423" s="142"/>
      <c r="AQ423" s="142"/>
      <c r="AR423" s="142"/>
      <c r="AS423" s="142"/>
      <c r="AT423" s="4"/>
    </row>
    <row r="424" spans="1:46" x14ac:dyDescent="0.3">
      <c r="A424" s="201"/>
      <c r="B424" s="120"/>
      <c r="C424" s="463"/>
      <c r="D424" s="463"/>
      <c r="E424" s="463"/>
      <c r="F424" s="121"/>
      <c r="G424" s="121"/>
      <c r="H424" s="121"/>
      <c r="I424" s="121"/>
      <c r="J424" s="121"/>
      <c r="K424" s="121"/>
      <c r="L424" s="121"/>
      <c r="M424" s="121"/>
      <c r="N424" s="121"/>
      <c r="O424" s="121"/>
      <c r="P424" s="121"/>
      <c r="Q424" s="121"/>
      <c r="R424" s="121"/>
      <c r="S424" s="121"/>
      <c r="T424" s="121"/>
      <c r="U424" s="122"/>
      <c r="V424" s="27" t="s">
        <v>27</v>
      </c>
      <c r="W424" s="14"/>
      <c r="X424" s="63"/>
      <c r="Y424" s="14"/>
      <c r="Z424" s="19" t="s">
        <v>27</v>
      </c>
    </row>
    <row r="425" spans="1:46" ht="15" thickBot="1" x14ac:dyDescent="0.35">
      <c r="A425" s="202"/>
      <c r="B425" s="142" t="s">
        <v>11</v>
      </c>
      <c r="C425" s="142">
        <v>22</v>
      </c>
      <c r="D425" s="142">
        <v>9</v>
      </c>
      <c r="E425" s="142">
        <v>9</v>
      </c>
      <c r="F425" s="142">
        <f>$BD$157</f>
        <v>8</v>
      </c>
      <c r="G425" s="142"/>
      <c r="H425" s="142"/>
      <c r="I425" s="142"/>
      <c r="J425" s="142"/>
      <c r="K425" s="142"/>
      <c r="L425" s="142"/>
      <c r="M425" s="142"/>
      <c r="N425" s="142"/>
      <c r="O425" s="142"/>
      <c r="P425" s="142"/>
      <c r="Q425" s="142"/>
      <c r="R425" s="142"/>
      <c r="S425" s="142"/>
      <c r="T425" s="142"/>
      <c r="U425" s="4"/>
      <c r="V425" s="106">
        <f>$BC$157</f>
        <v>5.8</v>
      </c>
      <c r="W425" s="28"/>
      <c r="X425" s="58"/>
      <c r="Y425" s="28"/>
      <c r="Z425" s="60">
        <f>$AW$157</f>
        <v>4.67</v>
      </c>
    </row>
    <row r="426" spans="1:46" ht="15" thickBot="1" x14ac:dyDescent="0.35"/>
    <row r="427" spans="1:46" ht="14.4" customHeight="1" x14ac:dyDescent="0.3">
      <c r="A427" s="167" t="s">
        <v>92</v>
      </c>
      <c r="B427" s="11"/>
      <c r="C427" s="462"/>
      <c r="D427" s="462"/>
      <c r="E427" s="462"/>
      <c r="F427" s="118"/>
      <c r="G427" s="118"/>
      <c r="H427" s="118"/>
      <c r="I427" s="118"/>
      <c r="J427" s="118"/>
      <c r="K427" s="118"/>
      <c r="L427" s="118"/>
      <c r="M427" s="118"/>
      <c r="N427" s="118"/>
      <c r="O427" s="118"/>
      <c r="P427" s="118"/>
      <c r="Q427" s="118"/>
      <c r="R427" s="118"/>
      <c r="S427" s="118"/>
      <c r="T427" s="118"/>
      <c r="U427" s="119"/>
      <c r="V427" s="165" t="s">
        <v>23</v>
      </c>
      <c r="W427" s="166"/>
      <c r="X427" s="166"/>
      <c r="Y427" s="166"/>
      <c r="Z427" s="166"/>
      <c r="AA427" s="11"/>
      <c r="AB427" s="462"/>
      <c r="AC427" s="462"/>
      <c r="AD427" s="462"/>
      <c r="AE427" s="118"/>
      <c r="AF427" s="118"/>
      <c r="AG427" s="118"/>
      <c r="AH427" s="118"/>
      <c r="AI427" s="118"/>
      <c r="AJ427" s="118"/>
      <c r="AK427" s="118"/>
      <c r="AL427" s="118"/>
      <c r="AM427" s="118"/>
      <c r="AN427" s="118"/>
      <c r="AO427" s="118"/>
      <c r="AP427" s="118"/>
      <c r="AQ427" s="118"/>
      <c r="AR427" s="118"/>
      <c r="AS427" s="118"/>
      <c r="AT427" s="119"/>
    </row>
    <row r="428" spans="1:46" x14ac:dyDescent="0.3">
      <c r="A428" s="168"/>
      <c r="B428" s="5" t="s">
        <v>1</v>
      </c>
      <c r="C428" s="20">
        <v>1</v>
      </c>
      <c r="D428" s="20">
        <v>2</v>
      </c>
      <c r="E428" s="20">
        <v>3</v>
      </c>
      <c r="F428" s="20">
        <v>4</v>
      </c>
      <c r="G428" s="20">
        <v>5</v>
      </c>
      <c r="H428" s="20">
        <v>6</v>
      </c>
      <c r="I428" s="20">
        <v>7</v>
      </c>
      <c r="J428" s="20">
        <v>8</v>
      </c>
      <c r="K428" s="20">
        <v>9</v>
      </c>
      <c r="L428" s="20">
        <v>10</v>
      </c>
      <c r="M428" s="20">
        <v>11</v>
      </c>
      <c r="N428" s="20">
        <v>12</v>
      </c>
      <c r="O428" s="20">
        <v>13</v>
      </c>
      <c r="P428" s="20">
        <v>14</v>
      </c>
      <c r="Q428" s="20">
        <v>15</v>
      </c>
      <c r="R428" s="20">
        <v>16</v>
      </c>
      <c r="S428" s="20">
        <v>17</v>
      </c>
      <c r="T428" s="20">
        <v>18</v>
      </c>
      <c r="U428" s="21" t="s">
        <v>0</v>
      </c>
      <c r="V428" s="25" t="s">
        <v>24</v>
      </c>
      <c r="W428" s="14"/>
      <c r="X428" s="8" t="s">
        <v>25</v>
      </c>
      <c r="Y428" s="14"/>
      <c r="Z428" s="46" t="s">
        <v>26</v>
      </c>
      <c r="AA428" s="5" t="s">
        <v>1</v>
      </c>
      <c r="AB428" s="20">
        <v>1</v>
      </c>
      <c r="AC428" s="20">
        <v>2</v>
      </c>
      <c r="AD428" s="20">
        <v>3</v>
      </c>
      <c r="AE428" s="20">
        <v>4</v>
      </c>
      <c r="AF428" s="20">
        <v>5</v>
      </c>
      <c r="AG428" s="20">
        <v>6</v>
      </c>
      <c r="AH428" s="20">
        <v>7</v>
      </c>
      <c r="AI428" s="20">
        <v>8</v>
      </c>
      <c r="AJ428" s="20">
        <v>9</v>
      </c>
      <c r="AK428" s="20">
        <v>10</v>
      </c>
      <c r="AL428" s="20">
        <v>11</v>
      </c>
      <c r="AM428" s="20">
        <v>12</v>
      </c>
      <c r="AN428" s="20">
        <v>13</v>
      </c>
      <c r="AO428" s="20">
        <v>14</v>
      </c>
      <c r="AP428" s="20">
        <v>15</v>
      </c>
      <c r="AQ428" s="20">
        <v>16</v>
      </c>
      <c r="AR428" s="20">
        <v>17</v>
      </c>
      <c r="AS428" s="20">
        <v>18</v>
      </c>
      <c r="AT428" s="21" t="s">
        <v>0</v>
      </c>
    </row>
    <row r="429" spans="1:46" x14ac:dyDescent="0.3">
      <c r="A429" s="168"/>
      <c r="B429" s="140" t="s">
        <v>2</v>
      </c>
      <c r="C429" s="140">
        <v>19</v>
      </c>
      <c r="D429" s="140">
        <v>18</v>
      </c>
      <c r="E429" s="140">
        <v>30</v>
      </c>
      <c r="F429" s="140">
        <f>$BE$56</f>
        <v>25</v>
      </c>
      <c r="G429" s="140"/>
      <c r="H429" s="140"/>
      <c r="I429" s="140"/>
      <c r="J429" s="140"/>
      <c r="K429" s="140"/>
      <c r="L429" s="140"/>
      <c r="M429" s="140"/>
      <c r="N429" s="140"/>
      <c r="O429" s="140"/>
      <c r="P429" s="140"/>
      <c r="Q429" s="140"/>
      <c r="R429" s="140"/>
      <c r="S429" s="140"/>
      <c r="T429" s="140"/>
      <c r="U429" s="3"/>
      <c r="V429" s="27" t="s">
        <v>27</v>
      </c>
      <c r="W429" s="14"/>
      <c r="X429" s="9" t="s">
        <v>28</v>
      </c>
      <c r="Y429" s="14"/>
      <c r="Z429" s="19" t="s">
        <v>28</v>
      </c>
      <c r="AA429" s="139" t="s">
        <v>33</v>
      </c>
      <c r="AB429" s="140">
        <v>16</v>
      </c>
      <c r="AC429" s="140">
        <v>2</v>
      </c>
      <c r="AD429" s="140">
        <v>16</v>
      </c>
      <c r="AE429" s="140">
        <f>$AY$56</f>
        <v>11</v>
      </c>
      <c r="AF429" s="140"/>
      <c r="AG429" s="140"/>
      <c r="AH429" s="140"/>
      <c r="AI429" s="140"/>
      <c r="AJ429" s="140"/>
      <c r="AK429" s="140"/>
      <c r="AL429" s="140"/>
      <c r="AM429" s="140"/>
      <c r="AN429" s="140"/>
      <c r="AO429" s="140"/>
      <c r="AP429" s="140"/>
      <c r="AQ429" s="140"/>
      <c r="AR429" s="140"/>
      <c r="AS429" s="140"/>
      <c r="AT429" s="3"/>
    </row>
    <row r="430" spans="1:46" x14ac:dyDescent="0.3">
      <c r="A430" s="168"/>
      <c r="B430" s="120"/>
      <c r="C430" s="463"/>
      <c r="D430" s="463"/>
      <c r="E430" s="463"/>
      <c r="F430" s="121"/>
      <c r="G430" s="121"/>
      <c r="H430" s="121"/>
      <c r="I430" s="121"/>
      <c r="J430" s="121"/>
      <c r="K430" s="121"/>
      <c r="L430" s="121"/>
      <c r="M430" s="121"/>
      <c r="N430" s="121"/>
      <c r="O430" s="121"/>
      <c r="P430" s="121"/>
      <c r="Q430" s="121"/>
      <c r="R430" s="121"/>
      <c r="S430" s="121"/>
      <c r="T430" s="121"/>
      <c r="U430" s="122"/>
      <c r="V430" s="108">
        <f>$BC$90</f>
        <v>17.7</v>
      </c>
      <c r="W430" s="10"/>
      <c r="X430" s="109">
        <f>$BD$90</f>
        <v>18.7</v>
      </c>
      <c r="Y430" s="10"/>
      <c r="Z430" s="3">
        <f>$BE$90</f>
        <v>20.100000000000001</v>
      </c>
      <c r="AA430" s="139" t="s">
        <v>34</v>
      </c>
      <c r="AB430" s="140">
        <v>12</v>
      </c>
      <c r="AC430" s="140">
        <v>7</v>
      </c>
      <c r="AD430" s="140">
        <v>24</v>
      </c>
      <c r="AE430" s="140">
        <f>$AW$56</f>
        <v>15</v>
      </c>
      <c r="AF430" s="140"/>
      <c r="AG430" s="140"/>
      <c r="AH430" s="140"/>
      <c r="AI430" s="140"/>
      <c r="AJ430" s="140"/>
      <c r="AK430" s="140"/>
      <c r="AL430" s="140"/>
      <c r="AM430" s="140"/>
      <c r="AN430" s="140"/>
      <c r="AO430" s="140"/>
      <c r="AP430" s="140"/>
      <c r="AQ430" s="140"/>
      <c r="AR430" s="140"/>
      <c r="AS430" s="140"/>
      <c r="AT430" s="3"/>
    </row>
    <row r="431" spans="1:46" x14ac:dyDescent="0.3">
      <c r="A431" s="168"/>
      <c r="B431" s="140" t="s">
        <v>3</v>
      </c>
      <c r="C431" s="140">
        <v>25</v>
      </c>
      <c r="D431" s="140">
        <v>29</v>
      </c>
      <c r="E431" s="140">
        <v>32</v>
      </c>
      <c r="F431" s="140">
        <f>$BD$56</f>
        <v>31</v>
      </c>
      <c r="G431" s="140"/>
      <c r="H431" s="140"/>
      <c r="I431" s="140"/>
      <c r="J431" s="140"/>
      <c r="K431" s="140"/>
      <c r="L431" s="140"/>
      <c r="M431" s="140"/>
      <c r="N431" s="140"/>
      <c r="O431" s="140"/>
      <c r="P431" s="140"/>
      <c r="Q431" s="140"/>
      <c r="R431" s="140"/>
      <c r="S431" s="140"/>
      <c r="T431" s="140"/>
      <c r="U431" s="3"/>
      <c r="V431" s="149" t="s">
        <v>29</v>
      </c>
      <c r="W431" s="150"/>
      <c r="X431" s="150"/>
      <c r="Y431" s="150"/>
      <c r="Z431" s="151"/>
      <c r="AA431" s="139" t="s">
        <v>35</v>
      </c>
      <c r="AB431" s="140">
        <v>27</v>
      </c>
      <c r="AC431" s="140">
        <v>9</v>
      </c>
      <c r="AD431" s="140">
        <v>6</v>
      </c>
      <c r="AE431" s="140">
        <f>$AX$56</f>
        <v>3</v>
      </c>
      <c r="AF431" s="140"/>
      <c r="AG431" s="140"/>
      <c r="AH431" s="140"/>
      <c r="AI431" s="140"/>
      <c r="AJ431" s="140"/>
      <c r="AK431" s="140"/>
      <c r="AL431" s="140"/>
      <c r="AM431" s="140"/>
      <c r="AN431" s="140"/>
      <c r="AO431" s="140"/>
      <c r="AP431" s="140"/>
      <c r="AQ431" s="140"/>
      <c r="AR431" s="140"/>
      <c r="AS431" s="140"/>
      <c r="AT431" s="3"/>
    </row>
    <row r="432" spans="1:46" x14ac:dyDescent="0.3">
      <c r="A432" s="168"/>
      <c r="B432" s="140" t="s">
        <v>4</v>
      </c>
      <c r="C432" s="140">
        <v>6</v>
      </c>
      <c r="D432" s="140">
        <v>24</v>
      </c>
      <c r="E432" s="140">
        <v>7</v>
      </c>
      <c r="F432" s="140">
        <f>$BI$22</f>
        <v>12</v>
      </c>
      <c r="G432" s="140"/>
      <c r="H432" s="140"/>
      <c r="I432" s="140"/>
      <c r="J432" s="140"/>
      <c r="K432" s="140"/>
      <c r="L432" s="140"/>
      <c r="M432" s="140"/>
      <c r="N432" s="140"/>
      <c r="O432" s="140"/>
      <c r="P432" s="140"/>
      <c r="Q432" s="140"/>
      <c r="R432" s="140"/>
      <c r="S432" s="140"/>
      <c r="T432" s="140"/>
      <c r="U432" s="3"/>
      <c r="V432" s="25" t="s">
        <v>24</v>
      </c>
      <c r="W432" s="14"/>
      <c r="X432" s="8" t="s">
        <v>25</v>
      </c>
      <c r="Y432" s="14"/>
      <c r="Z432" s="26" t="s">
        <v>26</v>
      </c>
      <c r="AA432" s="123"/>
      <c r="AB432" s="463"/>
      <c r="AC432" s="463"/>
      <c r="AD432" s="463"/>
      <c r="AE432" s="121"/>
      <c r="AF432" s="121"/>
      <c r="AG432" s="121"/>
      <c r="AH432" s="121"/>
      <c r="AI432" s="121"/>
      <c r="AJ432" s="121"/>
      <c r="AK432" s="121"/>
      <c r="AL432" s="121"/>
      <c r="AM432" s="121"/>
      <c r="AN432" s="121"/>
      <c r="AO432" s="121"/>
      <c r="AP432" s="121"/>
      <c r="AQ432" s="121"/>
      <c r="AR432" s="121"/>
      <c r="AS432" s="121"/>
      <c r="AT432" s="122"/>
    </row>
    <row r="433" spans="1:46" x14ac:dyDescent="0.3">
      <c r="A433" s="168"/>
      <c r="B433" s="140" t="s">
        <v>5</v>
      </c>
      <c r="C433" s="140">
        <v>23</v>
      </c>
      <c r="D433" s="140">
        <v>24</v>
      </c>
      <c r="E433" s="140">
        <v>17</v>
      </c>
      <c r="F433" s="140">
        <f>$BL$90</f>
        <v>26</v>
      </c>
      <c r="G433" s="140"/>
      <c r="H433" s="140"/>
      <c r="I433" s="140"/>
      <c r="J433" s="140"/>
      <c r="K433" s="140"/>
      <c r="L433" s="140"/>
      <c r="M433" s="140"/>
      <c r="N433" s="140"/>
      <c r="O433" s="140"/>
      <c r="P433" s="140"/>
      <c r="Q433" s="140"/>
      <c r="R433" s="140"/>
      <c r="S433" s="140"/>
      <c r="T433" s="140"/>
      <c r="U433" s="3"/>
      <c r="V433" s="27" t="s">
        <v>27</v>
      </c>
      <c r="W433" s="14"/>
      <c r="X433" s="9" t="s">
        <v>28</v>
      </c>
      <c r="Y433" s="14"/>
      <c r="Z433" s="19" t="s">
        <v>28</v>
      </c>
      <c r="AA433" s="139" t="s">
        <v>36</v>
      </c>
      <c r="AB433" s="140">
        <v>24</v>
      </c>
      <c r="AC433" s="140">
        <v>24</v>
      </c>
      <c r="AD433" s="140">
        <v>6</v>
      </c>
      <c r="AE433" s="140">
        <f>$AX$90</f>
        <v>2</v>
      </c>
      <c r="AF433" s="140"/>
      <c r="AG433" s="140"/>
      <c r="AH433" s="140"/>
      <c r="AI433" s="140"/>
      <c r="AJ433" s="140"/>
      <c r="AK433" s="140"/>
      <c r="AL433" s="140"/>
      <c r="AM433" s="140"/>
      <c r="AN433" s="140"/>
      <c r="AO433" s="140"/>
      <c r="AP433" s="140"/>
      <c r="AQ433" s="140"/>
      <c r="AR433" s="140"/>
      <c r="AS433" s="140"/>
      <c r="AT433" s="3"/>
    </row>
    <row r="434" spans="1:46" x14ac:dyDescent="0.3">
      <c r="A434" s="168"/>
      <c r="B434" s="120"/>
      <c r="C434" s="463"/>
      <c r="D434" s="463"/>
      <c r="E434" s="463"/>
      <c r="F434" s="121"/>
      <c r="G434" s="121"/>
      <c r="H434" s="121"/>
      <c r="I434" s="121"/>
      <c r="J434" s="121"/>
      <c r="K434" s="121"/>
      <c r="L434" s="121"/>
      <c r="M434" s="121"/>
      <c r="N434" s="121"/>
      <c r="O434" s="121"/>
      <c r="P434" s="121"/>
      <c r="Q434" s="121"/>
      <c r="R434" s="121"/>
      <c r="S434" s="121"/>
      <c r="T434" s="121"/>
      <c r="U434" s="122"/>
      <c r="V434" s="108">
        <f>$BI$90</f>
        <v>21.4</v>
      </c>
      <c r="W434" s="10"/>
      <c r="X434" s="109">
        <f>$BJ$90</f>
        <v>24.6</v>
      </c>
      <c r="Y434" s="10"/>
      <c r="Z434" s="3">
        <f>$BK$90</f>
        <v>27.8</v>
      </c>
      <c r="AA434" s="139" t="s">
        <v>37</v>
      </c>
      <c r="AB434" s="140">
        <v>3</v>
      </c>
      <c r="AC434" s="140">
        <v>3</v>
      </c>
      <c r="AD434" s="140">
        <v>5</v>
      </c>
      <c r="AE434" s="140">
        <f>$AY$90</f>
        <v>3</v>
      </c>
      <c r="AF434" s="140"/>
      <c r="AG434" s="140"/>
      <c r="AH434" s="140"/>
      <c r="AI434" s="140"/>
      <c r="AJ434" s="140"/>
      <c r="AK434" s="140"/>
      <c r="AL434" s="140"/>
      <c r="AM434" s="140"/>
      <c r="AN434" s="140"/>
      <c r="AO434" s="140"/>
      <c r="AP434" s="140"/>
      <c r="AQ434" s="140"/>
      <c r="AR434" s="140"/>
      <c r="AS434" s="140"/>
      <c r="AT434" s="3"/>
    </row>
    <row r="435" spans="1:46" x14ac:dyDescent="0.3">
      <c r="A435" s="168"/>
      <c r="B435" s="140" t="s">
        <v>6</v>
      </c>
      <c r="C435" s="140">
        <v>13</v>
      </c>
      <c r="D435" s="140">
        <v>12</v>
      </c>
      <c r="E435" s="140">
        <v>23</v>
      </c>
      <c r="F435" s="140">
        <f>$BC$56</f>
        <v>20</v>
      </c>
      <c r="G435" s="140"/>
      <c r="H435" s="140"/>
      <c r="I435" s="140"/>
      <c r="J435" s="140"/>
      <c r="K435" s="140"/>
      <c r="L435" s="140"/>
      <c r="M435" s="140"/>
      <c r="N435" s="140"/>
      <c r="O435" s="140"/>
      <c r="P435" s="140"/>
      <c r="Q435" s="140"/>
      <c r="R435" s="140"/>
      <c r="S435" s="140"/>
      <c r="T435" s="140"/>
      <c r="U435" s="3"/>
      <c r="V435" s="149" t="s">
        <v>30</v>
      </c>
      <c r="W435" s="150"/>
      <c r="X435" s="150"/>
      <c r="Y435" s="150"/>
      <c r="Z435" s="151"/>
      <c r="AA435" s="37"/>
      <c r="AB435" s="12"/>
      <c r="AC435" s="12"/>
      <c r="AD435" s="12"/>
      <c r="AE435" s="12"/>
      <c r="AF435" s="12"/>
      <c r="AG435" s="12"/>
      <c r="AH435" s="12"/>
      <c r="AI435" s="12"/>
      <c r="AJ435" s="12"/>
      <c r="AK435" s="12"/>
      <c r="AL435" s="12"/>
      <c r="AM435" s="12"/>
      <c r="AN435" s="12"/>
      <c r="AO435" s="12"/>
      <c r="AP435" s="12"/>
      <c r="AQ435" s="12"/>
      <c r="AR435" s="12"/>
      <c r="AS435" s="12"/>
      <c r="AT435" s="13"/>
    </row>
    <row r="436" spans="1:46" x14ac:dyDescent="0.3">
      <c r="A436" s="168"/>
      <c r="B436" s="140" t="s">
        <v>5</v>
      </c>
      <c r="C436" s="140">
        <v>27</v>
      </c>
      <c r="D436" s="140">
        <v>1</v>
      </c>
      <c r="E436" s="140">
        <v>22</v>
      </c>
      <c r="F436" s="140">
        <f>$BF$90</f>
        <v>18</v>
      </c>
      <c r="G436" s="140"/>
      <c r="H436" s="140"/>
      <c r="I436" s="140"/>
      <c r="J436" s="140"/>
      <c r="K436" s="140"/>
      <c r="L436" s="140"/>
      <c r="M436" s="140"/>
      <c r="N436" s="140"/>
      <c r="O436" s="140"/>
      <c r="P436" s="140"/>
      <c r="Q436" s="140"/>
      <c r="R436" s="140"/>
      <c r="S436" s="140"/>
      <c r="T436" s="140"/>
      <c r="U436" s="3"/>
      <c r="V436" s="25" t="s">
        <v>24</v>
      </c>
      <c r="W436" s="14"/>
      <c r="X436" s="8" t="s">
        <v>25</v>
      </c>
      <c r="Y436" s="14"/>
      <c r="Z436" s="26" t="s">
        <v>26</v>
      </c>
      <c r="AA436" s="38"/>
      <c r="AB436" s="464"/>
      <c r="AC436" s="464"/>
      <c r="AD436" s="464"/>
      <c r="AE436" s="14"/>
      <c r="AF436" s="14"/>
      <c r="AG436" s="14"/>
      <c r="AH436" s="14"/>
      <c r="AI436" s="14"/>
      <c r="AJ436" s="14"/>
      <c r="AK436" s="14"/>
      <c r="AL436" s="14"/>
      <c r="AM436" s="14"/>
      <c r="AN436" s="14"/>
      <c r="AO436" s="14"/>
      <c r="AP436" s="14"/>
      <c r="AQ436" s="14"/>
      <c r="AR436" s="14"/>
      <c r="AS436" s="14"/>
      <c r="AT436" s="15"/>
    </row>
    <row r="437" spans="1:46" x14ac:dyDescent="0.3">
      <c r="A437" s="168"/>
      <c r="B437" s="120"/>
      <c r="C437" s="463"/>
      <c r="D437" s="463"/>
      <c r="E437" s="463"/>
      <c r="F437" s="121"/>
      <c r="G437" s="121"/>
      <c r="H437" s="121"/>
      <c r="I437" s="121"/>
      <c r="J437" s="121"/>
      <c r="K437" s="121"/>
      <c r="L437" s="121"/>
      <c r="M437" s="121"/>
      <c r="N437" s="121"/>
      <c r="O437" s="121"/>
      <c r="P437" s="121"/>
      <c r="Q437" s="121"/>
      <c r="R437" s="121"/>
      <c r="S437" s="121"/>
      <c r="T437" s="121"/>
      <c r="U437" s="122"/>
      <c r="V437" s="27" t="s">
        <v>27</v>
      </c>
      <c r="W437" s="14"/>
      <c r="X437" s="9" t="s">
        <v>28</v>
      </c>
      <c r="Y437" s="14"/>
      <c r="Z437" s="19" t="s">
        <v>28</v>
      </c>
      <c r="AA437" s="39"/>
      <c r="AB437" s="465"/>
      <c r="AC437" s="465"/>
      <c r="AD437" s="465"/>
      <c r="AE437" s="124"/>
      <c r="AF437" s="124"/>
      <c r="AG437" s="124"/>
      <c r="AH437" s="124"/>
      <c r="AI437" s="124"/>
      <c r="AJ437" s="124"/>
      <c r="AK437" s="124" t="s">
        <v>1</v>
      </c>
      <c r="AL437" s="124"/>
      <c r="AM437" s="124"/>
      <c r="AN437" s="124"/>
      <c r="AO437" s="124"/>
      <c r="AP437" s="124"/>
      <c r="AQ437" s="124"/>
      <c r="AR437" s="124"/>
      <c r="AS437" s="124"/>
      <c r="AT437" s="125"/>
    </row>
    <row r="438" spans="1:46" x14ac:dyDescent="0.3">
      <c r="A438" s="168"/>
      <c r="B438" s="140" t="s">
        <v>7</v>
      </c>
      <c r="C438" s="140">
        <v>25</v>
      </c>
      <c r="D438" s="140">
        <v>20</v>
      </c>
      <c r="E438" s="140">
        <v>19</v>
      </c>
      <c r="F438" s="140">
        <f>$BC$22</f>
        <v>23</v>
      </c>
      <c r="G438" s="140"/>
      <c r="H438" s="140"/>
      <c r="I438" s="140"/>
      <c r="J438" s="140"/>
      <c r="K438" s="140"/>
      <c r="L438" s="140"/>
      <c r="M438" s="140"/>
      <c r="N438" s="140"/>
      <c r="O438" s="140"/>
      <c r="P438" s="140"/>
      <c r="Q438" s="140"/>
      <c r="R438" s="140"/>
      <c r="S438" s="140"/>
      <c r="T438" s="140"/>
      <c r="U438" s="3"/>
      <c r="V438" s="108">
        <f>$AW$124</f>
        <v>21.6</v>
      </c>
      <c r="W438" s="10"/>
      <c r="X438" s="109">
        <f>$AX$124</f>
        <v>29</v>
      </c>
      <c r="Y438" s="10"/>
      <c r="Z438" s="3">
        <f>$AY$124</f>
        <v>36.299999999999997</v>
      </c>
      <c r="AA438" s="40" t="s">
        <v>38</v>
      </c>
      <c r="AB438" s="22">
        <v>1</v>
      </c>
      <c r="AC438" s="20">
        <v>2</v>
      </c>
      <c r="AD438" s="20">
        <v>3</v>
      </c>
      <c r="AE438" s="20">
        <v>4</v>
      </c>
      <c r="AF438" s="20">
        <v>5</v>
      </c>
      <c r="AG438" s="22">
        <v>6</v>
      </c>
      <c r="AH438" s="22">
        <v>7</v>
      </c>
      <c r="AI438" s="22">
        <v>8</v>
      </c>
      <c r="AJ438" s="22">
        <v>9</v>
      </c>
      <c r="AK438" s="22">
        <v>10</v>
      </c>
      <c r="AL438" s="22">
        <v>11</v>
      </c>
      <c r="AM438" s="22">
        <v>12</v>
      </c>
      <c r="AN438" s="22">
        <v>13</v>
      </c>
      <c r="AO438" s="22">
        <v>14</v>
      </c>
      <c r="AP438" s="22">
        <v>15</v>
      </c>
      <c r="AQ438" s="22">
        <v>16</v>
      </c>
      <c r="AR438" s="22">
        <v>17</v>
      </c>
      <c r="AS438" s="22">
        <v>18</v>
      </c>
      <c r="AT438" s="23" t="s">
        <v>0</v>
      </c>
    </row>
    <row r="439" spans="1:46" x14ac:dyDescent="0.3">
      <c r="A439" s="168"/>
      <c r="B439" s="140" t="s">
        <v>8</v>
      </c>
      <c r="C439" s="140">
        <v>22</v>
      </c>
      <c r="D439" s="140">
        <v>10</v>
      </c>
      <c r="E439" s="140">
        <v>23</v>
      </c>
      <c r="F439" s="140">
        <f>$BD$22</f>
        <v>21</v>
      </c>
      <c r="G439" s="140"/>
      <c r="H439" s="140"/>
      <c r="I439" s="140"/>
      <c r="J439" s="140"/>
      <c r="K439" s="140"/>
      <c r="L439" s="140"/>
      <c r="M439" s="140"/>
      <c r="N439" s="140"/>
      <c r="O439" s="140"/>
      <c r="P439" s="140"/>
      <c r="Q439" s="140"/>
      <c r="R439" s="140"/>
      <c r="S439" s="140"/>
      <c r="T439" s="140"/>
      <c r="U439" s="3"/>
      <c r="V439" s="149" t="s">
        <v>31</v>
      </c>
      <c r="W439" s="150"/>
      <c r="X439" s="150"/>
      <c r="Y439" s="150"/>
      <c r="Z439" s="151"/>
      <c r="AA439" s="40" t="s">
        <v>150</v>
      </c>
      <c r="AB439" s="35">
        <v>19</v>
      </c>
      <c r="AC439" s="35">
        <v>27</v>
      </c>
      <c r="AD439" s="35">
        <v>23</v>
      </c>
      <c r="AE439" s="35">
        <f>$AX$22</f>
        <v>17</v>
      </c>
      <c r="AF439" s="35"/>
      <c r="AG439" s="35"/>
      <c r="AH439" s="35"/>
      <c r="AI439" s="35"/>
      <c r="AJ439" s="35"/>
      <c r="AK439" s="35"/>
      <c r="AL439" s="35"/>
      <c r="AM439" s="35"/>
      <c r="AN439" s="35"/>
      <c r="AO439" s="35"/>
      <c r="AP439" s="35"/>
      <c r="AQ439" s="35"/>
      <c r="AR439" s="35"/>
      <c r="AS439" s="35"/>
      <c r="AT439" s="36"/>
    </row>
    <row r="440" spans="1:46" x14ac:dyDescent="0.3">
      <c r="A440" s="168"/>
      <c r="B440" s="140" t="s">
        <v>9</v>
      </c>
      <c r="C440" s="140">
        <v>26</v>
      </c>
      <c r="D440" s="140">
        <v>19</v>
      </c>
      <c r="E440" s="140">
        <v>29</v>
      </c>
      <c r="F440" s="140">
        <f>$BE$22</f>
        <v>23</v>
      </c>
      <c r="G440" s="140"/>
      <c r="H440" s="140"/>
      <c r="I440" s="140"/>
      <c r="J440" s="140"/>
      <c r="K440" s="140"/>
      <c r="L440" s="140"/>
      <c r="M440" s="140"/>
      <c r="N440" s="140"/>
      <c r="O440" s="140"/>
      <c r="P440" s="140"/>
      <c r="Q440" s="140"/>
      <c r="R440" s="140"/>
      <c r="S440" s="140"/>
      <c r="T440" s="140"/>
      <c r="U440" s="3"/>
      <c r="V440" s="25" t="s">
        <v>24</v>
      </c>
      <c r="W440" s="14"/>
      <c r="X440" s="8" t="s">
        <v>25</v>
      </c>
      <c r="Y440" s="14"/>
      <c r="Z440" s="26" t="s">
        <v>26</v>
      </c>
      <c r="AA440" s="138"/>
      <c r="AB440" s="136"/>
      <c r="AC440" s="136"/>
      <c r="AD440" s="136"/>
      <c r="AE440" s="136"/>
      <c r="AF440" s="136"/>
      <c r="AG440" s="136"/>
      <c r="AH440" s="136"/>
      <c r="AI440" s="136"/>
      <c r="AJ440" s="136"/>
      <c r="AK440" s="136"/>
      <c r="AL440" s="136"/>
      <c r="AM440" s="136"/>
      <c r="AN440" s="136"/>
      <c r="AO440" s="136"/>
      <c r="AP440" s="136"/>
      <c r="AQ440" s="136"/>
      <c r="AR440" s="136"/>
      <c r="AS440" s="136"/>
      <c r="AT440" s="137"/>
    </row>
    <row r="441" spans="1:46" x14ac:dyDescent="0.3">
      <c r="A441" s="168"/>
      <c r="B441" s="140" t="s">
        <v>5</v>
      </c>
      <c r="C441" s="140">
        <v>32</v>
      </c>
      <c r="D441" s="140">
        <v>5</v>
      </c>
      <c r="E441" s="140">
        <v>16</v>
      </c>
      <c r="F441" s="140">
        <f>$AZ$124</f>
        <v>19</v>
      </c>
      <c r="G441" s="140"/>
      <c r="H441" s="140"/>
      <c r="I441" s="140"/>
      <c r="J441" s="140"/>
      <c r="K441" s="140"/>
      <c r="L441" s="140"/>
      <c r="M441" s="140"/>
      <c r="N441" s="140"/>
      <c r="O441" s="140"/>
      <c r="P441" s="140"/>
      <c r="Q441" s="140"/>
      <c r="R441" s="140"/>
      <c r="S441" s="140"/>
      <c r="T441" s="140"/>
      <c r="U441" s="3"/>
      <c r="V441" s="27" t="s">
        <v>27</v>
      </c>
      <c r="W441" s="14"/>
      <c r="X441" s="9" t="s">
        <v>28</v>
      </c>
      <c r="Y441" s="14"/>
      <c r="Z441" s="19" t="s">
        <v>28</v>
      </c>
      <c r="AA441" s="39"/>
      <c r="AB441" s="465"/>
      <c r="AC441" s="465"/>
      <c r="AD441" s="465"/>
      <c r="AE441" s="124"/>
      <c r="AF441" s="124"/>
      <c r="AG441" s="124"/>
      <c r="AH441" s="124"/>
      <c r="AI441" s="124"/>
      <c r="AJ441" s="124"/>
      <c r="AK441" s="124" t="s">
        <v>1</v>
      </c>
      <c r="AL441" s="124"/>
      <c r="AM441" s="124"/>
      <c r="AN441" s="124"/>
      <c r="AO441" s="124"/>
      <c r="AP441" s="124"/>
      <c r="AQ441" s="124"/>
      <c r="AR441" s="124"/>
      <c r="AS441" s="124"/>
      <c r="AT441" s="125"/>
    </row>
    <row r="442" spans="1:46" x14ac:dyDescent="0.3">
      <c r="A442" s="168"/>
      <c r="B442" s="120"/>
      <c r="C442" s="463"/>
      <c r="D442" s="463"/>
      <c r="E442" s="463"/>
      <c r="F442" s="121"/>
      <c r="G442" s="121"/>
      <c r="H442" s="121"/>
      <c r="I442" s="121"/>
      <c r="J442" s="121"/>
      <c r="K442" s="121"/>
      <c r="L442" s="121"/>
      <c r="M442" s="121"/>
      <c r="N442" s="121"/>
      <c r="O442" s="121"/>
      <c r="P442" s="121"/>
      <c r="Q442" s="121"/>
      <c r="R442" s="121"/>
      <c r="S442" s="121"/>
      <c r="T442" s="121"/>
      <c r="U442" s="122"/>
      <c r="V442" s="108">
        <f>$BC$124</f>
        <v>7.6</v>
      </c>
      <c r="W442" s="10"/>
      <c r="X442" s="109">
        <f>$BD$124</f>
        <v>9.9</v>
      </c>
      <c r="Y442" s="10"/>
      <c r="Z442" s="3">
        <f>$BE$124</f>
        <v>12.2</v>
      </c>
      <c r="AA442" s="49" t="s">
        <v>115</v>
      </c>
      <c r="AB442" s="44">
        <v>1</v>
      </c>
      <c r="AC442" s="20">
        <v>2</v>
      </c>
      <c r="AD442" s="20">
        <v>3</v>
      </c>
      <c r="AE442" s="20">
        <v>4</v>
      </c>
      <c r="AF442" s="20">
        <v>5</v>
      </c>
      <c r="AG442" s="44">
        <v>6</v>
      </c>
      <c r="AH442" s="44">
        <v>7</v>
      </c>
      <c r="AI442" s="44">
        <v>8</v>
      </c>
      <c r="AJ442" s="44">
        <v>9</v>
      </c>
      <c r="AK442" s="44">
        <v>10</v>
      </c>
      <c r="AL442" s="44">
        <v>11</v>
      </c>
      <c r="AM442" s="44">
        <v>12</v>
      </c>
      <c r="AN442" s="44">
        <v>13</v>
      </c>
      <c r="AO442" s="44">
        <v>14</v>
      </c>
      <c r="AP442" s="44">
        <v>15</v>
      </c>
      <c r="AQ442" s="44">
        <v>16</v>
      </c>
      <c r="AR442" s="44">
        <v>17</v>
      </c>
      <c r="AS442" s="44">
        <v>18</v>
      </c>
      <c r="AT442" s="45" t="s">
        <v>0</v>
      </c>
    </row>
    <row r="443" spans="1:46" x14ac:dyDescent="0.3">
      <c r="A443" s="168"/>
      <c r="B443" s="140" t="s">
        <v>10</v>
      </c>
      <c r="C443" s="140">
        <v>15</v>
      </c>
      <c r="D443" s="140">
        <v>21</v>
      </c>
      <c r="E443" s="140">
        <v>30</v>
      </c>
      <c r="F443" s="140">
        <f>$BH$22</f>
        <v>28</v>
      </c>
      <c r="G443" s="140"/>
      <c r="H443" s="140"/>
      <c r="I443" s="140"/>
      <c r="J443" s="140"/>
      <c r="K443" s="140"/>
      <c r="L443" s="140"/>
      <c r="M443" s="140"/>
      <c r="N443" s="140"/>
      <c r="O443" s="140"/>
      <c r="P443" s="140"/>
      <c r="Q443" s="140"/>
      <c r="R443" s="140"/>
      <c r="S443" s="140"/>
      <c r="T443" s="140"/>
      <c r="U443" s="3"/>
      <c r="V443" s="149" t="s">
        <v>32</v>
      </c>
      <c r="W443" s="150"/>
      <c r="X443" s="61"/>
      <c r="Y443" s="150" t="s">
        <v>127</v>
      </c>
      <c r="Z443" s="151"/>
      <c r="AA443" s="50" t="s">
        <v>116</v>
      </c>
      <c r="AB443" s="140">
        <v>13</v>
      </c>
      <c r="AC443" s="140">
        <v>5</v>
      </c>
      <c r="AD443" s="140">
        <v>6</v>
      </c>
      <c r="AE443" s="140">
        <f>$BI$56</f>
        <v>20</v>
      </c>
      <c r="AF443" s="140"/>
      <c r="AG443" s="140"/>
      <c r="AH443" s="140"/>
      <c r="AI443" s="140"/>
      <c r="AJ443" s="140"/>
      <c r="AK443" s="140"/>
      <c r="AL443" s="140"/>
      <c r="AM443" s="140"/>
      <c r="AN443" s="140"/>
      <c r="AO443" s="140"/>
      <c r="AP443" s="140"/>
      <c r="AQ443" s="140"/>
      <c r="AR443" s="140"/>
      <c r="AS443" s="140"/>
      <c r="AT443" s="3"/>
    </row>
    <row r="444" spans="1:46" ht="15" thickBot="1" x14ac:dyDescent="0.35">
      <c r="A444" s="168"/>
      <c r="B444" s="140" t="s">
        <v>5</v>
      </c>
      <c r="C444" s="140">
        <v>10</v>
      </c>
      <c r="D444" s="140">
        <v>22</v>
      </c>
      <c r="E444" s="140">
        <v>22</v>
      </c>
      <c r="F444" s="140">
        <f>$BF$124</f>
        <v>22</v>
      </c>
      <c r="G444" s="140"/>
      <c r="H444" s="140"/>
      <c r="I444" s="140"/>
      <c r="J444" s="140"/>
      <c r="K444" s="140"/>
      <c r="L444" s="140"/>
      <c r="M444" s="140"/>
      <c r="N444" s="140"/>
      <c r="O444" s="140"/>
      <c r="P444" s="140"/>
      <c r="Q444" s="140"/>
      <c r="R444" s="140"/>
      <c r="S444" s="140"/>
      <c r="T444" s="140"/>
      <c r="U444" s="3"/>
      <c r="V444" s="25" t="s">
        <v>24</v>
      </c>
      <c r="W444" s="14"/>
      <c r="X444" s="62"/>
      <c r="Y444" s="14"/>
      <c r="Z444" s="26" t="s">
        <v>24</v>
      </c>
      <c r="AA444" s="141" t="s">
        <v>117</v>
      </c>
      <c r="AB444" s="142">
        <v>30</v>
      </c>
      <c r="AC444" s="142">
        <v>1</v>
      </c>
      <c r="AD444" s="142">
        <v>5</v>
      </c>
      <c r="AE444" s="142">
        <f>$AX$158</f>
        <v>6</v>
      </c>
      <c r="AF444" s="142"/>
      <c r="AG444" s="142"/>
      <c r="AH444" s="142"/>
      <c r="AI444" s="142"/>
      <c r="AJ444" s="142"/>
      <c r="AK444" s="142"/>
      <c r="AL444" s="142"/>
      <c r="AM444" s="142"/>
      <c r="AN444" s="142"/>
      <c r="AO444" s="142"/>
      <c r="AP444" s="142"/>
      <c r="AQ444" s="142"/>
      <c r="AR444" s="142"/>
      <c r="AS444" s="142"/>
      <c r="AT444" s="4"/>
    </row>
    <row r="445" spans="1:46" x14ac:dyDescent="0.3">
      <c r="A445" s="168"/>
      <c r="B445" s="120"/>
      <c r="C445" s="463"/>
      <c r="D445" s="463"/>
      <c r="E445" s="463"/>
      <c r="F445" s="121"/>
      <c r="G445" s="121"/>
      <c r="H445" s="121"/>
      <c r="I445" s="121"/>
      <c r="J445" s="121"/>
      <c r="K445" s="121"/>
      <c r="L445" s="121"/>
      <c r="M445" s="121"/>
      <c r="N445" s="121"/>
      <c r="O445" s="121"/>
      <c r="P445" s="121"/>
      <c r="Q445" s="121"/>
      <c r="R445" s="121"/>
      <c r="S445" s="121"/>
      <c r="T445" s="121"/>
      <c r="U445" s="122"/>
      <c r="V445" s="27" t="s">
        <v>27</v>
      </c>
      <c r="W445" s="14"/>
      <c r="X445" s="63"/>
      <c r="Y445" s="14"/>
      <c r="Z445" s="19" t="s">
        <v>27</v>
      </c>
    </row>
    <row r="446" spans="1:46" ht="15" thickBot="1" x14ac:dyDescent="0.35">
      <c r="A446" s="169"/>
      <c r="B446" s="142" t="s">
        <v>11</v>
      </c>
      <c r="C446" s="142">
        <v>5</v>
      </c>
      <c r="D446" s="142">
        <v>4</v>
      </c>
      <c r="E446" s="142">
        <v>13</v>
      </c>
      <c r="F446" s="142">
        <f>$BD$158</f>
        <v>11</v>
      </c>
      <c r="G446" s="142"/>
      <c r="H446" s="142"/>
      <c r="I446" s="142"/>
      <c r="J446" s="142"/>
      <c r="K446" s="142"/>
      <c r="L446" s="142"/>
      <c r="M446" s="142"/>
      <c r="N446" s="142"/>
      <c r="O446" s="142"/>
      <c r="P446" s="142"/>
      <c r="Q446" s="142"/>
      <c r="R446" s="142"/>
      <c r="S446" s="142"/>
      <c r="T446" s="142"/>
      <c r="U446" s="4"/>
      <c r="V446" s="106">
        <f>$BC$158</f>
        <v>8</v>
      </c>
      <c r="W446" s="28"/>
      <c r="X446" s="58"/>
      <c r="Y446" s="28"/>
      <c r="Z446" s="60">
        <f>$AW$158</f>
        <v>4.33</v>
      </c>
    </row>
    <row r="447" spans="1:46" ht="15" thickBot="1" x14ac:dyDescent="0.35"/>
    <row r="448" spans="1:46" ht="14.4" customHeight="1" x14ac:dyDescent="0.3">
      <c r="A448" s="194" t="s">
        <v>93</v>
      </c>
      <c r="B448" s="11"/>
      <c r="C448" s="462"/>
      <c r="D448" s="462"/>
      <c r="E448" s="462"/>
      <c r="F448" s="118"/>
      <c r="G448" s="118"/>
      <c r="H448" s="118"/>
      <c r="I448" s="118"/>
      <c r="J448" s="118"/>
      <c r="K448" s="118"/>
      <c r="L448" s="118"/>
      <c r="M448" s="118"/>
      <c r="N448" s="118"/>
      <c r="O448" s="118"/>
      <c r="P448" s="118"/>
      <c r="Q448" s="118"/>
      <c r="R448" s="118"/>
      <c r="S448" s="118"/>
      <c r="T448" s="118"/>
      <c r="U448" s="119"/>
      <c r="V448" s="165" t="s">
        <v>23</v>
      </c>
      <c r="W448" s="166"/>
      <c r="X448" s="166"/>
      <c r="Y448" s="166"/>
      <c r="Z448" s="166"/>
      <c r="AA448" s="11"/>
      <c r="AB448" s="462"/>
      <c r="AC448" s="462"/>
      <c r="AD448" s="462"/>
      <c r="AE448" s="118"/>
      <c r="AF448" s="118"/>
      <c r="AG448" s="118"/>
      <c r="AH448" s="118"/>
      <c r="AI448" s="118"/>
      <c r="AJ448" s="118"/>
      <c r="AK448" s="118"/>
      <c r="AL448" s="118"/>
      <c r="AM448" s="118"/>
      <c r="AN448" s="118"/>
      <c r="AO448" s="118"/>
      <c r="AP448" s="118"/>
      <c r="AQ448" s="118"/>
      <c r="AR448" s="118"/>
      <c r="AS448" s="118"/>
      <c r="AT448" s="119"/>
    </row>
    <row r="449" spans="1:46" x14ac:dyDescent="0.3">
      <c r="A449" s="195"/>
      <c r="B449" s="5" t="s">
        <v>1</v>
      </c>
      <c r="C449" s="20">
        <v>1</v>
      </c>
      <c r="D449" s="20">
        <v>2</v>
      </c>
      <c r="E449" s="20">
        <v>3</v>
      </c>
      <c r="F449" s="20">
        <v>4</v>
      </c>
      <c r="G449" s="20">
        <v>5</v>
      </c>
      <c r="H449" s="20">
        <v>6</v>
      </c>
      <c r="I449" s="20">
        <v>7</v>
      </c>
      <c r="J449" s="20">
        <v>8</v>
      </c>
      <c r="K449" s="20">
        <v>9</v>
      </c>
      <c r="L449" s="20">
        <v>10</v>
      </c>
      <c r="M449" s="20">
        <v>11</v>
      </c>
      <c r="N449" s="20">
        <v>12</v>
      </c>
      <c r="O449" s="20">
        <v>13</v>
      </c>
      <c r="P449" s="20">
        <v>14</v>
      </c>
      <c r="Q449" s="20">
        <v>15</v>
      </c>
      <c r="R449" s="20">
        <v>16</v>
      </c>
      <c r="S449" s="20">
        <v>17</v>
      </c>
      <c r="T449" s="20">
        <v>18</v>
      </c>
      <c r="U449" s="21" t="s">
        <v>0</v>
      </c>
      <c r="V449" s="25" t="s">
        <v>24</v>
      </c>
      <c r="W449" s="14"/>
      <c r="X449" s="8" t="s">
        <v>25</v>
      </c>
      <c r="Y449" s="14"/>
      <c r="Z449" s="46" t="s">
        <v>26</v>
      </c>
      <c r="AA449" s="5" t="s">
        <v>1</v>
      </c>
      <c r="AB449" s="20">
        <v>1</v>
      </c>
      <c r="AC449" s="20">
        <v>2</v>
      </c>
      <c r="AD449" s="20">
        <v>3</v>
      </c>
      <c r="AE449" s="20">
        <v>4</v>
      </c>
      <c r="AF449" s="20">
        <v>5</v>
      </c>
      <c r="AG449" s="20">
        <v>6</v>
      </c>
      <c r="AH449" s="20">
        <v>7</v>
      </c>
      <c r="AI449" s="20">
        <v>8</v>
      </c>
      <c r="AJ449" s="20">
        <v>9</v>
      </c>
      <c r="AK449" s="20">
        <v>10</v>
      </c>
      <c r="AL449" s="20">
        <v>11</v>
      </c>
      <c r="AM449" s="20">
        <v>12</v>
      </c>
      <c r="AN449" s="20">
        <v>13</v>
      </c>
      <c r="AO449" s="20">
        <v>14</v>
      </c>
      <c r="AP449" s="20">
        <v>15</v>
      </c>
      <c r="AQ449" s="20">
        <v>16</v>
      </c>
      <c r="AR449" s="20">
        <v>17</v>
      </c>
      <c r="AS449" s="20">
        <v>18</v>
      </c>
      <c r="AT449" s="21" t="s">
        <v>0</v>
      </c>
    </row>
    <row r="450" spans="1:46" x14ac:dyDescent="0.3">
      <c r="A450" s="195"/>
      <c r="B450" s="140" t="s">
        <v>2</v>
      </c>
      <c r="C450" s="140">
        <v>4</v>
      </c>
      <c r="D450" s="140">
        <v>13</v>
      </c>
      <c r="E450" s="140">
        <v>11</v>
      </c>
      <c r="F450" s="140">
        <f>$BE$57</f>
        <v>21</v>
      </c>
      <c r="G450" s="140"/>
      <c r="H450" s="140"/>
      <c r="I450" s="140"/>
      <c r="J450" s="140"/>
      <c r="K450" s="140"/>
      <c r="L450" s="140"/>
      <c r="M450" s="140"/>
      <c r="N450" s="140"/>
      <c r="O450" s="140"/>
      <c r="P450" s="140"/>
      <c r="Q450" s="140"/>
      <c r="R450" s="140"/>
      <c r="S450" s="140"/>
      <c r="T450" s="140"/>
      <c r="U450" s="3"/>
      <c r="V450" s="27" t="s">
        <v>27</v>
      </c>
      <c r="W450" s="14"/>
      <c r="X450" s="9" t="s">
        <v>28</v>
      </c>
      <c r="Y450" s="14"/>
      <c r="Z450" s="19" t="s">
        <v>28</v>
      </c>
      <c r="AA450" s="139" t="s">
        <v>33</v>
      </c>
      <c r="AB450" s="140">
        <v>5</v>
      </c>
      <c r="AC450" s="140">
        <v>23</v>
      </c>
      <c r="AD450" s="140">
        <v>11</v>
      </c>
      <c r="AE450" s="140">
        <f>$AY$57</f>
        <v>13</v>
      </c>
      <c r="AF450" s="140"/>
      <c r="AG450" s="140"/>
      <c r="AH450" s="140"/>
      <c r="AI450" s="140"/>
      <c r="AJ450" s="140"/>
      <c r="AK450" s="140"/>
      <c r="AL450" s="140"/>
      <c r="AM450" s="140"/>
      <c r="AN450" s="140"/>
      <c r="AO450" s="140"/>
      <c r="AP450" s="140"/>
      <c r="AQ450" s="140"/>
      <c r="AR450" s="140"/>
      <c r="AS450" s="140"/>
      <c r="AT450" s="3"/>
    </row>
    <row r="451" spans="1:46" x14ac:dyDescent="0.3">
      <c r="A451" s="195"/>
      <c r="B451" s="120"/>
      <c r="C451" s="463"/>
      <c r="D451" s="463"/>
      <c r="E451" s="463"/>
      <c r="F451" s="121"/>
      <c r="G451" s="121"/>
      <c r="H451" s="121"/>
      <c r="I451" s="121"/>
      <c r="J451" s="121"/>
      <c r="K451" s="121"/>
      <c r="L451" s="121"/>
      <c r="M451" s="121"/>
      <c r="N451" s="121"/>
      <c r="O451" s="121"/>
      <c r="P451" s="121"/>
      <c r="Q451" s="121"/>
      <c r="R451" s="121"/>
      <c r="S451" s="121"/>
      <c r="T451" s="121"/>
      <c r="U451" s="122"/>
      <c r="V451" s="108">
        <f>$BC$91</f>
        <v>21.9</v>
      </c>
      <c r="W451" s="10"/>
      <c r="X451" s="109">
        <f>$BD$91</f>
        <v>22.5</v>
      </c>
      <c r="Y451" s="10"/>
      <c r="Z451" s="3">
        <f>$BE$91</f>
        <v>23.5</v>
      </c>
      <c r="AA451" s="139" t="s">
        <v>34</v>
      </c>
      <c r="AB451" s="140">
        <v>10</v>
      </c>
      <c r="AC451" s="140">
        <v>25</v>
      </c>
      <c r="AD451" s="140">
        <v>16</v>
      </c>
      <c r="AE451" s="140">
        <f>$AW$57</f>
        <v>22</v>
      </c>
      <c r="AF451" s="140"/>
      <c r="AG451" s="140"/>
      <c r="AH451" s="140"/>
      <c r="AI451" s="140"/>
      <c r="AJ451" s="140"/>
      <c r="AK451" s="140"/>
      <c r="AL451" s="140"/>
      <c r="AM451" s="140"/>
      <c r="AN451" s="140"/>
      <c r="AO451" s="140"/>
      <c r="AP451" s="140"/>
      <c r="AQ451" s="140"/>
      <c r="AR451" s="140"/>
      <c r="AS451" s="140"/>
      <c r="AT451" s="3"/>
    </row>
    <row r="452" spans="1:46" x14ac:dyDescent="0.3">
      <c r="A452" s="195"/>
      <c r="B452" s="140" t="s">
        <v>3</v>
      </c>
      <c r="C452" s="140">
        <v>10</v>
      </c>
      <c r="D452" s="140">
        <v>15</v>
      </c>
      <c r="E452" s="140">
        <v>17</v>
      </c>
      <c r="F452" s="140">
        <f>$BD$57</f>
        <v>29</v>
      </c>
      <c r="G452" s="140"/>
      <c r="H452" s="140"/>
      <c r="I452" s="140"/>
      <c r="J452" s="140"/>
      <c r="K452" s="140"/>
      <c r="L452" s="140"/>
      <c r="M452" s="140"/>
      <c r="N452" s="140"/>
      <c r="O452" s="140"/>
      <c r="P452" s="140"/>
      <c r="Q452" s="140"/>
      <c r="R452" s="140"/>
      <c r="S452" s="140"/>
      <c r="T452" s="140"/>
      <c r="U452" s="3"/>
      <c r="V452" s="149" t="s">
        <v>29</v>
      </c>
      <c r="W452" s="150"/>
      <c r="X452" s="150"/>
      <c r="Y452" s="150"/>
      <c r="Z452" s="151"/>
      <c r="AA452" s="139" t="s">
        <v>35</v>
      </c>
      <c r="AB452" s="140">
        <v>7</v>
      </c>
      <c r="AC452" s="140">
        <v>12</v>
      </c>
      <c r="AD452" s="140">
        <v>7</v>
      </c>
      <c r="AE452" s="140">
        <f>$AX$57</f>
        <v>1</v>
      </c>
      <c r="AF452" s="140"/>
      <c r="AG452" s="140"/>
      <c r="AH452" s="140"/>
      <c r="AI452" s="140"/>
      <c r="AJ452" s="140"/>
      <c r="AK452" s="140"/>
      <c r="AL452" s="140"/>
      <c r="AM452" s="140"/>
      <c r="AN452" s="140"/>
      <c r="AO452" s="140"/>
      <c r="AP452" s="140"/>
      <c r="AQ452" s="140"/>
      <c r="AR452" s="140"/>
      <c r="AS452" s="140"/>
      <c r="AT452" s="3"/>
    </row>
    <row r="453" spans="1:46" x14ac:dyDescent="0.3">
      <c r="A453" s="195"/>
      <c r="B453" s="140" t="s">
        <v>4</v>
      </c>
      <c r="C453" s="140">
        <v>29</v>
      </c>
      <c r="D453" s="140">
        <v>28</v>
      </c>
      <c r="E453" s="140">
        <v>28</v>
      </c>
      <c r="F453" s="140">
        <f>$BI$23</f>
        <v>28</v>
      </c>
      <c r="G453" s="140"/>
      <c r="H453" s="140"/>
      <c r="I453" s="140"/>
      <c r="J453" s="140"/>
      <c r="K453" s="140"/>
      <c r="L453" s="140"/>
      <c r="M453" s="140"/>
      <c r="N453" s="140"/>
      <c r="O453" s="140"/>
      <c r="P453" s="140"/>
      <c r="Q453" s="140"/>
      <c r="R453" s="140"/>
      <c r="S453" s="140"/>
      <c r="T453" s="140"/>
      <c r="U453" s="3"/>
      <c r="V453" s="25" t="s">
        <v>24</v>
      </c>
      <c r="W453" s="14"/>
      <c r="X453" s="8" t="s">
        <v>25</v>
      </c>
      <c r="Y453" s="14"/>
      <c r="Z453" s="26" t="s">
        <v>26</v>
      </c>
      <c r="AA453" s="123"/>
      <c r="AB453" s="463"/>
      <c r="AC453" s="463"/>
      <c r="AD453" s="463"/>
      <c r="AE453" s="121"/>
      <c r="AF453" s="121"/>
      <c r="AG453" s="121"/>
      <c r="AH453" s="121"/>
      <c r="AI453" s="121"/>
      <c r="AJ453" s="121"/>
      <c r="AK453" s="121"/>
      <c r="AL453" s="121"/>
      <c r="AM453" s="121"/>
      <c r="AN453" s="121"/>
      <c r="AO453" s="121"/>
      <c r="AP453" s="121"/>
      <c r="AQ453" s="121"/>
      <c r="AR453" s="121"/>
      <c r="AS453" s="121"/>
      <c r="AT453" s="122"/>
    </row>
    <row r="454" spans="1:46" x14ac:dyDescent="0.3">
      <c r="A454" s="195"/>
      <c r="B454" s="140" t="s">
        <v>5</v>
      </c>
      <c r="C454" s="140">
        <v>19</v>
      </c>
      <c r="D454" s="140">
        <v>10</v>
      </c>
      <c r="E454" s="140">
        <v>7</v>
      </c>
      <c r="F454" s="140">
        <f>$BL$91</f>
        <v>4</v>
      </c>
      <c r="G454" s="140"/>
      <c r="H454" s="140"/>
      <c r="I454" s="140"/>
      <c r="J454" s="140"/>
      <c r="K454" s="140"/>
      <c r="L454" s="140"/>
      <c r="M454" s="140"/>
      <c r="N454" s="140"/>
      <c r="O454" s="140"/>
      <c r="P454" s="140"/>
      <c r="Q454" s="140"/>
      <c r="R454" s="140"/>
      <c r="S454" s="140"/>
      <c r="T454" s="140"/>
      <c r="U454" s="3"/>
      <c r="V454" s="27" t="s">
        <v>27</v>
      </c>
      <c r="W454" s="14"/>
      <c r="X454" s="9" t="s">
        <v>28</v>
      </c>
      <c r="Y454" s="14"/>
      <c r="Z454" s="19" t="s">
        <v>28</v>
      </c>
      <c r="AA454" s="139" t="s">
        <v>36</v>
      </c>
      <c r="AB454" s="140">
        <v>9</v>
      </c>
      <c r="AC454" s="140">
        <v>9</v>
      </c>
      <c r="AD454" s="140">
        <v>9</v>
      </c>
      <c r="AE454" s="140">
        <f>$AX$91</f>
        <v>5</v>
      </c>
      <c r="AF454" s="140"/>
      <c r="AG454" s="140"/>
      <c r="AH454" s="140"/>
      <c r="AI454" s="140"/>
      <c r="AJ454" s="140"/>
      <c r="AK454" s="140"/>
      <c r="AL454" s="140"/>
      <c r="AM454" s="140"/>
      <c r="AN454" s="140"/>
      <c r="AO454" s="140"/>
      <c r="AP454" s="140"/>
      <c r="AQ454" s="140"/>
      <c r="AR454" s="140"/>
      <c r="AS454" s="140"/>
      <c r="AT454" s="3"/>
    </row>
    <row r="455" spans="1:46" x14ac:dyDescent="0.3">
      <c r="A455" s="195"/>
      <c r="B455" s="120"/>
      <c r="C455" s="463"/>
      <c r="D455" s="463"/>
      <c r="E455" s="463"/>
      <c r="F455" s="121"/>
      <c r="G455" s="121"/>
      <c r="H455" s="121"/>
      <c r="I455" s="121"/>
      <c r="J455" s="121"/>
      <c r="K455" s="121"/>
      <c r="L455" s="121"/>
      <c r="M455" s="121"/>
      <c r="N455" s="121"/>
      <c r="O455" s="121"/>
      <c r="P455" s="121"/>
      <c r="Q455" s="121"/>
      <c r="R455" s="121"/>
      <c r="S455" s="121"/>
      <c r="T455" s="121"/>
      <c r="U455" s="122"/>
      <c r="V455" s="108">
        <f>$BI$91</f>
        <v>10.8</v>
      </c>
      <c r="W455" s="10"/>
      <c r="X455" s="109">
        <f>$BJ$91</f>
        <v>13.3</v>
      </c>
      <c r="Y455" s="10"/>
      <c r="Z455" s="3">
        <f>$BK$91</f>
        <v>15.8</v>
      </c>
      <c r="AA455" s="139" t="s">
        <v>37</v>
      </c>
      <c r="AB455" s="140">
        <v>8</v>
      </c>
      <c r="AC455" s="140">
        <v>8</v>
      </c>
      <c r="AD455" s="140">
        <v>7</v>
      </c>
      <c r="AE455" s="140">
        <f>$AY$91</f>
        <v>14</v>
      </c>
      <c r="AF455" s="140"/>
      <c r="AG455" s="140"/>
      <c r="AH455" s="140"/>
      <c r="AI455" s="140"/>
      <c r="AJ455" s="140"/>
      <c r="AK455" s="140"/>
      <c r="AL455" s="140"/>
      <c r="AM455" s="140"/>
      <c r="AN455" s="140"/>
      <c r="AO455" s="140"/>
      <c r="AP455" s="140"/>
      <c r="AQ455" s="140"/>
      <c r="AR455" s="140"/>
      <c r="AS455" s="140"/>
      <c r="AT455" s="3"/>
    </row>
    <row r="456" spans="1:46" x14ac:dyDescent="0.3">
      <c r="A456" s="195"/>
      <c r="B456" s="140" t="s">
        <v>6</v>
      </c>
      <c r="C456" s="140">
        <v>3</v>
      </c>
      <c r="D456" s="140">
        <v>19</v>
      </c>
      <c r="E456" s="140">
        <v>11</v>
      </c>
      <c r="F456" s="140">
        <f>$BC$57</f>
        <v>16</v>
      </c>
      <c r="G456" s="140"/>
      <c r="H456" s="140"/>
      <c r="I456" s="140"/>
      <c r="J456" s="140"/>
      <c r="K456" s="140"/>
      <c r="L456" s="140"/>
      <c r="M456" s="140"/>
      <c r="N456" s="140"/>
      <c r="O456" s="140"/>
      <c r="P456" s="140"/>
      <c r="Q456" s="140"/>
      <c r="R456" s="140"/>
      <c r="S456" s="140"/>
      <c r="T456" s="140"/>
      <c r="U456" s="3"/>
      <c r="V456" s="149" t="s">
        <v>30</v>
      </c>
      <c r="W456" s="150"/>
      <c r="X456" s="150"/>
      <c r="Y456" s="150"/>
      <c r="Z456" s="151"/>
      <c r="AA456" s="37"/>
      <c r="AB456" s="12"/>
      <c r="AC456" s="12"/>
      <c r="AD456" s="12"/>
      <c r="AE456" s="12"/>
      <c r="AF456" s="12"/>
      <c r="AG456" s="12"/>
      <c r="AH456" s="12"/>
      <c r="AI456" s="12"/>
      <c r="AJ456" s="12"/>
      <c r="AK456" s="12"/>
      <c r="AL456" s="12"/>
      <c r="AM456" s="12"/>
      <c r="AN456" s="12"/>
      <c r="AO456" s="12"/>
      <c r="AP456" s="12"/>
      <c r="AQ456" s="12"/>
      <c r="AR456" s="12"/>
      <c r="AS456" s="12"/>
      <c r="AT456" s="13"/>
    </row>
    <row r="457" spans="1:46" x14ac:dyDescent="0.3">
      <c r="A457" s="195"/>
      <c r="B457" s="140" t="s">
        <v>5</v>
      </c>
      <c r="C457" s="140">
        <v>2</v>
      </c>
      <c r="D457" s="140">
        <v>13</v>
      </c>
      <c r="E457" s="140">
        <v>8</v>
      </c>
      <c r="F457" s="140">
        <f>$BF$91</f>
        <v>26</v>
      </c>
      <c r="G457" s="140"/>
      <c r="H457" s="140"/>
      <c r="I457" s="140"/>
      <c r="J457" s="140"/>
      <c r="K457" s="140"/>
      <c r="L457" s="140"/>
      <c r="M457" s="140"/>
      <c r="N457" s="140"/>
      <c r="O457" s="140"/>
      <c r="P457" s="140"/>
      <c r="Q457" s="140"/>
      <c r="R457" s="140"/>
      <c r="S457" s="140"/>
      <c r="T457" s="140"/>
      <c r="U457" s="3"/>
      <c r="V457" s="25" t="s">
        <v>24</v>
      </c>
      <c r="W457" s="14"/>
      <c r="X457" s="8" t="s">
        <v>25</v>
      </c>
      <c r="Y457" s="14"/>
      <c r="Z457" s="26" t="s">
        <v>26</v>
      </c>
      <c r="AA457" s="38"/>
      <c r="AB457" s="464"/>
      <c r="AC457" s="464"/>
      <c r="AD457" s="464"/>
      <c r="AE457" s="14"/>
      <c r="AF457" s="14"/>
      <c r="AG457" s="14"/>
      <c r="AH457" s="14"/>
      <c r="AI457" s="14"/>
      <c r="AJ457" s="14"/>
      <c r="AK457" s="14"/>
      <c r="AL457" s="14"/>
      <c r="AM457" s="14"/>
      <c r="AN457" s="14"/>
      <c r="AO457" s="14"/>
      <c r="AP457" s="14"/>
      <c r="AQ457" s="14"/>
      <c r="AR457" s="14"/>
      <c r="AS457" s="14"/>
      <c r="AT457" s="15"/>
    </row>
    <row r="458" spans="1:46" x14ac:dyDescent="0.3">
      <c r="A458" s="195"/>
      <c r="B458" s="120"/>
      <c r="C458" s="463"/>
      <c r="D458" s="463"/>
      <c r="E458" s="463"/>
      <c r="F458" s="121"/>
      <c r="G458" s="121"/>
      <c r="H458" s="121"/>
      <c r="I458" s="121"/>
      <c r="J458" s="121"/>
      <c r="K458" s="121"/>
      <c r="L458" s="121"/>
      <c r="M458" s="121"/>
      <c r="N458" s="121"/>
      <c r="O458" s="121"/>
      <c r="P458" s="121"/>
      <c r="Q458" s="121"/>
      <c r="R458" s="121"/>
      <c r="S458" s="121"/>
      <c r="T458" s="121"/>
      <c r="U458" s="122"/>
      <c r="V458" s="27" t="s">
        <v>27</v>
      </c>
      <c r="W458" s="14"/>
      <c r="X458" s="9" t="s">
        <v>28</v>
      </c>
      <c r="Y458" s="14"/>
      <c r="Z458" s="19" t="s">
        <v>28</v>
      </c>
      <c r="AA458" s="39"/>
      <c r="AB458" s="465"/>
      <c r="AC458" s="465"/>
      <c r="AD458" s="465"/>
      <c r="AE458" s="124"/>
      <c r="AF458" s="124"/>
      <c r="AG458" s="124"/>
      <c r="AH458" s="124"/>
      <c r="AI458" s="124"/>
      <c r="AJ458" s="124"/>
      <c r="AK458" s="124" t="s">
        <v>1</v>
      </c>
      <c r="AL458" s="124"/>
      <c r="AM458" s="124"/>
      <c r="AN458" s="124"/>
      <c r="AO458" s="124"/>
      <c r="AP458" s="124"/>
      <c r="AQ458" s="124"/>
      <c r="AR458" s="124"/>
      <c r="AS458" s="124"/>
      <c r="AT458" s="125"/>
    </row>
    <row r="459" spans="1:46" x14ac:dyDescent="0.3">
      <c r="A459" s="195"/>
      <c r="B459" s="140" t="s">
        <v>7</v>
      </c>
      <c r="C459" s="140">
        <v>2</v>
      </c>
      <c r="D459" s="140">
        <v>8</v>
      </c>
      <c r="E459" s="140">
        <v>6</v>
      </c>
      <c r="F459" s="140">
        <f>$BC$23</f>
        <v>2</v>
      </c>
      <c r="G459" s="140"/>
      <c r="H459" s="140"/>
      <c r="I459" s="140"/>
      <c r="J459" s="140"/>
      <c r="K459" s="140"/>
      <c r="L459" s="140"/>
      <c r="M459" s="140"/>
      <c r="N459" s="140"/>
      <c r="O459" s="140"/>
      <c r="P459" s="140"/>
      <c r="Q459" s="140"/>
      <c r="R459" s="140"/>
      <c r="S459" s="140"/>
      <c r="T459" s="140"/>
      <c r="U459" s="3"/>
      <c r="V459" s="108">
        <f>$AW$125</f>
        <v>17.3</v>
      </c>
      <c r="W459" s="10"/>
      <c r="X459" s="109">
        <f>$AX$125</f>
        <v>22.3</v>
      </c>
      <c r="Y459" s="10"/>
      <c r="Z459" s="3">
        <f>$AY$125</f>
        <v>28</v>
      </c>
      <c r="AA459" s="40" t="s">
        <v>38</v>
      </c>
      <c r="AB459" s="22">
        <v>1</v>
      </c>
      <c r="AC459" s="20">
        <v>2</v>
      </c>
      <c r="AD459" s="20">
        <v>3</v>
      </c>
      <c r="AE459" s="20">
        <v>4</v>
      </c>
      <c r="AF459" s="20">
        <v>5</v>
      </c>
      <c r="AG459" s="22">
        <v>6</v>
      </c>
      <c r="AH459" s="22">
        <v>7</v>
      </c>
      <c r="AI459" s="22">
        <v>8</v>
      </c>
      <c r="AJ459" s="22">
        <v>9</v>
      </c>
      <c r="AK459" s="22">
        <v>10</v>
      </c>
      <c r="AL459" s="22">
        <v>11</v>
      </c>
      <c r="AM459" s="22">
        <v>12</v>
      </c>
      <c r="AN459" s="22">
        <v>13</v>
      </c>
      <c r="AO459" s="22">
        <v>14</v>
      </c>
      <c r="AP459" s="22">
        <v>15</v>
      </c>
      <c r="AQ459" s="22">
        <v>16</v>
      </c>
      <c r="AR459" s="22">
        <v>17</v>
      </c>
      <c r="AS459" s="22">
        <v>18</v>
      </c>
      <c r="AT459" s="23" t="s">
        <v>0</v>
      </c>
    </row>
    <row r="460" spans="1:46" x14ac:dyDescent="0.3">
      <c r="A460" s="195"/>
      <c r="B460" s="140" t="s">
        <v>8</v>
      </c>
      <c r="C460" s="140">
        <v>4</v>
      </c>
      <c r="D460" s="140">
        <v>29</v>
      </c>
      <c r="E460" s="140">
        <v>22</v>
      </c>
      <c r="F460" s="140">
        <f>$BD$23</f>
        <v>28</v>
      </c>
      <c r="G460" s="140"/>
      <c r="H460" s="140"/>
      <c r="I460" s="140"/>
      <c r="J460" s="140"/>
      <c r="K460" s="140"/>
      <c r="L460" s="140"/>
      <c r="M460" s="140"/>
      <c r="N460" s="140"/>
      <c r="O460" s="140"/>
      <c r="P460" s="140"/>
      <c r="Q460" s="140"/>
      <c r="R460" s="140"/>
      <c r="S460" s="140"/>
      <c r="T460" s="140"/>
      <c r="U460" s="3"/>
      <c r="V460" s="149" t="s">
        <v>31</v>
      </c>
      <c r="W460" s="150"/>
      <c r="X460" s="150"/>
      <c r="Y460" s="150"/>
      <c r="Z460" s="151"/>
      <c r="AA460" s="40" t="s">
        <v>150</v>
      </c>
      <c r="AB460" s="35">
        <v>3</v>
      </c>
      <c r="AC460" s="35">
        <v>14</v>
      </c>
      <c r="AD460" s="35">
        <v>13</v>
      </c>
      <c r="AE460" s="35">
        <f>$AX$23</f>
        <v>19</v>
      </c>
      <c r="AF460" s="35"/>
      <c r="AG460" s="35"/>
      <c r="AH460" s="35"/>
      <c r="AI460" s="35"/>
      <c r="AJ460" s="35"/>
      <c r="AK460" s="35"/>
      <c r="AL460" s="35"/>
      <c r="AM460" s="35"/>
      <c r="AN460" s="35"/>
      <c r="AO460" s="35"/>
      <c r="AP460" s="35"/>
      <c r="AQ460" s="35"/>
      <c r="AR460" s="35"/>
      <c r="AS460" s="35"/>
      <c r="AT460" s="36"/>
    </row>
    <row r="461" spans="1:46" x14ac:dyDescent="0.3">
      <c r="A461" s="195"/>
      <c r="B461" s="140" t="s">
        <v>9</v>
      </c>
      <c r="C461" s="140">
        <v>5</v>
      </c>
      <c r="D461" s="140">
        <v>11</v>
      </c>
      <c r="E461" s="140">
        <v>15</v>
      </c>
      <c r="F461" s="140">
        <f>$BE$23</f>
        <v>10</v>
      </c>
      <c r="G461" s="140"/>
      <c r="H461" s="140"/>
      <c r="I461" s="140"/>
      <c r="J461" s="140"/>
      <c r="K461" s="140"/>
      <c r="L461" s="140"/>
      <c r="M461" s="140"/>
      <c r="N461" s="140"/>
      <c r="O461" s="140"/>
      <c r="P461" s="140"/>
      <c r="Q461" s="140"/>
      <c r="R461" s="140"/>
      <c r="S461" s="140"/>
      <c r="T461" s="140"/>
      <c r="U461" s="3"/>
      <c r="V461" s="25" t="s">
        <v>24</v>
      </c>
      <c r="W461" s="14"/>
      <c r="X461" s="8" t="s">
        <v>25</v>
      </c>
      <c r="Y461" s="14"/>
      <c r="Z461" s="26" t="s">
        <v>26</v>
      </c>
      <c r="AA461" s="138"/>
      <c r="AB461" s="136"/>
      <c r="AC461" s="136"/>
      <c r="AD461" s="136"/>
      <c r="AE461" s="136"/>
      <c r="AF461" s="136"/>
      <c r="AG461" s="136"/>
      <c r="AH461" s="136"/>
      <c r="AI461" s="136"/>
      <c r="AJ461" s="136"/>
      <c r="AK461" s="136"/>
      <c r="AL461" s="136"/>
      <c r="AM461" s="136"/>
      <c r="AN461" s="136"/>
      <c r="AO461" s="136"/>
      <c r="AP461" s="136"/>
      <c r="AQ461" s="136"/>
      <c r="AR461" s="136"/>
      <c r="AS461" s="136"/>
      <c r="AT461" s="137"/>
    </row>
    <row r="462" spans="1:46" x14ac:dyDescent="0.3">
      <c r="A462" s="195"/>
      <c r="B462" s="140" t="s">
        <v>5</v>
      </c>
      <c r="C462" s="140">
        <v>4</v>
      </c>
      <c r="D462" s="140">
        <v>25</v>
      </c>
      <c r="E462" s="140">
        <v>12</v>
      </c>
      <c r="F462" s="140">
        <f>$AZ$125</f>
        <v>6</v>
      </c>
      <c r="G462" s="140"/>
      <c r="H462" s="140"/>
      <c r="I462" s="140"/>
      <c r="J462" s="140"/>
      <c r="K462" s="140"/>
      <c r="L462" s="140"/>
      <c r="M462" s="140"/>
      <c r="N462" s="140"/>
      <c r="O462" s="140"/>
      <c r="P462" s="140"/>
      <c r="Q462" s="140"/>
      <c r="R462" s="140"/>
      <c r="S462" s="140"/>
      <c r="T462" s="140"/>
      <c r="U462" s="3"/>
      <c r="V462" s="27" t="s">
        <v>27</v>
      </c>
      <c r="W462" s="14"/>
      <c r="X462" s="9" t="s">
        <v>28</v>
      </c>
      <c r="Y462" s="14"/>
      <c r="Z462" s="19" t="s">
        <v>28</v>
      </c>
      <c r="AA462" s="39"/>
      <c r="AB462" s="465"/>
      <c r="AC462" s="465"/>
      <c r="AD462" s="465"/>
      <c r="AE462" s="124"/>
      <c r="AF462" s="124"/>
      <c r="AG462" s="124"/>
      <c r="AH462" s="124"/>
      <c r="AI462" s="124"/>
      <c r="AJ462" s="124"/>
      <c r="AK462" s="124" t="s">
        <v>1</v>
      </c>
      <c r="AL462" s="124"/>
      <c r="AM462" s="124"/>
      <c r="AN462" s="124"/>
      <c r="AO462" s="124"/>
      <c r="AP462" s="124"/>
      <c r="AQ462" s="124"/>
      <c r="AR462" s="124"/>
      <c r="AS462" s="124"/>
      <c r="AT462" s="125"/>
    </row>
    <row r="463" spans="1:46" x14ac:dyDescent="0.3">
      <c r="A463" s="195"/>
      <c r="B463" s="120"/>
      <c r="C463" s="463"/>
      <c r="D463" s="463"/>
      <c r="E463" s="463"/>
      <c r="F463" s="121"/>
      <c r="G463" s="121"/>
      <c r="H463" s="121"/>
      <c r="I463" s="121"/>
      <c r="J463" s="121"/>
      <c r="K463" s="121"/>
      <c r="L463" s="121"/>
      <c r="M463" s="121"/>
      <c r="N463" s="121"/>
      <c r="O463" s="121"/>
      <c r="P463" s="121"/>
      <c r="Q463" s="121"/>
      <c r="R463" s="121"/>
      <c r="S463" s="121"/>
      <c r="T463" s="121"/>
      <c r="U463" s="122"/>
      <c r="V463" s="108">
        <f>$BC$125</f>
        <v>12.7</v>
      </c>
      <c r="W463" s="10"/>
      <c r="X463" s="109">
        <f>$BD$125</f>
        <v>15.6</v>
      </c>
      <c r="Y463" s="10"/>
      <c r="Z463" s="3">
        <f>$BE$125</f>
        <v>18.399999999999999</v>
      </c>
      <c r="AA463" s="49" t="s">
        <v>115</v>
      </c>
      <c r="AB463" s="44">
        <v>1</v>
      </c>
      <c r="AC463" s="20">
        <v>2</v>
      </c>
      <c r="AD463" s="20">
        <v>3</v>
      </c>
      <c r="AE463" s="20">
        <v>4</v>
      </c>
      <c r="AF463" s="20">
        <v>5</v>
      </c>
      <c r="AG463" s="44">
        <v>6</v>
      </c>
      <c r="AH463" s="44">
        <v>7</v>
      </c>
      <c r="AI463" s="44">
        <v>8</v>
      </c>
      <c r="AJ463" s="44">
        <v>9</v>
      </c>
      <c r="AK463" s="44">
        <v>10</v>
      </c>
      <c r="AL463" s="44">
        <v>11</v>
      </c>
      <c r="AM463" s="44">
        <v>12</v>
      </c>
      <c r="AN463" s="44">
        <v>13</v>
      </c>
      <c r="AO463" s="44">
        <v>14</v>
      </c>
      <c r="AP463" s="44">
        <v>15</v>
      </c>
      <c r="AQ463" s="44">
        <v>16</v>
      </c>
      <c r="AR463" s="44">
        <v>17</v>
      </c>
      <c r="AS463" s="44">
        <v>18</v>
      </c>
      <c r="AT463" s="45" t="s">
        <v>0</v>
      </c>
    </row>
    <row r="464" spans="1:46" x14ac:dyDescent="0.3">
      <c r="A464" s="195"/>
      <c r="B464" s="140" t="s">
        <v>10</v>
      </c>
      <c r="C464" s="140">
        <v>1</v>
      </c>
      <c r="D464" s="140">
        <v>12</v>
      </c>
      <c r="E464" s="140">
        <v>14</v>
      </c>
      <c r="F464" s="140">
        <f>$BH$23</f>
        <v>25</v>
      </c>
      <c r="G464" s="140"/>
      <c r="H464" s="140"/>
      <c r="I464" s="140"/>
      <c r="J464" s="140"/>
      <c r="K464" s="140"/>
      <c r="L464" s="140"/>
      <c r="M464" s="140"/>
      <c r="N464" s="140"/>
      <c r="O464" s="140"/>
      <c r="P464" s="140"/>
      <c r="Q464" s="140"/>
      <c r="R464" s="140"/>
      <c r="S464" s="140"/>
      <c r="T464" s="140"/>
      <c r="U464" s="3"/>
      <c r="V464" s="149" t="s">
        <v>32</v>
      </c>
      <c r="W464" s="150"/>
      <c r="X464" s="61"/>
      <c r="Y464" s="150" t="s">
        <v>127</v>
      </c>
      <c r="Z464" s="151"/>
      <c r="AA464" s="50" t="s">
        <v>116</v>
      </c>
      <c r="AB464" s="140">
        <v>21</v>
      </c>
      <c r="AC464" s="140">
        <v>10</v>
      </c>
      <c r="AD464" s="140">
        <v>18</v>
      </c>
      <c r="AE464" s="140">
        <f>$BI$57</f>
        <v>26</v>
      </c>
      <c r="AF464" s="140"/>
      <c r="AG464" s="140"/>
      <c r="AH464" s="140"/>
      <c r="AI464" s="140"/>
      <c r="AJ464" s="140"/>
      <c r="AK464" s="140"/>
      <c r="AL464" s="140"/>
      <c r="AM464" s="140"/>
      <c r="AN464" s="140"/>
      <c r="AO464" s="140"/>
      <c r="AP464" s="140"/>
      <c r="AQ464" s="140"/>
      <c r="AR464" s="140"/>
      <c r="AS464" s="140"/>
      <c r="AT464" s="3"/>
    </row>
    <row r="465" spans="1:46" ht="15" thickBot="1" x14ac:dyDescent="0.35">
      <c r="A465" s="195"/>
      <c r="B465" s="140" t="s">
        <v>5</v>
      </c>
      <c r="C465" s="140">
        <v>2</v>
      </c>
      <c r="D465" s="140">
        <v>5</v>
      </c>
      <c r="E465" s="140">
        <v>14</v>
      </c>
      <c r="F465" s="140">
        <f>$BF$125</f>
        <v>29</v>
      </c>
      <c r="G465" s="140"/>
      <c r="H465" s="140"/>
      <c r="I465" s="140"/>
      <c r="J465" s="140"/>
      <c r="K465" s="140"/>
      <c r="L465" s="140"/>
      <c r="M465" s="140"/>
      <c r="N465" s="140"/>
      <c r="O465" s="140"/>
      <c r="P465" s="140"/>
      <c r="Q465" s="140"/>
      <c r="R465" s="140"/>
      <c r="S465" s="140"/>
      <c r="T465" s="140"/>
      <c r="U465" s="3"/>
      <c r="V465" s="25" t="s">
        <v>24</v>
      </c>
      <c r="W465" s="14"/>
      <c r="X465" s="62"/>
      <c r="Y465" s="14"/>
      <c r="Z465" s="26" t="s">
        <v>24</v>
      </c>
      <c r="AA465" s="141" t="s">
        <v>117</v>
      </c>
      <c r="AB465" s="142">
        <v>1</v>
      </c>
      <c r="AC465" s="142">
        <v>21</v>
      </c>
      <c r="AD465" s="142">
        <v>18</v>
      </c>
      <c r="AE465" s="142">
        <f>$AX$159</f>
        <v>16</v>
      </c>
      <c r="AF465" s="142"/>
      <c r="AG465" s="142"/>
      <c r="AH465" s="142"/>
      <c r="AI465" s="142"/>
      <c r="AJ465" s="142"/>
      <c r="AK465" s="142"/>
      <c r="AL465" s="142"/>
      <c r="AM465" s="142"/>
      <c r="AN465" s="142"/>
      <c r="AO465" s="142"/>
      <c r="AP465" s="142"/>
      <c r="AQ465" s="142"/>
      <c r="AR465" s="142"/>
      <c r="AS465" s="142"/>
      <c r="AT465" s="4"/>
    </row>
    <row r="466" spans="1:46" x14ac:dyDescent="0.3">
      <c r="A466" s="195"/>
      <c r="B466" s="120"/>
      <c r="C466" s="463"/>
      <c r="D466" s="463"/>
      <c r="E466" s="463"/>
      <c r="F466" s="121"/>
      <c r="G466" s="121"/>
      <c r="H466" s="121"/>
      <c r="I466" s="121"/>
      <c r="J466" s="121"/>
      <c r="K466" s="121"/>
      <c r="L466" s="121"/>
      <c r="M466" s="121"/>
      <c r="N466" s="121"/>
      <c r="O466" s="121"/>
      <c r="P466" s="121"/>
      <c r="Q466" s="121"/>
      <c r="R466" s="121"/>
      <c r="S466" s="121"/>
      <c r="T466" s="121"/>
      <c r="U466" s="122"/>
      <c r="V466" s="27" t="s">
        <v>27</v>
      </c>
      <c r="W466" s="14"/>
      <c r="X466" s="63"/>
      <c r="Y466" s="14"/>
      <c r="Z466" s="19" t="s">
        <v>27</v>
      </c>
    </row>
    <row r="467" spans="1:46" ht="15" thickBot="1" x14ac:dyDescent="0.35">
      <c r="A467" s="196"/>
      <c r="B467" s="142" t="s">
        <v>11</v>
      </c>
      <c r="C467" s="142">
        <v>13</v>
      </c>
      <c r="D467" s="142">
        <v>30</v>
      </c>
      <c r="E467" s="142">
        <v>26</v>
      </c>
      <c r="F467" s="142">
        <f>$BD$159</f>
        <v>28</v>
      </c>
      <c r="G467" s="142"/>
      <c r="H467" s="142"/>
      <c r="I467" s="142"/>
      <c r="J467" s="142"/>
      <c r="K467" s="142"/>
      <c r="L467" s="142"/>
      <c r="M467" s="142"/>
      <c r="N467" s="142"/>
      <c r="O467" s="142"/>
      <c r="P467" s="142"/>
      <c r="Q467" s="142"/>
      <c r="R467" s="142"/>
      <c r="S467" s="142"/>
      <c r="T467" s="142"/>
      <c r="U467" s="4"/>
      <c r="V467" s="106">
        <f>$BC$159</f>
        <v>12.8</v>
      </c>
      <c r="W467" s="28"/>
      <c r="X467" s="58"/>
      <c r="Y467" s="28"/>
      <c r="Z467" s="60">
        <f>$AW$159</f>
        <v>7</v>
      </c>
    </row>
    <row r="468" spans="1:46" ht="15" thickBot="1" x14ac:dyDescent="0.35"/>
    <row r="469" spans="1:46" ht="14.4" customHeight="1" x14ac:dyDescent="0.3">
      <c r="A469" s="197" t="s">
        <v>94</v>
      </c>
      <c r="B469" s="11"/>
      <c r="C469" s="462"/>
      <c r="D469" s="462"/>
      <c r="E469" s="462"/>
      <c r="F469" s="118"/>
      <c r="G469" s="118"/>
      <c r="H469" s="118"/>
      <c r="I469" s="118"/>
      <c r="J469" s="118"/>
      <c r="K469" s="118"/>
      <c r="L469" s="118"/>
      <c r="M469" s="118"/>
      <c r="N469" s="118"/>
      <c r="O469" s="118"/>
      <c r="P469" s="118"/>
      <c r="Q469" s="118"/>
      <c r="R469" s="118"/>
      <c r="S469" s="118"/>
      <c r="T469" s="118"/>
      <c r="U469" s="119"/>
      <c r="V469" s="165" t="s">
        <v>23</v>
      </c>
      <c r="W469" s="166"/>
      <c r="X469" s="166"/>
      <c r="Y469" s="166"/>
      <c r="Z469" s="166"/>
      <c r="AA469" s="11"/>
      <c r="AB469" s="462"/>
      <c r="AC469" s="462"/>
      <c r="AD469" s="462"/>
      <c r="AE469" s="118"/>
      <c r="AF469" s="118"/>
      <c r="AG469" s="118"/>
      <c r="AH469" s="118"/>
      <c r="AI469" s="118"/>
      <c r="AJ469" s="118"/>
      <c r="AK469" s="118"/>
      <c r="AL469" s="118"/>
      <c r="AM469" s="118"/>
      <c r="AN469" s="118"/>
      <c r="AO469" s="118"/>
      <c r="AP469" s="118"/>
      <c r="AQ469" s="118"/>
      <c r="AR469" s="118"/>
      <c r="AS469" s="118"/>
      <c r="AT469" s="119"/>
    </row>
    <row r="470" spans="1:46" x14ac:dyDescent="0.3">
      <c r="A470" s="198"/>
      <c r="B470" s="5" t="s">
        <v>1</v>
      </c>
      <c r="C470" s="20">
        <v>1</v>
      </c>
      <c r="D470" s="20">
        <v>2</v>
      </c>
      <c r="E470" s="20">
        <v>3</v>
      </c>
      <c r="F470" s="20">
        <v>4</v>
      </c>
      <c r="G470" s="20">
        <v>5</v>
      </c>
      <c r="H470" s="20">
        <v>6</v>
      </c>
      <c r="I470" s="20">
        <v>7</v>
      </c>
      <c r="J470" s="20">
        <v>8</v>
      </c>
      <c r="K470" s="20">
        <v>9</v>
      </c>
      <c r="L470" s="20">
        <v>10</v>
      </c>
      <c r="M470" s="20">
        <v>11</v>
      </c>
      <c r="N470" s="20">
        <v>12</v>
      </c>
      <c r="O470" s="20">
        <v>13</v>
      </c>
      <c r="P470" s="20">
        <v>14</v>
      </c>
      <c r="Q470" s="20">
        <v>15</v>
      </c>
      <c r="R470" s="20">
        <v>16</v>
      </c>
      <c r="S470" s="20">
        <v>17</v>
      </c>
      <c r="T470" s="20">
        <v>18</v>
      </c>
      <c r="U470" s="21" t="s">
        <v>0</v>
      </c>
      <c r="V470" s="25" t="s">
        <v>24</v>
      </c>
      <c r="W470" s="14"/>
      <c r="X470" s="8" t="s">
        <v>25</v>
      </c>
      <c r="Y470" s="14"/>
      <c r="Z470" s="46" t="s">
        <v>26</v>
      </c>
      <c r="AA470" s="5" t="s">
        <v>1</v>
      </c>
      <c r="AB470" s="20">
        <v>1</v>
      </c>
      <c r="AC470" s="20">
        <v>2</v>
      </c>
      <c r="AD470" s="20">
        <v>3</v>
      </c>
      <c r="AE470" s="20">
        <v>4</v>
      </c>
      <c r="AF470" s="20">
        <v>5</v>
      </c>
      <c r="AG470" s="20">
        <v>6</v>
      </c>
      <c r="AH470" s="20">
        <v>7</v>
      </c>
      <c r="AI470" s="20">
        <v>8</v>
      </c>
      <c r="AJ470" s="20">
        <v>9</v>
      </c>
      <c r="AK470" s="20">
        <v>10</v>
      </c>
      <c r="AL470" s="20">
        <v>11</v>
      </c>
      <c r="AM470" s="20">
        <v>12</v>
      </c>
      <c r="AN470" s="20">
        <v>13</v>
      </c>
      <c r="AO470" s="20">
        <v>14</v>
      </c>
      <c r="AP470" s="20">
        <v>15</v>
      </c>
      <c r="AQ470" s="20">
        <v>16</v>
      </c>
      <c r="AR470" s="20">
        <v>17</v>
      </c>
      <c r="AS470" s="20">
        <v>18</v>
      </c>
      <c r="AT470" s="21" t="s">
        <v>0</v>
      </c>
    </row>
    <row r="471" spans="1:46" x14ac:dyDescent="0.3">
      <c r="A471" s="198"/>
      <c r="B471" s="140" t="s">
        <v>2</v>
      </c>
      <c r="C471" s="140">
        <v>2</v>
      </c>
      <c r="D471" s="140">
        <v>29</v>
      </c>
      <c r="E471" s="140">
        <v>13</v>
      </c>
      <c r="F471" s="140">
        <f>$BE$58</f>
        <v>10</v>
      </c>
      <c r="G471" s="140"/>
      <c r="H471" s="140"/>
      <c r="I471" s="140"/>
      <c r="J471" s="140"/>
      <c r="K471" s="140"/>
      <c r="L471" s="140"/>
      <c r="M471" s="140"/>
      <c r="N471" s="140"/>
      <c r="O471" s="140"/>
      <c r="P471" s="140"/>
      <c r="Q471" s="140"/>
      <c r="R471" s="140"/>
      <c r="S471" s="140"/>
      <c r="T471" s="140"/>
      <c r="U471" s="3"/>
      <c r="V471" s="27" t="s">
        <v>27</v>
      </c>
      <c r="W471" s="14"/>
      <c r="X471" s="9" t="s">
        <v>28</v>
      </c>
      <c r="Y471" s="14"/>
      <c r="Z471" s="19" t="s">
        <v>28</v>
      </c>
      <c r="AA471" s="139" t="s">
        <v>33</v>
      </c>
      <c r="AB471" s="140">
        <v>28</v>
      </c>
      <c r="AC471" s="140">
        <v>4</v>
      </c>
      <c r="AD471" s="140">
        <v>25</v>
      </c>
      <c r="AE471" s="140">
        <f>$AY$58</f>
        <v>26</v>
      </c>
      <c r="AF471" s="140"/>
      <c r="AG471" s="140"/>
      <c r="AH471" s="140"/>
      <c r="AI471" s="140"/>
      <c r="AJ471" s="140"/>
      <c r="AK471" s="140"/>
      <c r="AL471" s="140"/>
      <c r="AM471" s="140"/>
      <c r="AN471" s="140"/>
      <c r="AO471" s="140"/>
      <c r="AP471" s="140"/>
      <c r="AQ471" s="140"/>
      <c r="AR471" s="140"/>
      <c r="AS471" s="140"/>
      <c r="AT471" s="3"/>
    </row>
    <row r="472" spans="1:46" x14ac:dyDescent="0.3">
      <c r="A472" s="198"/>
      <c r="B472" s="120"/>
      <c r="C472" s="463"/>
      <c r="D472" s="463"/>
      <c r="E472" s="463"/>
      <c r="F472" s="121"/>
      <c r="G472" s="121"/>
      <c r="H472" s="121"/>
      <c r="I472" s="121"/>
      <c r="J472" s="121"/>
      <c r="K472" s="121"/>
      <c r="L472" s="121"/>
      <c r="M472" s="121"/>
      <c r="N472" s="121"/>
      <c r="O472" s="121"/>
      <c r="P472" s="121"/>
      <c r="Q472" s="121"/>
      <c r="R472" s="121"/>
      <c r="S472" s="121"/>
      <c r="T472" s="121"/>
      <c r="U472" s="122"/>
      <c r="V472" s="108">
        <f>$BC$92</f>
        <v>13.3</v>
      </c>
      <c r="W472" s="10"/>
      <c r="X472" s="109">
        <f>$BD$92</f>
        <v>13.3</v>
      </c>
      <c r="Y472" s="10"/>
      <c r="Z472" s="3">
        <f>$BE$92</f>
        <v>14</v>
      </c>
      <c r="AA472" s="139" t="s">
        <v>34</v>
      </c>
      <c r="AB472" s="140">
        <v>18</v>
      </c>
      <c r="AC472" s="140">
        <v>14</v>
      </c>
      <c r="AD472" s="140">
        <v>30</v>
      </c>
      <c r="AE472" s="140">
        <f>$AW$58</f>
        <v>28</v>
      </c>
      <c r="AF472" s="140"/>
      <c r="AG472" s="140"/>
      <c r="AH472" s="140"/>
      <c r="AI472" s="140"/>
      <c r="AJ472" s="140"/>
      <c r="AK472" s="140"/>
      <c r="AL472" s="140"/>
      <c r="AM472" s="140"/>
      <c r="AN472" s="140"/>
      <c r="AO472" s="140"/>
      <c r="AP472" s="140"/>
      <c r="AQ472" s="140"/>
      <c r="AR472" s="140"/>
      <c r="AS472" s="140"/>
      <c r="AT472" s="3"/>
    </row>
    <row r="473" spans="1:46" x14ac:dyDescent="0.3">
      <c r="A473" s="198"/>
      <c r="B473" s="140" t="s">
        <v>3</v>
      </c>
      <c r="C473" s="140">
        <v>1</v>
      </c>
      <c r="D473" s="140">
        <v>27</v>
      </c>
      <c r="E473" s="140">
        <v>19</v>
      </c>
      <c r="F473" s="140">
        <f>$BD$58</f>
        <v>18</v>
      </c>
      <c r="G473" s="140"/>
      <c r="H473" s="140"/>
      <c r="I473" s="140"/>
      <c r="J473" s="140"/>
      <c r="K473" s="140"/>
      <c r="L473" s="140"/>
      <c r="M473" s="140"/>
      <c r="N473" s="140"/>
      <c r="O473" s="140"/>
      <c r="P473" s="140"/>
      <c r="Q473" s="140"/>
      <c r="R473" s="140"/>
      <c r="S473" s="140"/>
      <c r="T473" s="140"/>
      <c r="U473" s="3"/>
      <c r="V473" s="149" t="s">
        <v>29</v>
      </c>
      <c r="W473" s="150"/>
      <c r="X473" s="150"/>
      <c r="Y473" s="150"/>
      <c r="Z473" s="151"/>
      <c r="AA473" s="139" t="s">
        <v>35</v>
      </c>
      <c r="AB473" s="140">
        <v>28</v>
      </c>
      <c r="AC473" s="140">
        <v>1</v>
      </c>
      <c r="AD473" s="140">
        <v>5</v>
      </c>
      <c r="AE473" s="140">
        <f>$AX$58</f>
        <v>13</v>
      </c>
      <c r="AF473" s="140"/>
      <c r="AG473" s="140"/>
      <c r="AH473" s="140"/>
      <c r="AI473" s="140"/>
      <c r="AJ473" s="140"/>
      <c r="AK473" s="140"/>
      <c r="AL473" s="140"/>
      <c r="AM473" s="140"/>
      <c r="AN473" s="140"/>
      <c r="AO473" s="140"/>
      <c r="AP473" s="140"/>
      <c r="AQ473" s="140"/>
      <c r="AR473" s="140"/>
      <c r="AS473" s="140"/>
      <c r="AT473" s="3"/>
    </row>
    <row r="474" spans="1:46" x14ac:dyDescent="0.3">
      <c r="A474" s="198"/>
      <c r="B474" s="140" t="s">
        <v>4</v>
      </c>
      <c r="C474" s="140">
        <v>3</v>
      </c>
      <c r="D474" s="140">
        <v>18</v>
      </c>
      <c r="E474" s="140">
        <v>6</v>
      </c>
      <c r="F474" s="140">
        <f>$BI$24</f>
        <v>4</v>
      </c>
      <c r="G474" s="140"/>
      <c r="H474" s="140"/>
      <c r="I474" s="140"/>
      <c r="J474" s="140"/>
      <c r="K474" s="140"/>
      <c r="L474" s="140"/>
      <c r="M474" s="140"/>
      <c r="N474" s="140"/>
      <c r="O474" s="140"/>
      <c r="P474" s="140"/>
      <c r="Q474" s="140"/>
      <c r="R474" s="140"/>
      <c r="S474" s="140"/>
      <c r="T474" s="140"/>
      <c r="U474" s="3"/>
      <c r="V474" s="25" t="s">
        <v>24</v>
      </c>
      <c r="W474" s="14"/>
      <c r="X474" s="8" t="s">
        <v>25</v>
      </c>
      <c r="Y474" s="14"/>
      <c r="Z474" s="26" t="s">
        <v>26</v>
      </c>
      <c r="AA474" s="123"/>
      <c r="AB474" s="463"/>
      <c r="AC474" s="463"/>
      <c r="AD474" s="463"/>
      <c r="AE474" s="121"/>
      <c r="AF474" s="121"/>
      <c r="AG474" s="121"/>
      <c r="AH474" s="121"/>
      <c r="AI474" s="121"/>
      <c r="AJ474" s="121"/>
      <c r="AK474" s="121"/>
      <c r="AL474" s="121"/>
      <c r="AM474" s="121"/>
      <c r="AN474" s="121"/>
      <c r="AO474" s="121"/>
      <c r="AP474" s="121"/>
      <c r="AQ474" s="121"/>
      <c r="AR474" s="121"/>
      <c r="AS474" s="121"/>
      <c r="AT474" s="122"/>
    </row>
    <row r="475" spans="1:46" x14ac:dyDescent="0.3">
      <c r="A475" s="198"/>
      <c r="B475" s="140" t="s">
        <v>5</v>
      </c>
      <c r="C475" s="140">
        <v>2</v>
      </c>
      <c r="D475" s="140">
        <v>23</v>
      </c>
      <c r="E475" s="140">
        <v>12</v>
      </c>
      <c r="F475" s="140">
        <f>$BL$92</f>
        <v>14</v>
      </c>
      <c r="G475" s="140"/>
      <c r="H475" s="140"/>
      <c r="I475" s="140"/>
      <c r="J475" s="140"/>
      <c r="K475" s="140"/>
      <c r="L475" s="140"/>
      <c r="M475" s="140"/>
      <c r="N475" s="140"/>
      <c r="O475" s="140"/>
      <c r="P475" s="140"/>
      <c r="Q475" s="140"/>
      <c r="R475" s="140"/>
      <c r="S475" s="140"/>
      <c r="T475" s="140"/>
      <c r="U475" s="3"/>
      <c r="V475" s="27" t="s">
        <v>27</v>
      </c>
      <c r="W475" s="14"/>
      <c r="X475" s="9" t="s">
        <v>28</v>
      </c>
      <c r="Y475" s="14"/>
      <c r="Z475" s="19" t="s">
        <v>28</v>
      </c>
      <c r="AA475" s="139" t="s">
        <v>36</v>
      </c>
      <c r="AB475" s="140">
        <v>27</v>
      </c>
      <c r="AC475" s="140">
        <v>27</v>
      </c>
      <c r="AD475" s="140">
        <v>1</v>
      </c>
      <c r="AE475" s="140">
        <f>$AX$92</f>
        <v>7</v>
      </c>
      <c r="AF475" s="140"/>
      <c r="AG475" s="140"/>
      <c r="AH475" s="140"/>
      <c r="AI475" s="140"/>
      <c r="AJ475" s="140"/>
      <c r="AK475" s="140"/>
      <c r="AL475" s="140"/>
      <c r="AM475" s="140"/>
      <c r="AN475" s="140"/>
      <c r="AO475" s="140"/>
      <c r="AP475" s="140"/>
      <c r="AQ475" s="140"/>
      <c r="AR475" s="140"/>
      <c r="AS475" s="140"/>
      <c r="AT475" s="3"/>
    </row>
    <row r="476" spans="1:46" x14ac:dyDescent="0.3">
      <c r="A476" s="198"/>
      <c r="B476" s="120"/>
      <c r="C476" s="463"/>
      <c r="D476" s="463"/>
      <c r="E476" s="463"/>
      <c r="F476" s="121"/>
      <c r="G476" s="121"/>
      <c r="H476" s="121"/>
      <c r="I476" s="121"/>
      <c r="J476" s="121"/>
      <c r="K476" s="121"/>
      <c r="L476" s="121"/>
      <c r="M476" s="121"/>
      <c r="N476" s="121"/>
      <c r="O476" s="121"/>
      <c r="P476" s="121"/>
      <c r="Q476" s="121"/>
      <c r="R476" s="121"/>
      <c r="S476" s="121"/>
      <c r="T476" s="121"/>
      <c r="U476" s="122"/>
      <c r="V476" s="108">
        <f>$BI$92</f>
        <v>14.8</v>
      </c>
      <c r="W476" s="10"/>
      <c r="X476" s="109">
        <f>$BJ$92</f>
        <v>16.3</v>
      </c>
      <c r="Y476" s="10"/>
      <c r="Z476" s="3">
        <f>$BK$92</f>
        <v>19.8</v>
      </c>
      <c r="AA476" s="139" t="s">
        <v>37</v>
      </c>
      <c r="AB476" s="140">
        <v>23</v>
      </c>
      <c r="AC476" s="140">
        <v>23</v>
      </c>
      <c r="AD476" s="140">
        <v>29</v>
      </c>
      <c r="AE476" s="140">
        <f>$AY$92</f>
        <v>26</v>
      </c>
      <c r="AF476" s="140"/>
      <c r="AG476" s="140"/>
      <c r="AH476" s="140"/>
      <c r="AI476" s="140"/>
      <c r="AJ476" s="140"/>
      <c r="AK476" s="140"/>
      <c r="AL476" s="140"/>
      <c r="AM476" s="140"/>
      <c r="AN476" s="140"/>
      <c r="AO476" s="140"/>
      <c r="AP476" s="140"/>
      <c r="AQ476" s="140"/>
      <c r="AR476" s="140"/>
      <c r="AS476" s="140"/>
      <c r="AT476" s="3"/>
    </row>
    <row r="477" spans="1:46" x14ac:dyDescent="0.3">
      <c r="A477" s="198"/>
      <c r="B477" s="140" t="s">
        <v>6</v>
      </c>
      <c r="C477" s="140">
        <v>4</v>
      </c>
      <c r="D477" s="140">
        <v>23</v>
      </c>
      <c r="E477" s="140">
        <v>15</v>
      </c>
      <c r="F477" s="140">
        <f>$BC$58</f>
        <v>11</v>
      </c>
      <c r="G477" s="140"/>
      <c r="H477" s="140"/>
      <c r="I477" s="140"/>
      <c r="J477" s="140"/>
      <c r="K477" s="140"/>
      <c r="L477" s="140"/>
      <c r="M477" s="140"/>
      <c r="N477" s="140"/>
      <c r="O477" s="140"/>
      <c r="P477" s="140"/>
      <c r="Q477" s="140"/>
      <c r="R477" s="140"/>
      <c r="S477" s="140"/>
      <c r="T477" s="140"/>
      <c r="U477" s="3"/>
      <c r="V477" s="149" t="s">
        <v>30</v>
      </c>
      <c r="W477" s="150"/>
      <c r="X477" s="150"/>
      <c r="Y477" s="150"/>
      <c r="Z477" s="151"/>
      <c r="AA477" s="37"/>
      <c r="AB477" s="12"/>
      <c r="AC477" s="12"/>
      <c r="AD477" s="12"/>
      <c r="AE477" s="12"/>
      <c r="AF477" s="12"/>
      <c r="AG477" s="12"/>
      <c r="AH477" s="12"/>
      <c r="AI477" s="12"/>
      <c r="AJ477" s="12"/>
      <c r="AK477" s="12"/>
      <c r="AL477" s="12"/>
      <c r="AM477" s="12"/>
      <c r="AN477" s="12"/>
      <c r="AO477" s="12"/>
      <c r="AP477" s="12"/>
      <c r="AQ477" s="12"/>
      <c r="AR477" s="12"/>
      <c r="AS477" s="12"/>
      <c r="AT477" s="13"/>
    </row>
    <row r="478" spans="1:46" x14ac:dyDescent="0.3">
      <c r="A478" s="198"/>
      <c r="B478" s="140" t="s">
        <v>5</v>
      </c>
      <c r="C478" s="140">
        <v>5</v>
      </c>
      <c r="D478" s="140">
        <v>24</v>
      </c>
      <c r="E478" s="140">
        <v>13</v>
      </c>
      <c r="F478" s="140">
        <f>$BF$92</f>
        <v>10</v>
      </c>
      <c r="G478" s="140"/>
      <c r="H478" s="140"/>
      <c r="I478" s="140"/>
      <c r="J478" s="140"/>
      <c r="K478" s="140"/>
      <c r="L478" s="140"/>
      <c r="M478" s="140"/>
      <c r="N478" s="140"/>
      <c r="O478" s="140"/>
      <c r="P478" s="140"/>
      <c r="Q478" s="140"/>
      <c r="R478" s="140"/>
      <c r="S478" s="140"/>
      <c r="T478" s="140"/>
      <c r="U478" s="3"/>
      <c r="V478" s="25" t="s">
        <v>24</v>
      </c>
      <c r="W478" s="14"/>
      <c r="X478" s="8" t="s">
        <v>25</v>
      </c>
      <c r="Y478" s="14"/>
      <c r="Z478" s="26" t="s">
        <v>26</v>
      </c>
      <c r="AA478" s="38"/>
      <c r="AB478" s="464"/>
      <c r="AC478" s="464"/>
      <c r="AD478" s="464"/>
      <c r="AE478" s="14"/>
      <c r="AF478" s="14"/>
      <c r="AG478" s="14"/>
      <c r="AH478" s="14"/>
      <c r="AI478" s="14"/>
      <c r="AJ478" s="14"/>
      <c r="AK478" s="14"/>
      <c r="AL478" s="14"/>
      <c r="AM478" s="14"/>
      <c r="AN478" s="14"/>
      <c r="AO478" s="14"/>
      <c r="AP478" s="14"/>
      <c r="AQ478" s="14"/>
      <c r="AR478" s="14"/>
      <c r="AS478" s="14"/>
      <c r="AT478" s="15"/>
    </row>
    <row r="479" spans="1:46" x14ac:dyDescent="0.3">
      <c r="A479" s="198"/>
      <c r="B479" s="120"/>
      <c r="C479" s="463"/>
      <c r="D479" s="463"/>
      <c r="E479" s="463"/>
      <c r="F479" s="121"/>
      <c r="G479" s="121"/>
      <c r="H479" s="121"/>
      <c r="I479" s="121"/>
      <c r="J479" s="121"/>
      <c r="K479" s="121"/>
      <c r="L479" s="121"/>
      <c r="M479" s="121"/>
      <c r="N479" s="121"/>
      <c r="O479" s="121"/>
      <c r="P479" s="121"/>
      <c r="Q479" s="121"/>
      <c r="R479" s="121"/>
      <c r="S479" s="121"/>
      <c r="T479" s="121"/>
      <c r="U479" s="122"/>
      <c r="V479" s="27" t="s">
        <v>27</v>
      </c>
      <c r="W479" s="14"/>
      <c r="X479" s="9" t="s">
        <v>28</v>
      </c>
      <c r="Y479" s="14"/>
      <c r="Z479" s="19" t="s">
        <v>28</v>
      </c>
      <c r="AA479" s="39"/>
      <c r="AB479" s="465"/>
      <c r="AC479" s="465"/>
      <c r="AD479" s="465"/>
      <c r="AE479" s="124"/>
      <c r="AF479" s="124"/>
      <c r="AG479" s="124"/>
      <c r="AH479" s="124"/>
      <c r="AI479" s="124"/>
      <c r="AJ479" s="124"/>
      <c r="AK479" s="124" t="s">
        <v>1</v>
      </c>
      <c r="AL479" s="124"/>
      <c r="AM479" s="124"/>
      <c r="AN479" s="124"/>
      <c r="AO479" s="124"/>
      <c r="AP479" s="124"/>
      <c r="AQ479" s="124"/>
      <c r="AR479" s="124"/>
      <c r="AS479" s="124"/>
      <c r="AT479" s="125"/>
    </row>
    <row r="480" spans="1:46" x14ac:dyDescent="0.3">
      <c r="A480" s="198"/>
      <c r="B480" s="140" t="s">
        <v>7</v>
      </c>
      <c r="C480" s="140">
        <v>11</v>
      </c>
      <c r="D480" s="140">
        <v>24</v>
      </c>
      <c r="E480" s="140">
        <v>30</v>
      </c>
      <c r="F480" s="140">
        <f>$BC$24</f>
        <v>16</v>
      </c>
      <c r="G480" s="140"/>
      <c r="H480" s="140"/>
      <c r="I480" s="140"/>
      <c r="J480" s="140"/>
      <c r="K480" s="140"/>
      <c r="L480" s="140"/>
      <c r="M480" s="140"/>
      <c r="N480" s="140"/>
      <c r="O480" s="140"/>
      <c r="P480" s="140"/>
      <c r="Q480" s="140"/>
      <c r="R480" s="140"/>
      <c r="S480" s="140"/>
      <c r="T480" s="140"/>
      <c r="U480" s="3"/>
      <c r="V480" s="108">
        <f>$AW$126</f>
        <v>19.3</v>
      </c>
      <c r="W480" s="10"/>
      <c r="X480" s="109">
        <f>$AX$126</f>
        <v>24.6</v>
      </c>
      <c r="Y480" s="10"/>
      <c r="Z480" s="3">
        <f>$AY$126</f>
        <v>30.3</v>
      </c>
      <c r="AA480" s="40" t="s">
        <v>38</v>
      </c>
      <c r="AB480" s="22">
        <v>1</v>
      </c>
      <c r="AC480" s="20">
        <v>2</v>
      </c>
      <c r="AD480" s="20">
        <v>3</v>
      </c>
      <c r="AE480" s="20">
        <v>4</v>
      </c>
      <c r="AF480" s="20">
        <v>5</v>
      </c>
      <c r="AG480" s="22">
        <v>6</v>
      </c>
      <c r="AH480" s="22">
        <v>7</v>
      </c>
      <c r="AI480" s="22">
        <v>8</v>
      </c>
      <c r="AJ480" s="22">
        <v>9</v>
      </c>
      <c r="AK480" s="22">
        <v>10</v>
      </c>
      <c r="AL480" s="22">
        <v>11</v>
      </c>
      <c r="AM480" s="22">
        <v>12</v>
      </c>
      <c r="AN480" s="22">
        <v>13</v>
      </c>
      <c r="AO480" s="22">
        <v>14</v>
      </c>
      <c r="AP480" s="22">
        <v>15</v>
      </c>
      <c r="AQ480" s="22">
        <v>16</v>
      </c>
      <c r="AR480" s="22">
        <v>17</v>
      </c>
      <c r="AS480" s="22">
        <v>18</v>
      </c>
      <c r="AT480" s="23" t="s">
        <v>0</v>
      </c>
    </row>
    <row r="481" spans="1:46" x14ac:dyDescent="0.3">
      <c r="A481" s="198"/>
      <c r="B481" s="140" t="s">
        <v>8</v>
      </c>
      <c r="C481" s="140">
        <v>14</v>
      </c>
      <c r="D481" s="140">
        <v>21</v>
      </c>
      <c r="E481" s="140">
        <v>13</v>
      </c>
      <c r="F481" s="140">
        <f>$BD$24</f>
        <v>9</v>
      </c>
      <c r="G481" s="140"/>
      <c r="H481" s="140"/>
      <c r="I481" s="140"/>
      <c r="J481" s="140"/>
      <c r="K481" s="140"/>
      <c r="L481" s="140"/>
      <c r="M481" s="140"/>
      <c r="N481" s="140"/>
      <c r="O481" s="140"/>
      <c r="P481" s="140"/>
      <c r="Q481" s="140"/>
      <c r="R481" s="140"/>
      <c r="S481" s="140"/>
      <c r="T481" s="140"/>
      <c r="U481" s="3"/>
      <c r="V481" s="149" t="s">
        <v>31</v>
      </c>
      <c r="W481" s="150"/>
      <c r="X481" s="150"/>
      <c r="Y481" s="150"/>
      <c r="Z481" s="151"/>
      <c r="AA481" s="40" t="s">
        <v>150</v>
      </c>
      <c r="AB481" s="35">
        <v>18</v>
      </c>
      <c r="AC481" s="35">
        <v>15</v>
      </c>
      <c r="AD481" s="35">
        <v>22</v>
      </c>
      <c r="AE481" s="35">
        <f>$AX$24</f>
        <v>27</v>
      </c>
      <c r="AF481" s="35"/>
      <c r="AG481" s="35"/>
      <c r="AH481" s="35"/>
      <c r="AI481" s="35"/>
      <c r="AJ481" s="35"/>
      <c r="AK481" s="35"/>
      <c r="AL481" s="35"/>
      <c r="AM481" s="35"/>
      <c r="AN481" s="35"/>
      <c r="AO481" s="35"/>
      <c r="AP481" s="35"/>
      <c r="AQ481" s="35"/>
      <c r="AR481" s="35"/>
      <c r="AS481" s="35"/>
      <c r="AT481" s="36"/>
    </row>
    <row r="482" spans="1:46" x14ac:dyDescent="0.3">
      <c r="A482" s="198"/>
      <c r="B482" s="140" t="s">
        <v>9</v>
      </c>
      <c r="C482" s="140">
        <v>25</v>
      </c>
      <c r="D482" s="140">
        <v>28</v>
      </c>
      <c r="E482" s="140">
        <v>18</v>
      </c>
      <c r="F482" s="140">
        <f>$BE$24</f>
        <v>25</v>
      </c>
      <c r="G482" s="140"/>
      <c r="H482" s="140"/>
      <c r="I482" s="140"/>
      <c r="J482" s="140"/>
      <c r="K482" s="140"/>
      <c r="L482" s="140"/>
      <c r="M482" s="140"/>
      <c r="N482" s="140"/>
      <c r="O482" s="140"/>
      <c r="P482" s="140"/>
      <c r="Q482" s="140"/>
      <c r="R482" s="140"/>
      <c r="S482" s="140"/>
      <c r="T482" s="140"/>
      <c r="U482" s="3"/>
      <c r="V482" s="25" t="s">
        <v>24</v>
      </c>
      <c r="W482" s="14"/>
      <c r="X482" s="8" t="s">
        <v>25</v>
      </c>
      <c r="Y482" s="14"/>
      <c r="Z482" s="26" t="s">
        <v>26</v>
      </c>
      <c r="AA482" s="138"/>
      <c r="AB482" s="136"/>
      <c r="AC482" s="136"/>
      <c r="AD482" s="136"/>
      <c r="AE482" s="136"/>
      <c r="AF482" s="136"/>
      <c r="AG482" s="136"/>
      <c r="AH482" s="136"/>
      <c r="AI482" s="136"/>
      <c r="AJ482" s="136"/>
      <c r="AK482" s="136"/>
      <c r="AL482" s="136"/>
      <c r="AM482" s="136"/>
      <c r="AN482" s="136"/>
      <c r="AO482" s="136"/>
      <c r="AP482" s="136"/>
      <c r="AQ482" s="136"/>
      <c r="AR482" s="136"/>
      <c r="AS482" s="136"/>
      <c r="AT482" s="137"/>
    </row>
    <row r="483" spans="1:46" x14ac:dyDescent="0.3">
      <c r="A483" s="198"/>
      <c r="B483" s="140" t="s">
        <v>5</v>
      </c>
      <c r="C483" s="140">
        <v>14</v>
      </c>
      <c r="D483" s="140">
        <v>7</v>
      </c>
      <c r="E483" s="140">
        <v>8</v>
      </c>
      <c r="F483" s="140">
        <f>$AZ$126</f>
        <v>9</v>
      </c>
      <c r="G483" s="140"/>
      <c r="H483" s="140"/>
      <c r="I483" s="140"/>
      <c r="J483" s="140"/>
      <c r="K483" s="140"/>
      <c r="L483" s="140"/>
      <c r="M483" s="140"/>
      <c r="N483" s="140"/>
      <c r="O483" s="140"/>
      <c r="P483" s="140"/>
      <c r="Q483" s="140"/>
      <c r="R483" s="140"/>
      <c r="S483" s="140"/>
      <c r="T483" s="140"/>
      <c r="U483" s="3"/>
      <c r="V483" s="27" t="s">
        <v>27</v>
      </c>
      <c r="W483" s="14"/>
      <c r="X483" s="9" t="s">
        <v>28</v>
      </c>
      <c r="Y483" s="14"/>
      <c r="Z483" s="19" t="s">
        <v>28</v>
      </c>
      <c r="AA483" s="39"/>
      <c r="AB483" s="465"/>
      <c r="AC483" s="465"/>
      <c r="AD483" s="465"/>
      <c r="AE483" s="124"/>
      <c r="AF483" s="124"/>
      <c r="AG483" s="124"/>
      <c r="AH483" s="124"/>
      <c r="AI483" s="124"/>
      <c r="AJ483" s="124"/>
      <c r="AK483" s="124" t="s">
        <v>1</v>
      </c>
      <c r="AL483" s="124"/>
      <c r="AM483" s="124"/>
      <c r="AN483" s="124"/>
      <c r="AO483" s="124"/>
      <c r="AP483" s="124"/>
      <c r="AQ483" s="124"/>
      <c r="AR483" s="124"/>
      <c r="AS483" s="124"/>
      <c r="AT483" s="125"/>
    </row>
    <row r="484" spans="1:46" x14ac:dyDescent="0.3">
      <c r="A484" s="198"/>
      <c r="B484" s="120"/>
      <c r="C484" s="463"/>
      <c r="D484" s="463"/>
      <c r="E484" s="463"/>
      <c r="F484" s="121"/>
      <c r="G484" s="121"/>
      <c r="H484" s="121"/>
      <c r="I484" s="121"/>
      <c r="J484" s="121"/>
      <c r="K484" s="121"/>
      <c r="L484" s="121"/>
      <c r="M484" s="121"/>
      <c r="N484" s="121"/>
      <c r="O484" s="121"/>
      <c r="P484" s="121"/>
      <c r="Q484" s="121"/>
      <c r="R484" s="121"/>
      <c r="S484" s="121"/>
      <c r="T484" s="121"/>
      <c r="U484" s="122"/>
      <c r="V484" s="108">
        <f>$BC$126</f>
        <v>2.1</v>
      </c>
      <c r="W484" s="10"/>
      <c r="X484" s="109">
        <f>$BD$126</f>
        <v>3.6</v>
      </c>
      <c r="Y484" s="10"/>
      <c r="Z484" s="3">
        <f>$BE$126</f>
        <v>5.0999999999999996</v>
      </c>
      <c r="AA484" s="49" t="s">
        <v>115</v>
      </c>
      <c r="AB484" s="44">
        <v>1</v>
      </c>
      <c r="AC484" s="20">
        <v>2</v>
      </c>
      <c r="AD484" s="20">
        <v>3</v>
      </c>
      <c r="AE484" s="20">
        <v>4</v>
      </c>
      <c r="AF484" s="20">
        <v>5</v>
      </c>
      <c r="AG484" s="44">
        <v>6</v>
      </c>
      <c r="AH484" s="44">
        <v>7</v>
      </c>
      <c r="AI484" s="44">
        <v>8</v>
      </c>
      <c r="AJ484" s="44">
        <v>9</v>
      </c>
      <c r="AK484" s="44">
        <v>10</v>
      </c>
      <c r="AL484" s="44">
        <v>11</v>
      </c>
      <c r="AM484" s="44">
        <v>12</v>
      </c>
      <c r="AN484" s="44">
        <v>13</v>
      </c>
      <c r="AO484" s="44">
        <v>14</v>
      </c>
      <c r="AP484" s="44">
        <v>15</v>
      </c>
      <c r="AQ484" s="44">
        <v>16</v>
      </c>
      <c r="AR484" s="44">
        <v>17</v>
      </c>
      <c r="AS484" s="44">
        <v>18</v>
      </c>
      <c r="AT484" s="45" t="s">
        <v>0</v>
      </c>
    </row>
    <row r="485" spans="1:46" x14ac:dyDescent="0.3">
      <c r="A485" s="198"/>
      <c r="B485" s="140" t="s">
        <v>10</v>
      </c>
      <c r="C485" s="140">
        <v>6</v>
      </c>
      <c r="D485" s="140">
        <v>8</v>
      </c>
      <c r="E485" s="140">
        <v>4</v>
      </c>
      <c r="F485" s="140">
        <f>$BH$24</f>
        <v>3</v>
      </c>
      <c r="G485" s="140"/>
      <c r="H485" s="140"/>
      <c r="I485" s="140"/>
      <c r="J485" s="140"/>
      <c r="K485" s="140"/>
      <c r="L485" s="140"/>
      <c r="M485" s="140"/>
      <c r="N485" s="140"/>
      <c r="O485" s="140"/>
      <c r="P485" s="140"/>
      <c r="Q485" s="140"/>
      <c r="R485" s="140"/>
      <c r="S485" s="140"/>
      <c r="T485" s="140"/>
      <c r="U485" s="3"/>
      <c r="V485" s="149" t="s">
        <v>32</v>
      </c>
      <c r="W485" s="150"/>
      <c r="X485" s="61"/>
      <c r="Y485" s="150" t="s">
        <v>127</v>
      </c>
      <c r="Z485" s="151"/>
      <c r="AA485" s="50" t="s">
        <v>116</v>
      </c>
      <c r="AB485" s="140">
        <v>18</v>
      </c>
      <c r="AC485" s="140">
        <v>25</v>
      </c>
      <c r="AD485" s="140">
        <v>25</v>
      </c>
      <c r="AE485" s="140">
        <f>$BI$58</f>
        <v>32</v>
      </c>
      <c r="AF485" s="140"/>
      <c r="AG485" s="140"/>
      <c r="AH485" s="140"/>
      <c r="AI485" s="140"/>
      <c r="AJ485" s="140"/>
      <c r="AK485" s="140"/>
      <c r="AL485" s="140"/>
      <c r="AM485" s="140"/>
      <c r="AN485" s="140"/>
      <c r="AO485" s="140"/>
      <c r="AP485" s="140"/>
      <c r="AQ485" s="140"/>
      <c r="AR485" s="140"/>
      <c r="AS485" s="140"/>
      <c r="AT485" s="3"/>
    </row>
    <row r="486" spans="1:46" ht="15" thickBot="1" x14ac:dyDescent="0.35">
      <c r="A486" s="198"/>
      <c r="B486" s="140" t="s">
        <v>5</v>
      </c>
      <c r="C486" s="140">
        <v>7</v>
      </c>
      <c r="D486" s="140">
        <v>10</v>
      </c>
      <c r="E486" s="140">
        <v>6</v>
      </c>
      <c r="F486" s="140">
        <f>$BF$126</f>
        <v>2</v>
      </c>
      <c r="G486" s="140"/>
      <c r="H486" s="140"/>
      <c r="I486" s="140"/>
      <c r="J486" s="140"/>
      <c r="K486" s="140"/>
      <c r="L486" s="140"/>
      <c r="M486" s="140"/>
      <c r="N486" s="140"/>
      <c r="O486" s="140"/>
      <c r="P486" s="140"/>
      <c r="Q486" s="140"/>
      <c r="R486" s="140"/>
      <c r="S486" s="140"/>
      <c r="T486" s="140"/>
      <c r="U486" s="3"/>
      <c r="V486" s="25" t="s">
        <v>24</v>
      </c>
      <c r="W486" s="14"/>
      <c r="X486" s="62"/>
      <c r="Y486" s="14"/>
      <c r="Z486" s="26" t="s">
        <v>24</v>
      </c>
      <c r="AA486" s="141" t="s">
        <v>117</v>
      </c>
      <c r="AB486" s="142">
        <v>22</v>
      </c>
      <c r="AC486" s="142">
        <v>31</v>
      </c>
      <c r="AD486" s="142">
        <v>30</v>
      </c>
      <c r="AE486" s="142">
        <f>$AX$160</f>
        <v>31</v>
      </c>
      <c r="AF486" s="142"/>
      <c r="AG486" s="142"/>
      <c r="AH486" s="142"/>
      <c r="AI486" s="142"/>
      <c r="AJ486" s="142"/>
      <c r="AK486" s="142"/>
      <c r="AL486" s="142"/>
      <c r="AM486" s="142"/>
      <c r="AN486" s="142"/>
      <c r="AO486" s="142"/>
      <c r="AP486" s="142"/>
      <c r="AQ486" s="142"/>
      <c r="AR486" s="142"/>
      <c r="AS486" s="142"/>
      <c r="AT486" s="4"/>
    </row>
    <row r="487" spans="1:46" x14ac:dyDescent="0.3">
      <c r="A487" s="198"/>
      <c r="B487" s="120"/>
      <c r="C487" s="463"/>
      <c r="D487" s="463"/>
      <c r="E487" s="463"/>
      <c r="F487" s="121"/>
      <c r="G487" s="121"/>
      <c r="H487" s="121"/>
      <c r="I487" s="121"/>
      <c r="J487" s="121"/>
      <c r="K487" s="121"/>
      <c r="L487" s="121"/>
      <c r="M487" s="121"/>
      <c r="N487" s="121"/>
      <c r="O487" s="121"/>
      <c r="P487" s="121"/>
      <c r="Q487" s="121"/>
      <c r="R487" s="121"/>
      <c r="S487" s="121"/>
      <c r="T487" s="121"/>
      <c r="U487" s="122"/>
      <c r="V487" s="27" t="s">
        <v>27</v>
      </c>
      <c r="W487" s="14"/>
      <c r="X487" s="63"/>
      <c r="Y487" s="14"/>
      <c r="Z487" s="19" t="s">
        <v>27</v>
      </c>
    </row>
    <row r="488" spans="1:46" ht="15" thickBot="1" x14ac:dyDescent="0.35">
      <c r="A488" s="199"/>
      <c r="B488" s="142" t="s">
        <v>11</v>
      </c>
      <c r="C488" s="142">
        <v>18</v>
      </c>
      <c r="D488" s="142">
        <v>13</v>
      </c>
      <c r="E488" s="142">
        <v>30</v>
      </c>
      <c r="F488" s="142">
        <f>$BD$160</f>
        <v>32</v>
      </c>
      <c r="G488" s="142"/>
      <c r="H488" s="142"/>
      <c r="I488" s="142"/>
      <c r="J488" s="142"/>
      <c r="K488" s="142"/>
      <c r="L488" s="142"/>
      <c r="M488" s="142"/>
      <c r="N488" s="142"/>
      <c r="O488" s="142"/>
      <c r="P488" s="142"/>
      <c r="Q488" s="142"/>
      <c r="R488" s="142"/>
      <c r="S488" s="142"/>
      <c r="T488" s="142"/>
      <c r="U488" s="4"/>
      <c r="V488" s="106">
        <f>$BC$160</f>
        <v>17.87</v>
      </c>
      <c r="W488" s="28"/>
      <c r="X488" s="58"/>
      <c r="Y488" s="28"/>
      <c r="Z488" s="60">
        <f>$AW$160</f>
        <v>10.67</v>
      </c>
    </row>
    <row r="489" spans="1:46" ht="15" thickBot="1" x14ac:dyDescent="0.35"/>
    <row r="490" spans="1:46" ht="14.4" customHeight="1" x14ac:dyDescent="0.3">
      <c r="A490" s="194" t="s">
        <v>95</v>
      </c>
      <c r="B490" s="11"/>
      <c r="C490" s="462"/>
      <c r="D490" s="462"/>
      <c r="E490" s="462"/>
      <c r="F490" s="118"/>
      <c r="G490" s="118"/>
      <c r="H490" s="118"/>
      <c r="I490" s="118"/>
      <c r="J490" s="118"/>
      <c r="K490" s="118"/>
      <c r="L490" s="118"/>
      <c r="M490" s="118"/>
      <c r="N490" s="118"/>
      <c r="O490" s="118"/>
      <c r="P490" s="118"/>
      <c r="Q490" s="118"/>
      <c r="R490" s="118"/>
      <c r="S490" s="118"/>
      <c r="T490" s="118"/>
      <c r="U490" s="119"/>
      <c r="V490" s="165" t="s">
        <v>23</v>
      </c>
      <c r="W490" s="166"/>
      <c r="X490" s="166"/>
      <c r="Y490" s="166"/>
      <c r="Z490" s="166"/>
      <c r="AA490" s="11"/>
      <c r="AB490" s="462"/>
      <c r="AC490" s="462"/>
      <c r="AD490" s="462"/>
      <c r="AE490" s="118"/>
      <c r="AF490" s="118"/>
      <c r="AG490" s="118"/>
      <c r="AH490" s="118"/>
      <c r="AI490" s="118"/>
      <c r="AJ490" s="118"/>
      <c r="AK490" s="118"/>
      <c r="AL490" s="118"/>
      <c r="AM490" s="118"/>
      <c r="AN490" s="118"/>
      <c r="AO490" s="118"/>
      <c r="AP490" s="118"/>
      <c r="AQ490" s="118"/>
      <c r="AR490" s="118"/>
      <c r="AS490" s="118"/>
      <c r="AT490" s="119"/>
    </row>
    <row r="491" spans="1:46" x14ac:dyDescent="0.3">
      <c r="A491" s="195"/>
      <c r="B491" s="5" t="s">
        <v>1</v>
      </c>
      <c r="C491" s="20">
        <v>1</v>
      </c>
      <c r="D491" s="20">
        <v>2</v>
      </c>
      <c r="E491" s="20">
        <v>3</v>
      </c>
      <c r="F491" s="20">
        <v>4</v>
      </c>
      <c r="G491" s="20">
        <v>5</v>
      </c>
      <c r="H491" s="20">
        <v>6</v>
      </c>
      <c r="I491" s="20">
        <v>7</v>
      </c>
      <c r="J491" s="20">
        <v>8</v>
      </c>
      <c r="K491" s="20">
        <v>9</v>
      </c>
      <c r="L491" s="20">
        <v>10</v>
      </c>
      <c r="M491" s="20">
        <v>11</v>
      </c>
      <c r="N491" s="20">
        <v>12</v>
      </c>
      <c r="O491" s="20">
        <v>13</v>
      </c>
      <c r="P491" s="20">
        <v>14</v>
      </c>
      <c r="Q491" s="20">
        <v>15</v>
      </c>
      <c r="R491" s="20">
        <v>16</v>
      </c>
      <c r="S491" s="20">
        <v>17</v>
      </c>
      <c r="T491" s="20">
        <v>18</v>
      </c>
      <c r="U491" s="21" t="s">
        <v>0</v>
      </c>
      <c r="V491" s="25" t="s">
        <v>24</v>
      </c>
      <c r="W491" s="14"/>
      <c r="X491" s="8" t="s">
        <v>25</v>
      </c>
      <c r="Y491" s="14"/>
      <c r="Z491" s="46" t="s">
        <v>26</v>
      </c>
      <c r="AA491" s="5" t="s">
        <v>1</v>
      </c>
      <c r="AB491" s="20">
        <v>1</v>
      </c>
      <c r="AC491" s="20">
        <v>2</v>
      </c>
      <c r="AD491" s="20">
        <v>3</v>
      </c>
      <c r="AE491" s="20">
        <v>4</v>
      </c>
      <c r="AF491" s="20">
        <v>5</v>
      </c>
      <c r="AG491" s="20">
        <v>6</v>
      </c>
      <c r="AH491" s="20">
        <v>7</v>
      </c>
      <c r="AI491" s="20">
        <v>8</v>
      </c>
      <c r="AJ491" s="20">
        <v>9</v>
      </c>
      <c r="AK491" s="20">
        <v>10</v>
      </c>
      <c r="AL491" s="20">
        <v>11</v>
      </c>
      <c r="AM491" s="20">
        <v>12</v>
      </c>
      <c r="AN491" s="20">
        <v>13</v>
      </c>
      <c r="AO491" s="20">
        <v>14</v>
      </c>
      <c r="AP491" s="20">
        <v>15</v>
      </c>
      <c r="AQ491" s="20">
        <v>16</v>
      </c>
      <c r="AR491" s="20">
        <v>17</v>
      </c>
      <c r="AS491" s="20">
        <v>18</v>
      </c>
      <c r="AT491" s="21" t="s">
        <v>0</v>
      </c>
    </row>
    <row r="492" spans="1:46" x14ac:dyDescent="0.3">
      <c r="A492" s="195"/>
      <c r="B492" s="140" t="s">
        <v>2</v>
      </c>
      <c r="C492" s="140">
        <v>17</v>
      </c>
      <c r="D492" s="140">
        <v>30</v>
      </c>
      <c r="E492" s="140">
        <v>20</v>
      </c>
      <c r="F492" s="140">
        <f>$BE$59</f>
        <v>28</v>
      </c>
      <c r="G492" s="140"/>
      <c r="H492" s="140"/>
      <c r="I492" s="140"/>
      <c r="J492" s="140"/>
      <c r="K492" s="140"/>
      <c r="L492" s="140"/>
      <c r="M492" s="140"/>
      <c r="N492" s="140"/>
      <c r="O492" s="140"/>
      <c r="P492" s="140"/>
      <c r="Q492" s="140"/>
      <c r="R492" s="140"/>
      <c r="S492" s="140"/>
      <c r="T492" s="140"/>
      <c r="U492" s="3"/>
      <c r="V492" s="27" t="s">
        <v>27</v>
      </c>
      <c r="W492" s="14"/>
      <c r="X492" s="9" t="s">
        <v>28</v>
      </c>
      <c r="Y492" s="14"/>
      <c r="Z492" s="19" t="s">
        <v>28</v>
      </c>
      <c r="AA492" s="139" t="s">
        <v>33</v>
      </c>
      <c r="AB492" s="140">
        <v>32</v>
      </c>
      <c r="AC492" s="140">
        <v>15</v>
      </c>
      <c r="AD492" s="140">
        <v>18</v>
      </c>
      <c r="AE492" s="140">
        <f>$AY$59</f>
        <v>20</v>
      </c>
      <c r="AF492" s="140"/>
      <c r="AG492" s="140"/>
      <c r="AH492" s="140"/>
      <c r="AI492" s="140"/>
      <c r="AJ492" s="140"/>
      <c r="AK492" s="140"/>
      <c r="AL492" s="140"/>
      <c r="AM492" s="140"/>
      <c r="AN492" s="140"/>
      <c r="AO492" s="140"/>
      <c r="AP492" s="140"/>
      <c r="AQ492" s="140"/>
      <c r="AR492" s="140"/>
      <c r="AS492" s="140"/>
      <c r="AT492" s="3"/>
    </row>
    <row r="493" spans="1:46" x14ac:dyDescent="0.3">
      <c r="A493" s="195"/>
      <c r="B493" s="120"/>
      <c r="C493" s="463"/>
      <c r="D493" s="463"/>
      <c r="E493" s="463"/>
      <c r="F493" s="121"/>
      <c r="G493" s="121"/>
      <c r="H493" s="121"/>
      <c r="I493" s="121"/>
      <c r="J493" s="121"/>
      <c r="K493" s="121"/>
      <c r="L493" s="121"/>
      <c r="M493" s="121"/>
      <c r="N493" s="121"/>
      <c r="O493" s="121"/>
      <c r="P493" s="121"/>
      <c r="Q493" s="121"/>
      <c r="R493" s="121"/>
      <c r="S493" s="121"/>
      <c r="T493" s="121"/>
      <c r="U493" s="122"/>
      <c r="V493" s="108">
        <f>$BC$93</f>
        <v>15</v>
      </c>
      <c r="W493" s="10"/>
      <c r="X493" s="109">
        <f>$BD$93</f>
        <v>15</v>
      </c>
      <c r="Y493" s="10"/>
      <c r="Z493" s="3">
        <f>$BE$93</f>
        <v>15</v>
      </c>
      <c r="AA493" s="139" t="s">
        <v>34</v>
      </c>
      <c r="AB493" s="140">
        <v>31</v>
      </c>
      <c r="AC493" s="140">
        <v>27</v>
      </c>
      <c r="AD493" s="140">
        <v>19</v>
      </c>
      <c r="AE493" s="140">
        <f>$AW$59</f>
        <v>25</v>
      </c>
      <c r="AF493" s="140"/>
      <c r="AG493" s="140"/>
      <c r="AH493" s="140"/>
      <c r="AI493" s="140"/>
      <c r="AJ493" s="140"/>
      <c r="AK493" s="140"/>
      <c r="AL493" s="140"/>
      <c r="AM493" s="140"/>
      <c r="AN493" s="140"/>
      <c r="AO493" s="140"/>
      <c r="AP493" s="140"/>
      <c r="AQ493" s="140"/>
      <c r="AR493" s="140"/>
      <c r="AS493" s="140"/>
      <c r="AT493" s="3"/>
    </row>
    <row r="494" spans="1:46" x14ac:dyDescent="0.3">
      <c r="A494" s="195"/>
      <c r="B494" s="140" t="s">
        <v>3</v>
      </c>
      <c r="C494" s="140">
        <v>32</v>
      </c>
      <c r="D494" s="140">
        <v>10</v>
      </c>
      <c r="E494" s="140">
        <v>22</v>
      </c>
      <c r="F494" s="140">
        <f>$BD$59</f>
        <v>28</v>
      </c>
      <c r="G494" s="140"/>
      <c r="H494" s="140"/>
      <c r="I494" s="140"/>
      <c r="J494" s="140"/>
      <c r="K494" s="140"/>
      <c r="L494" s="140"/>
      <c r="M494" s="140"/>
      <c r="N494" s="140"/>
      <c r="O494" s="140"/>
      <c r="P494" s="140"/>
      <c r="Q494" s="140"/>
      <c r="R494" s="140"/>
      <c r="S494" s="140"/>
      <c r="T494" s="140"/>
      <c r="U494" s="3"/>
      <c r="V494" s="149" t="s">
        <v>29</v>
      </c>
      <c r="W494" s="150"/>
      <c r="X494" s="150"/>
      <c r="Y494" s="150"/>
      <c r="Z494" s="151"/>
      <c r="AA494" s="139" t="s">
        <v>35</v>
      </c>
      <c r="AB494" s="140">
        <v>30</v>
      </c>
      <c r="AC494" s="140">
        <v>7</v>
      </c>
      <c r="AD494" s="140">
        <v>11</v>
      </c>
      <c r="AE494" s="140">
        <f>$AX$59</f>
        <v>11</v>
      </c>
      <c r="AF494" s="140"/>
      <c r="AG494" s="140"/>
      <c r="AH494" s="140"/>
      <c r="AI494" s="140"/>
      <c r="AJ494" s="140"/>
      <c r="AK494" s="140"/>
      <c r="AL494" s="140"/>
      <c r="AM494" s="140"/>
      <c r="AN494" s="140"/>
      <c r="AO494" s="140"/>
      <c r="AP494" s="140"/>
      <c r="AQ494" s="140"/>
      <c r="AR494" s="140"/>
      <c r="AS494" s="140"/>
      <c r="AT494" s="3"/>
    </row>
    <row r="495" spans="1:46" x14ac:dyDescent="0.3">
      <c r="A495" s="195"/>
      <c r="B495" s="140" t="s">
        <v>4</v>
      </c>
      <c r="C495" s="140">
        <v>7</v>
      </c>
      <c r="D495" s="140">
        <v>32</v>
      </c>
      <c r="E495" s="140">
        <v>30</v>
      </c>
      <c r="F495" s="140">
        <f>$BI$25</f>
        <v>30</v>
      </c>
      <c r="G495" s="140"/>
      <c r="H495" s="140"/>
      <c r="I495" s="140"/>
      <c r="J495" s="140"/>
      <c r="K495" s="140"/>
      <c r="L495" s="140"/>
      <c r="M495" s="140"/>
      <c r="N495" s="140"/>
      <c r="O495" s="140"/>
      <c r="P495" s="140"/>
      <c r="Q495" s="140"/>
      <c r="R495" s="140"/>
      <c r="S495" s="140"/>
      <c r="T495" s="140"/>
      <c r="U495" s="3"/>
      <c r="V495" s="25" t="s">
        <v>24</v>
      </c>
      <c r="W495" s="14"/>
      <c r="X495" s="8" t="s">
        <v>25</v>
      </c>
      <c r="Y495" s="14"/>
      <c r="Z495" s="26" t="s">
        <v>26</v>
      </c>
      <c r="AA495" s="123"/>
      <c r="AB495" s="463"/>
      <c r="AC495" s="463"/>
      <c r="AD495" s="463"/>
      <c r="AE495" s="121"/>
      <c r="AF495" s="121"/>
      <c r="AG495" s="121"/>
      <c r="AH495" s="121"/>
      <c r="AI495" s="121"/>
      <c r="AJ495" s="121"/>
      <c r="AK495" s="121"/>
      <c r="AL495" s="121"/>
      <c r="AM495" s="121"/>
      <c r="AN495" s="121"/>
      <c r="AO495" s="121"/>
      <c r="AP495" s="121"/>
      <c r="AQ495" s="121"/>
      <c r="AR495" s="121"/>
      <c r="AS495" s="121"/>
      <c r="AT495" s="122"/>
    </row>
    <row r="496" spans="1:46" x14ac:dyDescent="0.3">
      <c r="A496" s="195"/>
      <c r="B496" s="140" t="s">
        <v>5</v>
      </c>
      <c r="C496" s="140">
        <v>25</v>
      </c>
      <c r="D496" s="140">
        <v>26</v>
      </c>
      <c r="E496" s="140">
        <v>22</v>
      </c>
      <c r="F496" s="140">
        <f>$BL$93</f>
        <v>28</v>
      </c>
      <c r="G496" s="140"/>
      <c r="H496" s="140"/>
      <c r="I496" s="140"/>
      <c r="J496" s="140"/>
      <c r="K496" s="140"/>
      <c r="L496" s="140"/>
      <c r="M496" s="140"/>
      <c r="N496" s="140"/>
      <c r="O496" s="140"/>
      <c r="P496" s="140"/>
      <c r="Q496" s="140"/>
      <c r="R496" s="140"/>
      <c r="S496" s="140"/>
      <c r="T496" s="140"/>
      <c r="U496" s="3"/>
      <c r="V496" s="27" t="s">
        <v>27</v>
      </c>
      <c r="W496" s="14"/>
      <c r="X496" s="9" t="s">
        <v>28</v>
      </c>
      <c r="Y496" s="14"/>
      <c r="Z496" s="19" t="s">
        <v>28</v>
      </c>
      <c r="AA496" s="139" t="s">
        <v>36</v>
      </c>
      <c r="AB496" s="140">
        <v>31</v>
      </c>
      <c r="AC496" s="140">
        <v>31</v>
      </c>
      <c r="AD496" s="140">
        <v>20</v>
      </c>
      <c r="AE496" s="140">
        <f>$AX$93</f>
        <v>17</v>
      </c>
      <c r="AF496" s="140"/>
      <c r="AG496" s="140"/>
      <c r="AH496" s="140"/>
      <c r="AI496" s="140"/>
      <c r="AJ496" s="140"/>
      <c r="AK496" s="140"/>
      <c r="AL496" s="140"/>
      <c r="AM496" s="140"/>
      <c r="AN496" s="140"/>
      <c r="AO496" s="140"/>
      <c r="AP496" s="140"/>
      <c r="AQ496" s="140"/>
      <c r="AR496" s="140"/>
      <c r="AS496" s="140"/>
      <c r="AT496" s="3"/>
    </row>
    <row r="497" spans="1:46" x14ac:dyDescent="0.3">
      <c r="A497" s="195"/>
      <c r="B497" s="120"/>
      <c r="C497" s="463"/>
      <c r="D497" s="463"/>
      <c r="E497" s="463"/>
      <c r="F497" s="121"/>
      <c r="G497" s="121"/>
      <c r="H497" s="121"/>
      <c r="I497" s="121"/>
      <c r="J497" s="121"/>
      <c r="K497" s="121"/>
      <c r="L497" s="121"/>
      <c r="M497" s="121"/>
      <c r="N497" s="121"/>
      <c r="O497" s="121"/>
      <c r="P497" s="121"/>
      <c r="Q497" s="121"/>
      <c r="R497" s="121"/>
      <c r="S497" s="121"/>
      <c r="T497" s="121"/>
      <c r="U497" s="122"/>
      <c r="V497" s="108">
        <f>$BI$93</f>
        <v>21.5</v>
      </c>
      <c r="W497" s="10"/>
      <c r="X497" s="109">
        <f>$BJ$93</f>
        <v>23</v>
      </c>
      <c r="Y497" s="10"/>
      <c r="Z497" s="3">
        <f>$BK$93</f>
        <v>26.8</v>
      </c>
      <c r="AA497" s="139" t="s">
        <v>37</v>
      </c>
      <c r="AB497" s="140">
        <v>14</v>
      </c>
      <c r="AC497" s="140">
        <v>14</v>
      </c>
      <c r="AD497" s="140">
        <v>30</v>
      </c>
      <c r="AE497" s="140">
        <f>$AY$93</f>
        <v>31</v>
      </c>
      <c r="AF497" s="140"/>
      <c r="AG497" s="140"/>
      <c r="AH497" s="140"/>
      <c r="AI497" s="140"/>
      <c r="AJ497" s="140"/>
      <c r="AK497" s="140"/>
      <c r="AL497" s="140"/>
      <c r="AM497" s="140"/>
      <c r="AN497" s="140"/>
      <c r="AO497" s="140"/>
      <c r="AP497" s="140"/>
      <c r="AQ497" s="140"/>
      <c r="AR497" s="140"/>
      <c r="AS497" s="140"/>
      <c r="AT497" s="3"/>
    </row>
    <row r="498" spans="1:46" x14ac:dyDescent="0.3">
      <c r="A498" s="195"/>
      <c r="B498" s="140" t="s">
        <v>6</v>
      </c>
      <c r="C498" s="140">
        <v>14</v>
      </c>
      <c r="D498" s="140">
        <v>31</v>
      </c>
      <c r="E498" s="140">
        <v>21</v>
      </c>
      <c r="F498" s="140">
        <f>$BC$59</f>
        <v>25</v>
      </c>
      <c r="G498" s="140"/>
      <c r="H498" s="140"/>
      <c r="I498" s="140"/>
      <c r="J498" s="140"/>
      <c r="K498" s="140"/>
      <c r="L498" s="140"/>
      <c r="M498" s="140"/>
      <c r="N498" s="140"/>
      <c r="O498" s="140"/>
      <c r="P498" s="140"/>
      <c r="Q498" s="140"/>
      <c r="R498" s="140"/>
      <c r="S498" s="140"/>
      <c r="T498" s="140"/>
      <c r="U498" s="3"/>
      <c r="V498" s="149" t="s">
        <v>30</v>
      </c>
      <c r="W498" s="150"/>
      <c r="X498" s="150"/>
      <c r="Y498" s="150"/>
      <c r="Z498" s="151"/>
      <c r="AA498" s="37"/>
      <c r="AB498" s="12"/>
      <c r="AC498" s="12"/>
      <c r="AD498" s="12"/>
      <c r="AE498" s="12"/>
      <c r="AF498" s="12"/>
      <c r="AG498" s="12"/>
      <c r="AH498" s="12"/>
      <c r="AI498" s="12"/>
      <c r="AJ498" s="12"/>
      <c r="AK498" s="12"/>
      <c r="AL498" s="12"/>
      <c r="AM498" s="12"/>
      <c r="AN498" s="12"/>
      <c r="AO498" s="12"/>
      <c r="AP498" s="12"/>
      <c r="AQ498" s="12"/>
      <c r="AR498" s="12"/>
      <c r="AS498" s="12"/>
      <c r="AT498" s="13"/>
    </row>
    <row r="499" spans="1:46" x14ac:dyDescent="0.3">
      <c r="A499" s="195"/>
      <c r="B499" s="140" t="s">
        <v>5</v>
      </c>
      <c r="C499" s="140">
        <v>8</v>
      </c>
      <c r="D499" s="140">
        <v>23</v>
      </c>
      <c r="E499" s="140">
        <v>17</v>
      </c>
      <c r="F499" s="140">
        <f>$BF$93</f>
        <v>14</v>
      </c>
      <c r="G499" s="140"/>
      <c r="H499" s="140"/>
      <c r="I499" s="140"/>
      <c r="J499" s="140"/>
      <c r="K499" s="140"/>
      <c r="L499" s="140"/>
      <c r="M499" s="140"/>
      <c r="N499" s="140"/>
      <c r="O499" s="140"/>
      <c r="P499" s="140"/>
      <c r="Q499" s="140"/>
      <c r="R499" s="140"/>
      <c r="S499" s="140"/>
      <c r="T499" s="140"/>
      <c r="U499" s="3"/>
      <c r="V499" s="25" t="s">
        <v>24</v>
      </c>
      <c r="W499" s="14"/>
      <c r="X499" s="8" t="s">
        <v>25</v>
      </c>
      <c r="Y499" s="14"/>
      <c r="Z499" s="26" t="s">
        <v>26</v>
      </c>
      <c r="AA499" s="38"/>
      <c r="AB499" s="464"/>
      <c r="AC499" s="464"/>
      <c r="AD499" s="464"/>
      <c r="AE499" s="14"/>
      <c r="AF499" s="14"/>
      <c r="AG499" s="14"/>
      <c r="AH499" s="14"/>
      <c r="AI499" s="14"/>
      <c r="AJ499" s="14"/>
      <c r="AK499" s="14"/>
      <c r="AL499" s="14"/>
      <c r="AM499" s="14"/>
      <c r="AN499" s="14"/>
      <c r="AO499" s="14"/>
      <c r="AP499" s="14"/>
      <c r="AQ499" s="14"/>
      <c r="AR499" s="14"/>
      <c r="AS499" s="14"/>
      <c r="AT499" s="15"/>
    </row>
    <row r="500" spans="1:46" x14ac:dyDescent="0.3">
      <c r="A500" s="195"/>
      <c r="B500" s="120"/>
      <c r="C500" s="463"/>
      <c r="D500" s="463"/>
      <c r="E500" s="463"/>
      <c r="F500" s="121"/>
      <c r="G500" s="121"/>
      <c r="H500" s="121"/>
      <c r="I500" s="121"/>
      <c r="J500" s="121"/>
      <c r="K500" s="121"/>
      <c r="L500" s="121"/>
      <c r="M500" s="121"/>
      <c r="N500" s="121"/>
      <c r="O500" s="121"/>
      <c r="P500" s="121"/>
      <c r="Q500" s="121"/>
      <c r="R500" s="121"/>
      <c r="S500" s="121"/>
      <c r="T500" s="121"/>
      <c r="U500" s="122"/>
      <c r="V500" s="27" t="s">
        <v>27</v>
      </c>
      <c r="W500" s="14"/>
      <c r="X500" s="9" t="s">
        <v>28</v>
      </c>
      <c r="Y500" s="14"/>
      <c r="Z500" s="19" t="s">
        <v>28</v>
      </c>
      <c r="AA500" s="39"/>
      <c r="AB500" s="465"/>
      <c r="AC500" s="465"/>
      <c r="AD500" s="465"/>
      <c r="AE500" s="124"/>
      <c r="AF500" s="124"/>
      <c r="AG500" s="124"/>
      <c r="AH500" s="124"/>
      <c r="AI500" s="124"/>
      <c r="AJ500" s="124"/>
      <c r="AK500" s="124" t="s">
        <v>1</v>
      </c>
      <c r="AL500" s="124"/>
      <c r="AM500" s="124"/>
      <c r="AN500" s="124"/>
      <c r="AO500" s="124"/>
      <c r="AP500" s="124"/>
      <c r="AQ500" s="124"/>
      <c r="AR500" s="124"/>
      <c r="AS500" s="124"/>
      <c r="AT500" s="125"/>
    </row>
    <row r="501" spans="1:46" x14ac:dyDescent="0.3">
      <c r="A501" s="195"/>
      <c r="B501" s="140" t="s">
        <v>7</v>
      </c>
      <c r="C501" s="140">
        <v>13</v>
      </c>
      <c r="D501" s="140">
        <v>12</v>
      </c>
      <c r="E501" s="140">
        <v>13</v>
      </c>
      <c r="F501" s="140">
        <f>$BC$25</f>
        <v>22</v>
      </c>
      <c r="G501" s="140"/>
      <c r="H501" s="140"/>
      <c r="I501" s="140"/>
      <c r="J501" s="140"/>
      <c r="K501" s="140"/>
      <c r="L501" s="140"/>
      <c r="M501" s="140"/>
      <c r="N501" s="140"/>
      <c r="O501" s="140"/>
      <c r="P501" s="140"/>
      <c r="Q501" s="140"/>
      <c r="R501" s="140"/>
      <c r="S501" s="140"/>
      <c r="T501" s="140"/>
      <c r="U501" s="3"/>
      <c r="V501" s="108">
        <f>$AW$127</f>
        <v>16.100000000000001</v>
      </c>
      <c r="W501" s="10"/>
      <c r="X501" s="109">
        <f>$AX$127</f>
        <v>21.8</v>
      </c>
      <c r="Y501" s="10"/>
      <c r="Z501" s="3">
        <f>$AY$127</f>
        <v>28.1</v>
      </c>
      <c r="AA501" s="40" t="s">
        <v>38</v>
      </c>
      <c r="AB501" s="22">
        <v>1</v>
      </c>
      <c r="AC501" s="20">
        <v>2</v>
      </c>
      <c r="AD501" s="20">
        <v>3</v>
      </c>
      <c r="AE501" s="20">
        <v>4</v>
      </c>
      <c r="AF501" s="20">
        <v>5</v>
      </c>
      <c r="AG501" s="22">
        <v>6</v>
      </c>
      <c r="AH501" s="22">
        <v>7</v>
      </c>
      <c r="AI501" s="22">
        <v>8</v>
      </c>
      <c r="AJ501" s="22">
        <v>9</v>
      </c>
      <c r="AK501" s="22">
        <v>10</v>
      </c>
      <c r="AL501" s="22">
        <v>11</v>
      </c>
      <c r="AM501" s="22">
        <v>12</v>
      </c>
      <c r="AN501" s="22">
        <v>13</v>
      </c>
      <c r="AO501" s="22">
        <v>14</v>
      </c>
      <c r="AP501" s="22">
        <v>15</v>
      </c>
      <c r="AQ501" s="22">
        <v>16</v>
      </c>
      <c r="AR501" s="22">
        <v>17</v>
      </c>
      <c r="AS501" s="22">
        <v>18</v>
      </c>
      <c r="AT501" s="23" t="s">
        <v>0</v>
      </c>
    </row>
    <row r="502" spans="1:46" x14ac:dyDescent="0.3">
      <c r="A502" s="195"/>
      <c r="B502" s="140" t="s">
        <v>8</v>
      </c>
      <c r="C502" s="140">
        <v>24</v>
      </c>
      <c r="D502" s="140">
        <v>19</v>
      </c>
      <c r="E502" s="140">
        <v>8</v>
      </c>
      <c r="F502" s="140">
        <f>$BD$25</f>
        <v>13</v>
      </c>
      <c r="G502" s="140"/>
      <c r="H502" s="140"/>
      <c r="I502" s="140"/>
      <c r="J502" s="140"/>
      <c r="K502" s="140"/>
      <c r="L502" s="140"/>
      <c r="M502" s="140"/>
      <c r="N502" s="140"/>
      <c r="O502" s="140"/>
      <c r="P502" s="140"/>
      <c r="Q502" s="140"/>
      <c r="R502" s="140"/>
      <c r="S502" s="140"/>
      <c r="T502" s="140"/>
      <c r="U502" s="3"/>
      <c r="V502" s="149" t="s">
        <v>31</v>
      </c>
      <c r="W502" s="150"/>
      <c r="X502" s="150"/>
      <c r="Y502" s="150"/>
      <c r="Z502" s="151"/>
      <c r="AA502" s="40" t="s">
        <v>150</v>
      </c>
      <c r="AB502" s="35">
        <v>32</v>
      </c>
      <c r="AC502" s="35">
        <v>7</v>
      </c>
      <c r="AD502" s="35">
        <v>18</v>
      </c>
      <c r="AE502" s="35">
        <f>$AX$25</f>
        <v>28</v>
      </c>
      <c r="AF502" s="35"/>
      <c r="AG502" s="35"/>
      <c r="AH502" s="35"/>
      <c r="AI502" s="35"/>
      <c r="AJ502" s="35"/>
      <c r="AK502" s="35"/>
      <c r="AL502" s="35"/>
      <c r="AM502" s="35"/>
      <c r="AN502" s="35"/>
      <c r="AO502" s="35"/>
      <c r="AP502" s="35"/>
      <c r="AQ502" s="35"/>
      <c r="AR502" s="35"/>
      <c r="AS502" s="35"/>
      <c r="AT502" s="36"/>
    </row>
    <row r="503" spans="1:46" x14ac:dyDescent="0.3">
      <c r="A503" s="195"/>
      <c r="B503" s="140" t="s">
        <v>9</v>
      </c>
      <c r="C503" s="140">
        <v>9</v>
      </c>
      <c r="D503" s="140">
        <v>20</v>
      </c>
      <c r="E503" s="140">
        <v>11</v>
      </c>
      <c r="F503" s="140">
        <f>$BE$25</f>
        <v>11</v>
      </c>
      <c r="G503" s="140"/>
      <c r="H503" s="140"/>
      <c r="I503" s="140"/>
      <c r="J503" s="140"/>
      <c r="K503" s="140"/>
      <c r="L503" s="140"/>
      <c r="M503" s="140"/>
      <c r="N503" s="140"/>
      <c r="O503" s="140"/>
      <c r="P503" s="140"/>
      <c r="Q503" s="140"/>
      <c r="R503" s="140"/>
      <c r="S503" s="140"/>
      <c r="T503" s="140"/>
      <c r="U503" s="3"/>
      <c r="V503" s="25" t="s">
        <v>24</v>
      </c>
      <c r="W503" s="14"/>
      <c r="X503" s="8" t="s">
        <v>25</v>
      </c>
      <c r="Y503" s="14"/>
      <c r="Z503" s="26" t="s">
        <v>26</v>
      </c>
      <c r="AA503" s="138"/>
      <c r="AB503" s="136"/>
      <c r="AC503" s="136"/>
      <c r="AD503" s="136"/>
      <c r="AE503" s="136"/>
      <c r="AF503" s="136"/>
      <c r="AG503" s="136"/>
      <c r="AH503" s="136"/>
      <c r="AI503" s="136"/>
      <c r="AJ503" s="136"/>
      <c r="AK503" s="136"/>
      <c r="AL503" s="136"/>
      <c r="AM503" s="136"/>
      <c r="AN503" s="136"/>
      <c r="AO503" s="136"/>
      <c r="AP503" s="136"/>
      <c r="AQ503" s="136"/>
      <c r="AR503" s="136"/>
      <c r="AS503" s="136"/>
      <c r="AT503" s="137"/>
    </row>
    <row r="504" spans="1:46" x14ac:dyDescent="0.3">
      <c r="A504" s="195"/>
      <c r="B504" s="140" t="s">
        <v>5</v>
      </c>
      <c r="C504" s="140">
        <v>16</v>
      </c>
      <c r="D504" s="140">
        <v>8</v>
      </c>
      <c r="E504" s="140">
        <v>3</v>
      </c>
      <c r="F504" s="140">
        <f>$AZ$127</f>
        <v>2</v>
      </c>
      <c r="G504" s="140"/>
      <c r="H504" s="140"/>
      <c r="I504" s="140"/>
      <c r="J504" s="140"/>
      <c r="K504" s="140"/>
      <c r="L504" s="140"/>
      <c r="M504" s="140"/>
      <c r="N504" s="140"/>
      <c r="O504" s="140"/>
      <c r="P504" s="140"/>
      <c r="Q504" s="140"/>
      <c r="R504" s="140"/>
      <c r="S504" s="140"/>
      <c r="T504" s="140"/>
      <c r="U504" s="3"/>
      <c r="V504" s="27" t="s">
        <v>27</v>
      </c>
      <c r="W504" s="14"/>
      <c r="X504" s="9" t="s">
        <v>28</v>
      </c>
      <c r="Y504" s="14"/>
      <c r="Z504" s="19" t="s">
        <v>28</v>
      </c>
      <c r="AA504" s="39"/>
      <c r="AB504" s="465"/>
      <c r="AC504" s="465"/>
      <c r="AD504" s="465"/>
      <c r="AE504" s="124"/>
      <c r="AF504" s="124"/>
      <c r="AG504" s="124"/>
      <c r="AH504" s="124"/>
      <c r="AI504" s="124"/>
      <c r="AJ504" s="124"/>
      <c r="AK504" s="124" t="s">
        <v>1</v>
      </c>
      <c r="AL504" s="124"/>
      <c r="AM504" s="124"/>
      <c r="AN504" s="124"/>
      <c r="AO504" s="124"/>
      <c r="AP504" s="124"/>
      <c r="AQ504" s="124"/>
      <c r="AR504" s="124"/>
      <c r="AS504" s="124"/>
      <c r="AT504" s="125"/>
    </row>
    <row r="505" spans="1:46" x14ac:dyDescent="0.3">
      <c r="A505" s="195"/>
      <c r="B505" s="120"/>
      <c r="C505" s="463"/>
      <c r="D505" s="463"/>
      <c r="E505" s="463"/>
      <c r="F505" s="121"/>
      <c r="G505" s="121"/>
      <c r="H505" s="121"/>
      <c r="I505" s="121"/>
      <c r="J505" s="121"/>
      <c r="K505" s="121"/>
      <c r="L505" s="121"/>
      <c r="M505" s="121"/>
      <c r="N505" s="121"/>
      <c r="O505" s="121"/>
      <c r="P505" s="121"/>
      <c r="Q505" s="121"/>
      <c r="R505" s="121"/>
      <c r="S505" s="121"/>
      <c r="T505" s="121"/>
      <c r="U505" s="122"/>
      <c r="V505" s="108">
        <f>$BC$127</f>
        <v>3.8</v>
      </c>
      <c r="W505" s="10"/>
      <c r="X505" s="109">
        <f>$BD$127</f>
        <v>5.8</v>
      </c>
      <c r="Y505" s="10"/>
      <c r="Z505" s="3">
        <f>$BE$127</f>
        <v>7.8</v>
      </c>
      <c r="AA505" s="49" t="s">
        <v>115</v>
      </c>
      <c r="AB505" s="44">
        <v>1</v>
      </c>
      <c r="AC505" s="20">
        <v>2</v>
      </c>
      <c r="AD505" s="20">
        <v>3</v>
      </c>
      <c r="AE505" s="20">
        <v>4</v>
      </c>
      <c r="AF505" s="20">
        <v>5</v>
      </c>
      <c r="AG505" s="44">
        <v>6</v>
      </c>
      <c r="AH505" s="44">
        <v>7</v>
      </c>
      <c r="AI505" s="44">
        <v>8</v>
      </c>
      <c r="AJ505" s="44">
        <v>9</v>
      </c>
      <c r="AK505" s="44">
        <v>10</v>
      </c>
      <c r="AL505" s="44">
        <v>11</v>
      </c>
      <c r="AM505" s="44">
        <v>12</v>
      </c>
      <c r="AN505" s="44">
        <v>13</v>
      </c>
      <c r="AO505" s="44">
        <v>14</v>
      </c>
      <c r="AP505" s="44">
        <v>15</v>
      </c>
      <c r="AQ505" s="44">
        <v>16</v>
      </c>
      <c r="AR505" s="44">
        <v>17</v>
      </c>
      <c r="AS505" s="44">
        <v>18</v>
      </c>
      <c r="AT505" s="45" t="s">
        <v>0</v>
      </c>
    </row>
    <row r="506" spans="1:46" x14ac:dyDescent="0.3">
      <c r="A506" s="195"/>
      <c r="B506" s="140" t="s">
        <v>10</v>
      </c>
      <c r="C506" s="140">
        <v>12</v>
      </c>
      <c r="D506" s="140">
        <v>22</v>
      </c>
      <c r="E506" s="140">
        <v>21</v>
      </c>
      <c r="F506" s="140">
        <f>$BH$25</f>
        <v>22</v>
      </c>
      <c r="G506" s="140"/>
      <c r="H506" s="140"/>
      <c r="I506" s="140"/>
      <c r="J506" s="140"/>
      <c r="K506" s="140"/>
      <c r="L506" s="140"/>
      <c r="M506" s="140"/>
      <c r="N506" s="140"/>
      <c r="O506" s="140"/>
      <c r="P506" s="140"/>
      <c r="Q506" s="140"/>
      <c r="R506" s="140"/>
      <c r="S506" s="140"/>
      <c r="T506" s="140"/>
      <c r="U506" s="3"/>
      <c r="V506" s="149" t="s">
        <v>32</v>
      </c>
      <c r="W506" s="150"/>
      <c r="X506" s="61"/>
      <c r="Y506" s="150" t="s">
        <v>127</v>
      </c>
      <c r="Z506" s="151"/>
      <c r="AA506" s="50" t="s">
        <v>116</v>
      </c>
      <c r="AB506" s="140">
        <v>11</v>
      </c>
      <c r="AC506" s="140">
        <v>20</v>
      </c>
      <c r="AD506" s="140">
        <v>4</v>
      </c>
      <c r="AE506" s="140">
        <f>$BI$59</f>
        <v>13</v>
      </c>
      <c r="AF506" s="140"/>
      <c r="AG506" s="140"/>
      <c r="AH506" s="140"/>
      <c r="AI506" s="140"/>
      <c r="AJ506" s="140"/>
      <c r="AK506" s="140"/>
      <c r="AL506" s="140"/>
      <c r="AM506" s="140"/>
      <c r="AN506" s="140"/>
      <c r="AO506" s="140"/>
      <c r="AP506" s="140"/>
      <c r="AQ506" s="140"/>
      <c r="AR506" s="140"/>
      <c r="AS506" s="140"/>
      <c r="AT506" s="3"/>
    </row>
    <row r="507" spans="1:46" ht="15" thickBot="1" x14ac:dyDescent="0.35">
      <c r="A507" s="195"/>
      <c r="B507" s="140" t="s">
        <v>5</v>
      </c>
      <c r="C507" s="140">
        <v>11</v>
      </c>
      <c r="D507" s="140">
        <v>11</v>
      </c>
      <c r="E507" s="140">
        <v>10</v>
      </c>
      <c r="F507" s="140">
        <f>$BF$127</f>
        <v>8</v>
      </c>
      <c r="G507" s="140"/>
      <c r="H507" s="140"/>
      <c r="I507" s="140"/>
      <c r="J507" s="140"/>
      <c r="K507" s="140"/>
      <c r="L507" s="140"/>
      <c r="M507" s="140"/>
      <c r="N507" s="140"/>
      <c r="O507" s="140"/>
      <c r="P507" s="140"/>
      <c r="Q507" s="140"/>
      <c r="R507" s="140"/>
      <c r="S507" s="140"/>
      <c r="T507" s="140"/>
      <c r="U507" s="3"/>
      <c r="V507" s="25" t="s">
        <v>24</v>
      </c>
      <c r="W507" s="14"/>
      <c r="X507" s="62"/>
      <c r="Y507" s="14"/>
      <c r="Z507" s="26" t="s">
        <v>24</v>
      </c>
      <c r="AA507" s="141" t="s">
        <v>117</v>
      </c>
      <c r="AB507" s="142">
        <v>14</v>
      </c>
      <c r="AC507" s="142">
        <v>21</v>
      </c>
      <c r="AD507" s="142">
        <v>24</v>
      </c>
      <c r="AE507" s="142">
        <f>$AX$161</f>
        <v>27</v>
      </c>
      <c r="AF507" s="142"/>
      <c r="AG507" s="142"/>
      <c r="AH507" s="142"/>
      <c r="AI507" s="142"/>
      <c r="AJ507" s="142"/>
      <c r="AK507" s="142"/>
      <c r="AL507" s="142"/>
      <c r="AM507" s="142"/>
      <c r="AN507" s="142"/>
      <c r="AO507" s="142"/>
      <c r="AP507" s="142"/>
      <c r="AQ507" s="142"/>
      <c r="AR507" s="142"/>
      <c r="AS507" s="142"/>
      <c r="AT507" s="4"/>
    </row>
    <row r="508" spans="1:46" x14ac:dyDescent="0.3">
      <c r="A508" s="195"/>
      <c r="B508" s="120"/>
      <c r="C508" s="463"/>
      <c r="D508" s="463"/>
      <c r="E508" s="463"/>
      <c r="F508" s="121"/>
      <c r="G508" s="121"/>
      <c r="H508" s="121"/>
      <c r="I508" s="121"/>
      <c r="J508" s="121"/>
      <c r="K508" s="121"/>
      <c r="L508" s="121"/>
      <c r="M508" s="121"/>
      <c r="N508" s="121"/>
      <c r="O508" s="121"/>
      <c r="P508" s="121"/>
      <c r="Q508" s="121"/>
      <c r="R508" s="121"/>
      <c r="S508" s="121"/>
      <c r="T508" s="121"/>
      <c r="U508" s="122"/>
      <c r="V508" s="27" t="s">
        <v>27</v>
      </c>
      <c r="W508" s="14"/>
      <c r="X508" s="63"/>
      <c r="Y508" s="14"/>
      <c r="Z508" s="19" t="s">
        <v>27</v>
      </c>
    </row>
    <row r="509" spans="1:46" ht="15" thickBot="1" x14ac:dyDescent="0.35">
      <c r="A509" s="196"/>
      <c r="B509" s="142" t="s">
        <v>11</v>
      </c>
      <c r="C509" s="142">
        <v>30</v>
      </c>
      <c r="D509" s="142">
        <v>22</v>
      </c>
      <c r="E509" s="142">
        <v>17</v>
      </c>
      <c r="F509" s="142">
        <f>$BD$161</f>
        <v>17</v>
      </c>
      <c r="G509" s="142"/>
      <c r="H509" s="142"/>
      <c r="I509" s="142"/>
      <c r="J509" s="142"/>
      <c r="K509" s="142"/>
      <c r="L509" s="142"/>
      <c r="M509" s="142"/>
      <c r="N509" s="142"/>
      <c r="O509" s="142"/>
      <c r="P509" s="142"/>
      <c r="Q509" s="142"/>
      <c r="R509" s="142"/>
      <c r="S509" s="142"/>
      <c r="T509" s="142"/>
      <c r="U509" s="4"/>
      <c r="V509" s="106">
        <f>$BC$161</f>
        <v>10.33</v>
      </c>
      <c r="W509" s="28"/>
      <c r="X509" s="58"/>
      <c r="Y509" s="28"/>
      <c r="Z509" s="60">
        <f>$AW$161</f>
        <v>9.67</v>
      </c>
    </row>
    <row r="510" spans="1:46" ht="15" thickBot="1" x14ac:dyDescent="0.35"/>
    <row r="511" spans="1:46" ht="14.4" customHeight="1" x14ac:dyDescent="0.3">
      <c r="A511" s="191" t="s">
        <v>96</v>
      </c>
      <c r="B511" s="11"/>
      <c r="C511" s="462"/>
      <c r="D511" s="462"/>
      <c r="E511" s="462"/>
      <c r="F511" s="118"/>
      <c r="G511" s="118"/>
      <c r="H511" s="118"/>
      <c r="I511" s="118"/>
      <c r="J511" s="118"/>
      <c r="K511" s="118"/>
      <c r="L511" s="118"/>
      <c r="M511" s="118"/>
      <c r="N511" s="118"/>
      <c r="O511" s="118"/>
      <c r="P511" s="118"/>
      <c r="Q511" s="118"/>
      <c r="R511" s="118"/>
      <c r="S511" s="118"/>
      <c r="T511" s="118"/>
      <c r="U511" s="119"/>
      <c r="V511" s="165" t="s">
        <v>23</v>
      </c>
      <c r="W511" s="166"/>
      <c r="X511" s="166"/>
      <c r="Y511" s="166"/>
      <c r="Z511" s="166"/>
      <c r="AA511" s="11"/>
      <c r="AB511" s="462"/>
      <c r="AC511" s="462"/>
      <c r="AD511" s="462"/>
      <c r="AE511" s="118"/>
      <c r="AF511" s="118"/>
      <c r="AG511" s="118"/>
      <c r="AH511" s="118"/>
      <c r="AI511" s="118"/>
      <c r="AJ511" s="118"/>
      <c r="AK511" s="118"/>
      <c r="AL511" s="118"/>
      <c r="AM511" s="118"/>
      <c r="AN511" s="118"/>
      <c r="AO511" s="118"/>
      <c r="AP511" s="118"/>
      <c r="AQ511" s="118"/>
      <c r="AR511" s="118"/>
      <c r="AS511" s="118"/>
      <c r="AT511" s="119"/>
    </row>
    <row r="512" spans="1:46" x14ac:dyDescent="0.3">
      <c r="A512" s="192"/>
      <c r="B512" s="5" t="s">
        <v>1</v>
      </c>
      <c r="C512" s="20">
        <v>1</v>
      </c>
      <c r="D512" s="20">
        <v>2</v>
      </c>
      <c r="E512" s="20">
        <v>3</v>
      </c>
      <c r="F512" s="20">
        <v>4</v>
      </c>
      <c r="G512" s="20">
        <v>5</v>
      </c>
      <c r="H512" s="20">
        <v>6</v>
      </c>
      <c r="I512" s="20">
        <v>7</v>
      </c>
      <c r="J512" s="20">
        <v>8</v>
      </c>
      <c r="K512" s="20">
        <v>9</v>
      </c>
      <c r="L512" s="20">
        <v>10</v>
      </c>
      <c r="M512" s="20">
        <v>11</v>
      </c>
      <c r="N512" s="20">
        <v>12</v>
      </c>
      <c r="O512" s="20">
        <v>13</v>
      </c>
      <c r="P512" s="20">
        <v>14</v>
      </c>
      <c r="Q512" s="20">
        <v>15</v>
      </c>
      <c r="R512" s="20">
        <v>16</v>
      </c>
      <c r="S512" s="20">
        <v>17</v>
      </c>
      <c r="T512" s="20">
        <v>18</v>
      </c>
      <c r="U512" s="21" t="s">
        <v>0</v>
      </c>
      <c r="V512" s="25" t="s">
        <v>24</v>
      </c>
      <c r="W512" s="14"/>
      <c r="X512" s="8" t="s">
        <v>25</v>
      </c>
      <c r="Y512" s="14"/>
      <c r="Z512" s="46" t="s">
        <v>26</v>
      </c>
      <c r="AA512" s="5" t="s">
        <v>1</v>
      </c>
      <c r="AB512" s="20">
        <v>1</v>
      </c>
      <c r="AC512" s="20">
        <v>2</v>
      </c>
      <c r="AD512" s="20">
        <v>3</v>
      </c>
      <c r="AE512" s="20">
        <v>4</v>
      </c>
      <c r="AF512" s="20">
        <v>5</v>
      </c>
      <c r="AG512" s="20">
        <v>6</v>
      </c>
      <c r="AH512" s="20">
        <v>7</v>
      </c>
      <c r="AI512" s="20">
        <v>8</v>
      </c>
      <c r="AJ512" s="20">
        <v>9</v>
      </c>
      <c r="AK512" s="20">
        <v>10</v>
      </c>
      <c r="AL512" s="20">
        <v>11</v>
      </c>
      <c r="AM512" s="20">
        <v>12</v>
      </c>
      <c r="AN512" s="20">
        <v>13</v>
      </c>
      <c r="AO512" s="20">
        <v>14</v>
      </c>
      <c r="AP512" s="20">
        <v>15</v>
      </c>
      <c r="AQ512" s="20">
        <v>16</v>
      </c>
      <c r="AR512" s="20">
        <v>17</v>
      </c>
      <c r="AS512" s="20">
        <v>18</v>
      </c>
      <c r="AT512" s="21" t="s">
        <v>0</v>
      </c>
    </row>
    <row r="513" spans="1:46" x14ac:dyDescent="0.3">
      <c r="A513" s="192"/>
      <c r="B513" s="140" t="s">
        <v>2</v>
      </c>
      <c r="C513" s="140">
        <v>32</v>
      </c>
      <c r="D513" s="140">
        <v>26</v>
      </c>
      <c r="E513" s="140">
        <v>32</v>
      </c>
      <c r="F513" s="140">
        <f>$BE$60</f>
        <v>32</v>
      </c>
      <c r="G513" s="140"/>
      <c r="H513" s="140"/>
      <c r="I513" s="140"/>
      <c r="J513" s="140"/>
      <c r="K513" s="140"/>
      <c r="L513" s="140"/>
      <c r="M513" s="140"/>
      <c r="N513" s="140"/>
      <c r="O513" s="140"/>
      <c r="P513" s="140"/>
      <c r="Q513" s="140"/>
      <c r="R513" s="140"/>
      <c r="S513" s="140"/>
      <c r="T513" s="140"/>
      <c r="U513" s="3"/>
      <c r="V513" s="27" t="s">
        <v>27</v>
      </c>
      <c r="W513" s="14"/>
      <c r="X513" s="9" t="s">
        <v>28</v>
      </c>
      <c r="Y513" s="14"/>
      <c r="Z513" s="19" t="s">
        <v>28</v>
      </c>
      <c r="AA513" s="139" t="s">
        <v>33</v>
      </c>
      <c r="AB513" s="140">
        <v>19</v>
      </c>
      <c r="AC513" s="140">
        <v>22</v>
      </c>
      <c r="AD513" s="140">
        <v>13</v>
      </c>
      <c r="AE513" s="140">
        <f>$AY$60</f>
        <v>19</v>
      </c>
      <c r="AF513" s="140"/>
      <c r="AG513" s="140"/>
      <c r="AH513" s="140"/>
      <c r="AI513" s="140"/>
      <c r="AJ513" s="140"/>
      <c r="AK513" s="140"/>
      <c r="AL513" s="140"/>
      <c r="AM513" s="140"/>
      <c r="AN513" s="140"/>
      <c r="AO513" s="140"/>
      <c r="AP513" s="140"/>
      <c r="AQ513" s="140"/>
      <c r="AR513" s="140"/>
      <c r="AS513" s="140"/>
      <c r="AT513" s="3"/>
    </row>
    <row r="514" spans="1:46" x14ac:dyDescent="0.3">
      <c r="A514" s="192"/>
      <c r="B514" s="120"/>
      <c r="C514" s="463"/>
      <c r="D514" s="463"/>
      <c r="E514" s="463"/>
      <c r="F514" s="121"/>
      <c r="G514" s="121"/>
      <c r="H514" s="121"/>
      <c r="I514" s="121"/>
      <c r="J514" s="121"/>
      <c r="K514" s="121"/>
      <c r="L514" s="121"/>
      <c r="M514" s="121"/>
      <c r="N514" s="121"/>
      <c r="O514" s="121"/>
      <c r="P514" s="121"/>
      <c r="Q514" s="121"/>
      <c r="R514" s="121"/>
      <c r="S514" s="121"/>
      <c r="T514" s="121"/>
      <c r="U514" s="122"/>
      <c r="V514" s="108">
        <f>$BC$94</f>
        <v>19.600000000000001</v>
      </c>
      <c r="W514" s="10"/>
      <c r="X514" s="109">
        <f>$BD$94</f>
        <v>20.2</v>
      </c>
      <c r="Y514" s="10"/>
      <c r="Z514" s="3">
        <f>$BE$94</f>
        <v>20.2</v>
      </c>
      <c r="AA514" s="139" t="s">
        <v>34</v>
      </c>
      <c r="AB514" s="140">
        <v>27</v>
      </c>
      <c r="AC514" s="140">
        <v>26</v>
      </c>
      <c r="AD514" s="140">
        <v>15</v>
      </c>
      <c r="AE514" s="140">
        <f>$AW$60</f>
        <v>23</v>
      </c>
      <c r="AF514" s="140"/>
      <c r="AG514" s="140"/>
      <c r="AH514" s="140"/>
      <c r="AI514" s="140"/>
      <c r="AJ514" s="140"/>
      <c r="AK514" s="140"/>
      <c r="AL514" s="140"/>
      <c r="AM514" s="140"/>
      <c r="AN514" s="140"/>
      <c r="AO514" s="140"/>
      <c r="AP514" s="140"/>
      <c r="AQ514" s="140"/>
      <c r="AR514" s="140"/>
      <c r="AS514" s="140"/>
      <c r="AT514" s="3"/>
    </row>
    <row r="515" spans="1:46" x14ac:dyDescent="0.3">
      <c r="A515" s="192"/>
      <c r="B515" s="140" t="s">
        <v>3</v>
      </c>
      <c r="C515" s="140">
        <v>26</v>
      </c>
      <c r="D515" s="140">
        <v>4</v>
      </c>
      <c r="E515" s="140">
        <v>21</v>
      </c>
      <c r="F515" s="140">
        <f>$BD$60</f>
        <v>12</v>
      </c>
      <c r="G515" s="140"/>
      <c r="H515" s="140"/>
      <c r="I515" s="140"/>
      <c r="J515" s="140"/>
      <c r="K515" s="140"/>
      <c r="L515" s="140"/>
      <c r="M515" s="140"/>
      <c r="N515" s="140"/>
      <c r="O515" s="140"/>
      <c r="P515" s="140"/>
      <c r="Q515" s="140"/>
      <c r="R515" s="140"/>
      <c r="S515" s="140"/>
      <c r="T515" s="140"/>
      <c r="U515" s="3"/>
      <c r="V515" s="149" t="s">
        <v>29</v>
      </c>
      <c r="W515" s="150"/>
      <c r="X515" s="150"/>
      <c r="Y515" s="150"/>
      <c r="Z515" s="151"/>
      <c r="AA515" s="139" t="s">
        <v>35</v>
      </c>
      <c r="AB515" s="140">
        <v>15</v>
      </c>
      <c r="AC515" s="140">
        <v>16</v>
      </c>
      <c r="AD515" s="140">
        <v>18</v>
      </c>
      <c r="AE515" s="140">
        <f>$AX$60</f>
        <v>17</v>
      </c>
      <c r="AF515" s="140"/>
      <c r="AG515" s="140"/>
      <c r="AH515" s="140"/>
      <c r="AI515" s="140"/>
      <c r="AJ515" s="140"/>
      <c r="AK515" s="140"/>
      <c r="AL515" s="140"/>
      <c r="AM515" s="140"/>
      <c r="AN515" s="140"/>
      <c r="AO515" s="140"/>
      <c r="AP515" s="140"/>
      <c r="AQ515" s="140"/>
      <c r="AR515" s="140"/>
      <c r="AS515" s="140"/>
      <c r="AT515" s="3"/>
    </row>
    <row r="516" spans="1:46" x14ac:dyDescent="0.3">
      <c r="A516" s="192"/>
      <c r="B516" s="140" t="s">
        <v>4</v>
      </c>
      <c r="C516" s="140">
        <v>28</v>
      </c>
      <c r="D516" s="140">
        <v>25</v>
      </c>
      <c r="E516" s="140">
        <v>29</v>
      </c>
      <c r="F516" s="140">
        <f>$BI$26</f>
        <v>23</v>
      </c>
      <c r="G516" s="140"/>
      <c r="H516" s="140"/>
      <c r="I516" s="140"/>
      <c r="J516" s="140"/>
      <c r="K516" s="140"/>
      <c r="L516" s="140"/>
      <c r="M516" s="140"/>
      <c r="N516" s="140"/>
      <c r="O516" s="140"/>
      <c r="P516" s="140"/>
      <c r="Q516" s="140"/>
      <c r="R516" s="140"/>
      <c r="S516" s="140"/>
      <c r="T516" s="140"/>
      <c r="U516" s="3"/>
      <c r="V516" s="25" t="s">
        <v>24</v>
      </c>
      <c r="W516" s="14"/>
      <c r="X516" s="8" t="s">
        <v>25</v>
      </c>
      <c r="Y516" s="14"/>
      <c r="Z516" s="26" t="s">
        <v>26</v>
      </c>
      <c r="AA516" s="123"/>
      <c r="AB516" s="463"/>
      <c r="AC516" s="463"/>
      <c r="AD516" s="463"/>
      <c r="AE516" s="121"/>
      <c r="AF516" s="121"/>
      <c r="AG516" s="121"/>
      <c r="AH516" s="121"/>
      <c r="AI516" s="121"/>
      <c r="AJ516" s="121"/>
      <c r="AK516" s="121"/>
      <c r="AL516" s="121"/>
      <c r="AM516" s="121"/>
      <c r="AN516" s="121"/>
      <c r="AO516" s="121"/>
      <c r="AP516" s="121"/>
      <c r="AQ516" s="121"/>
      <c r="AR516" s="121"/>
      <c r="AS516" s="121"/>
      <c r="AT516" s="122"/>
    </row>
    <row r="517" spans="1:46" x14ac:dyDescent="0.3">
      <c r="A517" s="192"/>
      <c r="B517" s="140" t="s">
        <v>5</v>
      </c>
      <c r="C517" s="140">
        <v>32</v>
      </c>
      <c r="D517" s="140">
        <v>7</v>
      </c>
      <c r="E517" s="140">
        <v>28</v>
      </c>
      <c r="F517" s="140">
        <f>$BL$94</f>
        <v>22</v>
      </c>
      <c r="G517" s="140"/>
      <c r="H517" s="140"/>
      <c r="I517" s="140"/>
      <c r="J517" s="140"/>
      <c r="K517" s="140"/>
      <c r="L517" s="140"/>
      <c r="M517" s="140"/>
      <c r="N517" s="140"/>
      <c r="O517" s="140"/>
      <c r="P517" s="140"/>
      <c r="Q517" s="140"/>
      <c r="R517" s="140"/>
      <c r="S517" s="140"/>
      <c r="T517" s="140"/>
      <c r="U517" s="3"/>
      <c r="V517" s="27" t="s">
        <v>27</v>
      </c>
      <c r="W517" s="14"/>
      <c r="X517" s="9" t="s">
        <v>28</v>
      </c>
      <c r="Y517" s="14"/>
      <c r="Z517" s="19" t="s">
        <v>28</v>
      </c>
      <c r="AA517" s="139" t="s">
        <v>36</v>
      </c>
      <c r="AB517" s="140">
        <v>22</v>
      </c>
      <c r="AC517" s="140">
        <v>22</v>
      </c>
      <c r="AD517" s="140">
        <v>16</v>
      </c>
      <c r="AE517" s="140">
        <f>$AX$94</f>
        <v>14</v>
      </c>
      <c r="AF517" s="140"/>
      <c r="AG517" s="140"/>
      <c r="AH517" s="140"/>
      <c r="AI517" s="140"/>
      <c r="AJ517" s="140"/>
      <c r="AK517" s="140"/>
      <c r="AL517" s="140"/>
      <c r="AM517" s="140"/>
      <c r="AN517" s="140"/>
      <c r="AO517" s="140"/>
      <c r="AP517" s="140"/>
      <c r="AQ517" s="140"/>
      <c r="AR517" s="140"/>
      <c r="AS517" s="140"/>
      <c r="AT517" s="3"/>
    </row>
    <row r="518" spans="1:46" x14ac:dyDescent="0.3">
      <c r="A518" s="192"/>
      <c r="B518" s="120"/>
      <c r="C518" s="463"/>
      <c r="D518" s="463"/>
      <c r="E518" s="463"/>
      <c r="F518" s="121"/>
      <c r="G518" s="121"/>
      <c r="H518" s="121"/>
      <c r="I518" s="121"/>
      <c r="J518" s="121"/>
      <c r="K518" s="121"/>
      <c r="L518" s="121"/>
      <c r="M518" s="121"/>
      <c r="N518" s="121"/>
      <c r="O518" s="121"/>
      <c r="P518" s="121"/>
      <c r="Q518" s="121"/>
      <c r="R518" s="121"/>
      <c r="S518" s="121"/>
      <c r="T518" s="121"/>
      <c r="U518" s="122"/>
      <c r="V518" s="108">
        <f>$BI$94</f>
        <v>20.2</v>
      </c>
      <c r="W518" s="10"/>
      <c r="X518" s="109">
        <f>$BJ$94</f>
        <v>22.8</v>
      </c>
      <c r="Y518" s="10"/>
      <c r="Z518" s="3">
        <f>$BK$94</f>
        <v>25.5</v>
      </c>
      <c r="AA518" s="139" t="s">
        <v>37</v>
      </c>
      <c r="AB518" s="140">
        <v>28</v>
      </c>
      <c r="AC518" s="140">
        <v>28</v>
      </c>
      <c r="AD518" s="140">
        <v>14</v>
      </c>
      <c r="AE518" s="140">
        <f>$AY$94</f>
        <v>15</v>
      </c>
      <c r="AF518" s="140"/>
      <c r="AG518" s="140"/>
      <c r="AH518" s="140"/>
      <c r="AI518" s="140"/>
      <c r="AJ518" s="140"/>
      <c r="AK518" s="140"/>
      <c r="AL518" s="140"/>
      <c r="AM518" s="140"/>
      <c r="AN518" s="140"/>
      <c r="AO518" s="140"/>
      <c r="AP518" s="140"/>
      <c r="AQ518" s="140"/>
      <c r="AR518" s="140"/>
      <c r="AS518" s="140"/>
      <c r="AT518" s="3"/>
    </row>
    <row r="519" spans="1:46" x14ac:dyDescent="0.3">
      <c r="A519" s="192"/>
      <c r="B519" s="140" t="s">
        <v>6</v>
      </c>
      <c r="C519" s="140">
        <v>32</v>
      </c>
      <c r="D519" s="140">
        <v>30</v>
      </c>
      <c r="E519" s="140">
        <v>32</v>
      </c>
      <c r="F519" s="140">
        <f>$BC$60</f>
        <v>32</v>
      </c>
      <c r="G519" s="140"/>
      <c r="H519" s="140"/>
      <c r="I519" s="140"/>
      <c r="J519" s="140"/>
      <c r="K519" s="140"/>
      <c r="L519" s="140"/>
      <c r="M519" s="140"/>
      <c r="N519" s="140"/>
      <c r="O519" s="140"/>
      <c r="P519" s="140"/>
      <c r="Q519" s="140"/>
      <c r="R519" s="140"/>
      <c r="S519" s="140"/>
      <c r="T519" s="140"/>
      <c r="U519" s="3"/>
      <c r="V519" s="149" t="s">
        <v>30</v>
      </c>
      <c r="W519" s="150"/>
      <c r="X519" s="150"/>
      <c r="Y519" s="150"/>
      <c r="Z519" s="151"/>
      <c r="AA519" s="37"/>
      <c r="AB519" s="12"/>
      <c r="AC519" s="12"/>
      <c r="AD519" s="12"/>
      <c r="AE519" s="12"/>
      <c r="AF519" s="12"/>
      <c r="AG519" s="12"/>
      <c r="AH519" s="12"/>
      <c r="AI519" s="12"/>
      <c r="AJ519" s="12"/>
      <c r="AK519" s="12"/>
      <c r="AL519" s="12"/>
      <c r="AM519" s="12"/>
      <c r="AN519" s="12"/>
      <c r="AO519" s="12"/>
      <c r="AP519" s="12"/>
      <c r="AQ519" s="12"/>
      <c r="AR519" s="12"/>
      <c r="AS519" s="12"/>
      <c r="AT519" s="13"/>
    </row>
    <row r="520" spans="1:46" x14ac:dyDescent="0.3">
      <c r="A520" s="192"/>
      <c r="B520" s="140" t="s">
        <v>5</v>
      </c>
      <c r="C520" s="140">
        <v>28</v>
      </c>
      <c r="D520" s="140">
        <v>25</v>
      </c>
      <c r="E520" s="140">
        <v>19</v>
      </c>
      <c r="F520" s="140">
        <f>$BF$94</f>
        <v>21</v>
      </c>
      <c r="G520" s="140"/>
      <c r="H520" s="140"/>
      <c r="I520" s="140"/>
      <c r="J520" s="140"/>
      <c r="K520" s="140"/>
      <c r="L520" s="140"/>
      <c r="M520" s="140"/>
      <c r="N520" s="140"/>
      <c r="O520" s="140"/>
      <c r="P520" s="140"/>
      <c r="Q520" s="140"/>
      <c r="R520" s="140"/>
      <c r="S520" s="140"/>
      <c r="T520" s="140"/>
      <c r="U520" s="3"/>
      <c r="V520" s="25" t="s">
        <v>24</v>
      </c>
      <c r="W520" s="14"/>
      <c r="X520" s="8" t="s">
        <v>25</v>
      </c>
      <c r="Y520" s="14"/>
      <c r="Z520" s="26" t="s">
        <v>26</v>
      </c>
      <c r="AA520" s="38"/>
      <c r="AB520" s="464"/>
      <c r="AC520" s="464"/>
      <c r="AD520" s="464"/>
      <c r="AE520" s="14"/>
      <c r="AF520" s="14"/>
      <c r="AG520" s="14"/>
      <c r="AH520" s="14"/>
      <c r="AI520" s="14"/>
      <c r="AJ520" s="14"/>
      <c r="AK520" s="14"/>
      <c r="AL520" s="14"/>
      <c r="AM520" s="14"/>
      <c r="AN520" s="14"/>
      <c r="AO520" s="14"/>
      <c r="AP520" s="14"/>
      <c r="AQ520" s="14"/>
      <c r="AR520" s="14"/>
      <c r="AS520" s="14"/>
      <c r="AT520" s="15"/>
    </row>
    <row r="521" spans="1:46" x14ac:dyDescent="0.3">
      <c r="A521" s="192"/>
      <c r="B521" s="120"/>
      <c r="C521" s="463"/>
      <c r="D521" s="463"/>
      <c r="E521" s="463"/>
      <c r="F521" s="121"/>
      <c r="G521" s="121"/>
      <c r="H521" s="121"/>
      <c r="I521" s="121"/>
      <c r="J521" s="121"/>
      <c r="K521" s="121"/>
      <c r="L521" s="121"/>
      <c r="M521" s="121"/>
      <c r="N521" s="121"/>
      <c r="O521" s="121"/>
      <c r="P521" s="121"/>
      <c r="Q521" s="121"/>
      <c r="R521" s="121"/>
      <c r="S521" s="121"/>
      <c r="T521" s="121"/>
      <c r="U521" s="122"/>
      <c r="V521" s="27" t="s">
        <v>27</v>
      </c>
      <c r="W521" s="14"/>
      <c r="X521" s="9" t="s">
        <v>28</v>
      </c>
      <c r="Y521" s="14"/>
      <c r="Z521" s="19" t="s">
        <v>28</v>
      </c>
      <c r="AA521" s="39"/>
      <c r="AB521" s="465"/>
      <c r="AC521" s="465"/>
      <c r="AD521" s="465"/>
      <c r="AE521" s="124"/>
      <c r="AF521" s="124"/>
      <c r="AG521" s="124"/>
      <c r="AH521" s="124"/>
      <c r="AI521" s="124"/>
      <c r="AJ521" s="124"/>
      <c r="AK521" s="124" t="s">
        <v>1</v>
      </c>
      <c r="AL521" s="124"/>
      <c r="AM521" s="124"/>
      <c r="AN521" s="124"/>
      <c r="AO521" s="124"/>
      <c r="AP521" s="124"/>
      <c r="AQ521" s="124"/>
      <c r="AR521" s="124"/>
      <c r="AS521" s="124"/>
      <c r="AT521" s="125"/>
    </row>
    <row r="522" spans="1:46" x14ac:dyDescent="0.3">
      <c r="A522" s="192"/>
      <c r="B522" s="140" t="s">
        <v>7</v>
      </c>
      <c r="C522" s="140">
        <v>20</v>
      </c>
      <c r="D522" s="140">
        <v>21</v>
      </c>
      <c r="E522" s="140">
        <v>24</v>
      </c>
      <c r="F522" s="140">
        <f>$BC$26</f>
        <v>13</v>
      </c>
      <c r="G522" s="140"/>
      <c r="H522" s="140"/>
      <c r="I522" s="140"/>
      <c r="J522" s="140"/>
      <c r="K522" s="140"/>
      <c r="L522" s="140"/>
      <c r="M522" s="140"/>
      <c r="N522" s="140"/>
      <c r="O522" s="140"/>
      <c r="P522" s="140"/>
      <c r="Q522" s="140"/>
      <c r="R522" s="140"/>
      <c r="S522" s="140"/>
      <c r="T522" s="140"/>
      <c r="U522" s="3"/>
      <c r="V522" s="108">
        <f>$AW$128</f>
        <v>26.8</v>
      </c>
      <c r="W522" s="10"/>
      <c r="X522" s="109">
        <f>$AX$128</f>
        <v>32.299999999999997</v>
      </c>
      <c r="Y522" s="10"/>
      <c r="Z522" s="3">
        <f>$AY$128</f>
        <v>40.1</v>
      </c>
      <c r="AA522" s="40" t="s">
        <v>38</v>
      </c>
      <c r="AB522" s="22">
        <v>1</v>
      </c>
      <c r="AC522" s="20">
        <v>2</v>
      </c>
      <c r="AD522" s="20">
        <v>3</v>
      </c>
      <c r="AE522" s="20">
        <v>4</v>
      </c>
      <c r="AF522" s="20">
        <v>5</v>
      </c>
      <c r="AG522" s="22">
        <v>6</v>
      </c>
      <c r="AH522" s="22">
        <v>7</v>
      </c>
      <c r="AI522" s="22">
        <v>8</v>
      </c>
      <c r="AJ522" s="22">
        <v>9</v>
      </c>
      <c r="AK522" s="22">
        <v>10</v>
      </c>
      <c r="AL522" s="22">
        <v>11</v>
      </c>
      <c r="AM522" s="22">
        <v>12</v>
      </c>
      <c r="AN522" s="22">
        <v>13</v>
      </c>
      <c r="AO522" s="22">
        <v>14</v>
      </c>
      <c r="AP522" s="22">
        <v>15</v>
      </c>
      <c r="AQ522" s="22">
        <v>16</v>
      </c>
      <c r="AR522" s="22">
        <v>17</v>
      </c>
      <c r="AS522" s="22">
        <v>18</v>
      </c>
      <c r="AT522" s="23" t="s">
        <v>0</v>
      </c>
    </row>
    <row r="523" spans="1:46" x14ac:dyDescent="0.3">
      <c r="A523" s="192"/>
      <c r="B523" s="140" t="s">
        <v>8</v>
      </c>
      <c r="C523" s="140">
        <v>23</v>
      </c>
      <c r="D523" s="140">
        <v>32</v>
      </c>
      <c r="E523" s="140">
        <v>31</v>
      </c>
      <c r="F523" s="140">
        <f>$BD$26</f>
        <v>31</v>
      </c>
      <c r="G523" s="140"/>
      <c r="H523" s="140"/>
      <c r="I523" s="140"/>
      <c r="J523" s="140"/>
      <c r="K523" s="140"/>
      <c r="L523" s="140"/>
      <c r="M523" s="140"/>
      <c r="N523" s="140"/>
      <c r="O523" s="140"/>
      <c r="P523" s="140"/>
      <c r="Q523" s="140"/>
      <c r="R523" s="140"/>
      <c r="S523" s="140"/>
      <c r="T523" s="140"/>
      <c r="U523" s="3"/>
      <c r="V523" s="149" t="s">
        <v>31</v>
      </c>
      <c r="W523" s="150"/>
      <c r="X523" s="150"/>
      <c r="Y523" s="150"/>
      <c r="Z523" s="151"/>
      <c r="AA523" s="40" t="s">
        <v>150</v>
      </c>
      <c r="AB523" s="35">
        <v>25</v>
      </c>
      <c r="AC523" s="35">
        <v>4</v>
      </c>
      <c r="AD523" s="35">
        <v>25</v>
      </c>
      <c r="AE523" s="35">
        <f>$AX$26</f>
        <v>30</v>
      </c>
      <c r="AF523" s="35"/>
      <c r="AG523" s="35"/>
      <c r="AH523" s="35"/>
      <c r="AI523" s="35"/>
      <c r="AJ523" s="35"/>
      <c r="AK523" s="35"/>
      <c r="AL523" s="35"/>
      <c r="AM523" s="35"/>
      <c r="AN523" s="35"/>
      <c r="AO523" s="35"/>
      <c r="AP523" s="35"/>
      <c r="AQ523" s="35"/>
      <c r="AR523" s="35"/>
      <c r="AS523" s="35"/>
      <c r="AT523" s="36"/>
    </row>
    <row r="524" spans="1:46" x14ac:dyDescent="0.3">
      <c r="A524" s="192"/>
      <c r="B524" s="140" t="s">
        <v>9</v>
      </c>
      <c r="C524" s="140">
        <v>32</v>
      </c>
      <c r="D524" s="140">
        <v>13</v>
      </c>
      <c r="E524" s="140">
        <v>13</v>
      </c>
      <c r="F524" s="140">
        <f>$BE$26</f>
        <v>30</v>
      </c>
      <c r="G524" s="140"/>
      <c r="H524" s="140"/>
      <c r="I524" s="140"/>
      <c r="J524" s="140"/>
      <c r="K524" s="140"/>
      <c r="L524" s="140"/>
      <c r="M524" s="140"/>
      <c r="N524" s="140"/>
      <c r="O524" s="140"/>
      <c r="P524" s="140"/>
      <c r="Q524" s="140"/>
      <c r="R524" s="140"/>
      <c r="S524" s="140"/>
      <c r="T524" s="140"/>
      <c r="U524" s="3"/>
      <c r="V524" s="25" t="s">
        <v>24</v>
      </c>
      <c r="W524" s="14"/>
      <c r="X524" s="8" t="s">
        <v>25</v>
      </c>
      <c r="Y524" s="14"/>
      <c r="Z524" s="26" t="s">
        <v>26</v>
      </c>
      <c r="AA524" s="138"/>
      <c r="AB524" s="136"/>
      <c r="AC524" s="136"/>
      <c r="AD524" s="136"/>
      <c r="AE524" s="136"/>
      <c r="AF524" s="136"/>
      <c r="AG524" s="136"/>
      <c r="AH524" s="136"/>
      <c r="AI524" s="136"/>
      <c r="AJ524" s="136"/>
      <c r="AK524" s="136"/>
      <c r="AL524" s="136"/>
      <c r="AM524" s="136"/>
      <c r="AN524" s="136"/>
      <c r="AO524" s="136"/>
      <c r="AP524" s="136"/>
      <c r="AQ524" s="136"/>
      <c r="AR524" s="136"/>
      <c r="AS524" s="136"/>
      <c r="AT524" s="137"/>
    </row>
    <row r="525" spans="1:46" x14ac:dyDescent="0.3">
      <c r="A525" s="192"/>
      <c r="B525" s="140" t="s">
        <v>5</v>
      </c>
      <c r="C525" s="140">
        <v>15</v>
      </c>
      <c r="D525" s="140">
        <v>27</v>
      </c>
      <c r="E525" s="140">
        <v>19</v>
      </c>
      <c r="F525" s="140">
        <f>$AZ$128</f>
        <v>22</v>
      </c>
      <c r="G525" s="140"/>
      <c r="H525" s="140"/>
      <c r="I525" s="140"/>
      <c r="J525" s="140"/>
      <c r="K525" s="140"/>
      <c r="L525" s="140"/>
      <c r="M525" s="140"/>
      <c r="N525" s="140"/>
      <c r="O525" s="140"/>
      <c r="P525" s="140"/>
      <c r="Q525" s="140"/>
      <c r="R525" s="140"/>
      <c r="S525" s="140"/>
      <c r="T525" s="140"/>
      <c r="U525" s="3"/>
      <c r="V525" s="27" t="s">
        <v>27</v>
      </c>
      <c r="W525" s="14"/>
      <c r="X525" s="9" t="s">
        <v>28</v>
      </c>
      <c r="Y525" s="14"/>
      <c r="Z525" s="19" t="s">
        <v>28</v>
      </c>
      <c r="AA525" s="39"/>
      <c r="AB525" s="465"/>
      <c r="AC525" s="465"/>
      <c r="AD525" s="465"/>
      <c r="AE525" s="124"/>
      <c r="AF525" s="124"/>
      <c r="AG525" s="124"/>
      <c r="AH525" s="124"/>
      <c r="AI525" s="124"/>
      <c r="AJ525" s="124"/>
      <c r="AK525" s="124" t="s">
        <v>1</v>
      </c>
      <c r="AL525" s="124"/>
      <c r="AM525" s="124"/>
      <c r="AN525" s="124"/>
      <c r="AO525" s="124"/>
      <c r="AP525" s="124"/>
      <c r="AQ525" s="124"/>
      <c r="AR525" s="124"/>
      <c r="AS525" s="124"/>
      <c r="AT525" s="125"/>
    </row>
    <row r="526" spans="1:46" x14ac:dyDescent="0.3">
      <c r="A526" s="192"/>
      <c r="B526" s="120"/>
      <c r="C526" s="463"/>
      <c r="D526" s="463"/>
      <c r="E526" s="463"/>
      <c r="F526" s="121"/>
      <c r="G526" s="121"/>
      <c r="H526" s="121"/>
      <c r="I526" s="121"/>
      <c r="J526" s="121"/>
      <c r="K526" s="121"/>
      <c r="L526" s="121"/>
      <c r="M526" s="121"/>
      <c r="N526" s="121"/>
      <c r="O526" s="121"/>
      <c r="P526" s="121"/>
      <c r="Q526" s="121"/>
      <c r="R526" s="121"/>
      <c r="S526" s="121"/>
      <c r="T526" s="121"/>
      <c r="U526" s="122"/>
      <c r="V526" s="108">
        <f>$BC$128</f>
        <v>4.8</v>
      </c>
      <c r="W526" s="10"/>
      <c r="X526" s="109">
        <f>$BD$128</f>
        <v>7</v>
      </c>
      <c r="Y526" s="10"/>
      <c r="Z526" s="3">
        <f>$BE$128</f>
        <v>9.1999999999999993</v>
      </c>
      <c r="AA526" s="49" t="s">
        <v>115</v>
      </c>
      <c r="AB526" s="44">
        <v>1</v>
      </c>
      <c r="AC526" s="20">
        <v>2</v>
      </c>
      <c r="AD526" s="20">
        <v>3</v>
      </c>
      <c r="AE526" s="20">
        <v>4</v>
      </c>
      <c r="AF526" s="20">
        <v>5</v>
      </c>
      <c r="AG526" s="44">
        <v>6</v>
      </c>
      <c r="AH526" s="44">
        <v>7</v>
      </c>
      <c r="AI526" s="44">
        <v>8</v>
      </c>
      <c r="AJ526" s="44">
        <v>9</v>
      </c>
      <c r="AK526" s="44">
        <v>10</v>
      </c>
      <c r="AL526" s="44">
        <v>11</v>
      </c>
      <c r="AM526" s="44">
        <v>12</v>
      </c>
      <c r="AN526" s="44">
        <v>13</v>
      </c>
      <c r="AO526" s="44">
        <v>14</v>
      </c>
      <c r="AP526" s="44">
        <v>15</v>
      </c>
      <c r="AQ526" s="44">
        <v>16</v>
      </c>
      <c r="AR526" s="44">
        <v>17</v>
      </c>
      <c r="AS526" s="44">
        <v>18</v>
      </c>
      <c r="AT526" s="45" t="s">
        <v>0</v>
      </c>
    </row>
    <row r="527" spans="1:46" x14ac:dyDescent="0.3">
      <c r="A527" s="192"/>
      <c r="B527" s="140" t="s">
        <v>10</v>
      </c>
      <c r="C527" s="140">
        <v>31</v>
      </c>
      <c r="D527" s="140">
        <v>11</v>
      </c>
      <c r="E527" s="140">
        <v>20</v>
      </c>
      <c r="F527" s="140">
        <f>$BH$26</f>
        <v>15</v>
      </c>
      <c r="G527" s="140"/>
      <c r="H527" s="140"/>
      <c r="I527" s="140"/>
      <c r="J527" s="140"/>
      <c r="K527" s="140"/>
      <c r="L527" s="140"/>
      <c r="M527" s="140"/>
      <c r="N527" s="140"/>
      <c r="O527" s="140"/>
      <c r="P527" s="140"/>
      <c r="Q527" s="140"/>
      <c r="R527" s="140"/>
      <c r="S527" s="140"/>
      <c r="T527" s="140"/>
      <c r="U527" s="3"/>
      <c r="V527" s="149" t="s">
        <v>32</v>
      </c>
      <c r="W527" s="150"/>
      <c r="X527" s="61"/>
      <c r="Y527" s="150" t="s">
        <v>127</v>
      </c>
      <c r="Z527" s="151"/>
      <c r="AA527" s="50" t="s">
        <v>116</v>
      </c>
      <c r="AB527" s="140">
        <v>1</v>
      </c>
      <c r="AC527" s="140">
        <v>31</v>
      </c>
      <c r="AD527" s="140">
        <v>12</v>
      </c>
      <c r="AE527" s="140">
        <f>$BI$60</f>
        <v>7</v>
      </c>
      <c r="AF527" s="140"/>
      <c r="AG527" s="140"/>
      <c r="AH527" s="140"/>
      <c r="AI527" s="140"/>
      <c r="AJ527" s="140"/>
      <c r="AK527" s="140"/>
      <c r="AL527" s="140"/>
      <c r="AM527" s="140"/>
      <c r="AN527" s="140"/>
      <c r="AO527" s="140"/>
      <c r="AP527" s="140"/>
      <c r="AQ527" s="140"/>
      <c r="AR527" s="140"/>
      <c r="AS527" s="140"/>
      <c r="AT527" s="3"/>
    </row>
    <row r="528" spans="1:46" ht="15" thickBot="1" x14ac:dyDescent="0.35">
      <c r="A528" s="192"/>
      <c r="B528" s="140" t="s">
        <v>5</v>
      </c>
      <c r="C528" s="140">
        <v>28</v>
      </c>
      <c r="D528" s="140">
        <v>17</v>
      </c>
      <c r="E528" s="140">
        <v>19</v>
      </c>
      <c r="F528" s="140">
        <f>$BF$128</f>
        <v>12</v>
      </c>
      <c r="G528" s="140"/>
      <c r="H528" s="140"/>
      <c r="I528" s="140"/>
      <c r="J528" s="140"/>
      <c r="K528" s="140"/>
      <c r="L528" s="140"/>
      <c r="M528" s="140"/>
      <c r="N528" s="140"/>
      <c r="O528" s="140"/>
      <c r="P528" s="140"/>
      <c r="Q528" s="140"/>
      <c r="R528" s="140"/>
      <c r="S528" s="140"/>
      <c r="T528" s="140"/>
      <c r="U528" s="3"/>
      <c r="V528" s="25" t="s">
        <v>24</v>
      </c>
      <c r="W528" s="14"/>
      <c r="X528" s="62"/>
      <c r="Y528" s="14"/>
      <c r="Z528" s="26" t="s">
        <v>24</v>
      </c>
      <c r="AA528" s="141" t="s">
        <v>117</v>
      </c>
      <c r="AB528" s="142">
        <v>26</v>
      </c>
      <c r="AC528" s="142">
        <v>13</v>
      </c>
      <c r="AD528" s="142">
        <v>13</v>
      </c>
      <c r="AE528" s="142">
        <f>$AX$162</f>
        <v>16</v>
      </c>
      <c r="AF528" s="142"/>
      <c r="AG528" s="142"/>
      <c r="AH528" s="142"/>
      <c r="AI528" s="142"/>
      <c r="AJ528" s="142"/>
      <c r="AK528" s="142"/>
      <c r="AL528" s="142"/>
      <c r="AM528" s="142"/>
      <c r="AN528" s="142"/>
      <c r="AO528" s="142"/>
      <c r="AP528" s="142"/>
      <c r="AQ528" s="142"/>
      <c r="AR528" s="142"/>
      <c r="AS528" s="142"/>
      <c r="AT528" s="4"/>
    </row>
    <row r="529" spans="1:46" x14ac:dyDescent="0.3">
      <c r="A529" s="192"/>
      <c r="B529" s="120"/>
      <c r="C529" s="463"/>
      <c r="D529" s="463"/>
      <c r="E529" s="463"/>
      <c r="F529" s="121"/>
      <c r="G529" s="121"/>
      <c r="H529" s="121"/>
      <c r="I529" s="121"/>
      <c r="J529" s="121"/>
      <c r="K529" s="121"/>
      <c r="L529" s="121"/>
      <c r="M529" s="121"/>
      <c r="N529" s="121"/>
      <c r="O529" s="121"/>
      <c r="P529" s="121"/>
      <c r="Q529" s="121"/>
      <c r="R529" s="121"/>
      <c r="S529" s="121"/>
      <c r="T529" s="121"/>
      <c r="U529" s="122"/>
      <c r="V529" s="27" t="s">
        <v>27</v>
      </c>
      <c r="W529" s="14"/>
      <c r="X529" s="63"/>
      <c r="Y529" s="14"/>
      <c r="Z529" s="19" t="s">
        <v>27</v>
      </c>
    </row>
    <row r="530" spans="1:46" ht="15" thickBot="1" x14ac:dyDescent="0.35">
      <c r="A530" s="193"/>
      <c r="B530" s="142" t="s">
        <v>11</v>
      </c>
      <c r="C530" s="142">
        <v>26</v>
      </c>
      <c r="D530" s="142">
        <v>26</v>
      </c>
      <c r="E530" s="142">
        <v>15</v>
      </c>
      <c r="F530" s="142">
        <f>$BD$162</f>
        <v>25</v>
      </c>
      <c r="G530" s="142"/>
      <c r="H530" s="142"/>
      <c r="I530" s="142"/>
      <c r="J530" s="142"/>
      <c r="K530" s="142"/>
      <c r="L530" s="142"/>
      <c r="M530" s="142"/>
      <c r="N530" s="142"/>
      <c r="O530" s="142"/>
      <c r="P530" s="142"/>
      <c r="Q530" s="142"/>
      <c r="R530" s="142"/>
      <c r="S530" s="142"/>
      <c r="T530" s="142"/>
      <c r="U530" s="4"/>
      <c r="V530" s="106">
        <f>$BC$162</f>
        <v>11.67</v>
      </c>
      <c r="W530" s="28"/>
      <c r="X530" s="58"/>
      <c r="Y530" s="28"/>
      <c r="Z530" s="60">
        <f>$AW$162</f>
        <v>7</v>
      </c>
    </row>
    <row r="531" spans="1:46" ht="15" thickBot="1" x14ac:dyDescent="0.35"/>
    <row r="532" spans="1:46" ht="14.4" customHeight="1" x14ac:dyDescent="0.3">
      <c r="A532" s="188" t="s">
        <v>97</v>
      </c>
      <c r="B532" s="11"/>
      <c r="C532" s="462"/>
      <c r="D532" s="462"/>
      <c r="E532" s="462"/>
      <c r="F532" s="118"/>
      <c r="G532" s="118"/>
      <c r="H532" s="118"/>
      <c r="I532" s="118"/>
      <c r="J532" s="118"/>
      <c r="K532" s="118"/>
      <c r="L532" s="118"/>
      <c r="M532" s="118"/>
      <c r="N532" s="118"/>
      <c r="O532" s="118"/>
      <c r="P532" s="118"/>
      <c r="Q532" s="118"/>
      <c r="R532" s="118"/>
      <c r="S532" s="118"/>
      <c r="T532" s="118"/>
      <c r="U532" s="119"/>
      <c r="V532" s="165" t="s">
        <v>23</v>
      </c>
      <c r="W532" s="166"/>
      <c r="X532" s="166"/>
      <c r="Y532" s="166"/>
      <c r="Z532" s="166"/>
      <c r="AA532" s="11"/>
      <c r="AB532" s="462"/>
      <c r="AC532" s="462"/>
      <c r="AD532" s="462"/>
      <c r="AE532" s="118"/>
      <c r="AF532" s="118"/>
      <c r="AG532" s="118"/>
      <c r="AH532" s="118"/>
      <c r="AI532" s="118"/>
      <c r="AJ532" s="118"/>
      <c r="AK532" s="118"/>
      <c r="AL532" s="118"/>
      <c r="AM532" s="118"/>
      <c r="AN532" s="118"/>
      <c r="AO532" s="118"/>
      <c r="AP532" s="118"/>
      <c r="AQ532" s="118"/>
      <c r="AR532" s="118"/>
      <c r="AS532" s="118"/>
      <c r="AT532" s="119"/>
    </row>
    <row r="533" spans="1:46" x14ac:dyDescent="0.3">
      <c r="A533" s="189"/>
      <c r="B533" s="5" t="s">
        <v>1</v>
      </c>
      <c r="C533" s="20">
        <v>1</v>
      </c>
      <c r="D533" s="20">
        <v>2</v>
      </c>
      <c r="E533" s="20">
        <v>3</v>
      </c>
      <c r="F533" s="20">
        <v>4</v>
      </c>
      <c r="G533" s="20">
        <v>5</v>
      </c>
      <c r="H533" s="20">
        <v>6</v>
      </c>
      <c r="I533" s="20">
        <v>7</v>
      </c>
      <c r="J533" s="20">
        <v>8</v>
      </c>
      <c r="K533" s="20">
        <v>9</v>
      </c>
      <c r="L533" s="20">
        <v>10</v>
      </c>
      <c r="M533" s="20">
        <v>11</v>
      </c>
      <c r="N533" s="20">
        <v>12</v>
      </c>
      <c r="O533" s="20">
        <v>13</v>
      </c>
      <c r="P533" s="20">
        <v>14</v>
      </c>
      <c r="Q533" s="20">
        <v>15</v>
      </c>
      <c r="R533" s="20">
        <v>16</v>
      </c>
      <c r="S533" s="20">
        <v>17</v>
      </c>
      <c r="T533" s="20">
        <v>18</v>
      </c>
      <c r="U533" s="21" t="s">
        <v>0</v>
      </c>
      <c r="V533" s="25" t="s">
        <v>24</v>
      </c>
      <c r="W533" s="14"/>
      <c r="X533" s="8" t="s">
        <v>25</v>
      </c>
      <c r="Y533" s="14"/>
      <c r="Z533" s="46" t="s">
        <v>26</v>
      </c>
      <c r="AA533" s="5" t="s">
        <v>1</v>
      </c>
      <c r="AB533" s="20">
        <v>1</v>
      </c>
      <c r="AC533" s="20">
        <v>2</v>
      </c>
      <c r="AD533" s="20">
        <v>3</v>
      </c>
      <c r="AE533" s="20">
        <v>4</v>
      </c>
      <c r="AF533" s="20">
        <v>5</v>
      </c>
      <c r="AG533" s="20">
        <v>6</v>
      </c>
      <c r="AH533" s="20">
        <v>7</v>
      </c>
      <c r="AI533" s="20">
        <v>8</v>
      </c>
      <c r="AJ533" s="20">
        <v>9</v>
      </c>
      <c r="AK533" s="20">
        <v>10</v>
      </c>
      <c r="AL533" s="20">
        <v>11</v>
      </c>
      <c r="AM533" s="20">
        <v>12</v>
      </c>
      <c r="AN533" s="20">
        <v>13</v>
      </c>
      <c r="AO533" s="20">
        <v>14</v>
      </c>
      <c r="AP533" s="20">
        <v>15</v>
      </c>
      <c r="AQ533" s="20">
        <v>16</v>
      </c>
      <c r="AR533" s="20">
        <v>17</v>
      </c>
      <c r="AS533" s="20">
        <v>18</v>
      </c>
      <c r="AT533" s="21" t="s">
        <v>0</v>
      </c>
    </row>
    <row r="534" spans="1:46" x14ac:dyDescent="0.3">
      <c r="A534" s="189"/>
      <c r="B534" s="140" t="s">
        <v>2</v>
      </c>
      <c r="C534" s="140">
        <v>26</v>
      </c>
      <c r="D534" s="140">
        <v>21</v>
      </c>
      <c r="E534" s="140">
        <v>9</v>
      </c>
      <c r="F534" s="140">
        <f>$BE$61</f>
        <v>6</v>
      </c>
      <c r="G534" s="140"/>
      <c r="H534" s="140"/>
      <c r="I534" s="140"/>
      <c r="J534" s="140"/>
      <c r="K534" s="140"/>
      <c r="L534" s="140"/>
      <c r="M534" s="140"/>
      <c r="N534" s="140"/>
      <c r="O534" s="140"/>
      <c r="P534" s="140"/>
      <c r="Q534" s="140"/>
      <c r="R534" s="140"/>
      <c r="S534" s="140"/>
      <c r="T534" s="140"/>
      <c r="U534" s="3"/>
      <c r="V534" s="27" t="s">
        <v>27</v>
      </c>
      <c r="W534" s="14"/>
      <c r="X534" s="9" t="s">
        <v>28</v>
      </c>
      <c r="Y534" s="14"/>
      <c r="Z534" s="19" t="s">
        <v>28</v>
      </c>
      <c r="AA534" s="139" t="s">
        <v>33</v>
      </c>
      <c r="AB534" s="140">
        <v>10</v>
      </c>
      <c r="AC534" s="140">
        <v>7</v>
      </c>
      <c r="AD534" s="140">
        <v>5</v>
      </c>
      <c r="AE534" s="140">
        <f>$AY$61</f>
        <v>4</v>
      </c>
      <c r="AF534" s="140"/>
      <c r="AG534" s="140"/>
      <c r="AH534" s="140"/>
      <c r="AI534" s="140"/>
      <c r="AJ534" s="140"/>
      <c r="AK534" s="140"/>
      <c r="AL534" s="140"/>
      <c r="AM534" s="140"/>
      <c r="AN534" s="140"/>
      <c r="AO534" s="140"/>
      <c r="AP534" s="140"/>
      <c r="AQ534" s="140"/>
      <c r="AR534" s="140"/>
      <c r="AS534" s="140"/>
      <c r="AT534" s="3"/>
    </row>
    <row r="535" spans="1:46" x14ac:dyDescent="0.3">
      <c r="A535" s="189"/>
      <c r="B535" s="120"/>
      <c r="C535" s="463"/>
      <c r="D535" s="463"/>
      <c r="E535" s="463"/>
      <c r="F535" s="121"/>
      <c r="G535" s="121"/>
      <c r="H535" s="121"/>
      <c r="I535" s="121"/>
      <c r="J535" s="121"/>
      <c r="K535" s="121"/>
      <c r="L535" s="121"/>
      <c r="M535" s="121"/>
      <c r="N535" s="121"/>
      <c r="O535" s="121"/>
      <c r="P535" s="121"/>
      <c r="Q535" s="121"/>
      <c r="R535" s="121"/>
      <c r="S535" s="121"/>
      <c r="T535" s="121"/>
      <c r="U535" s="122"/>
      <c r="V535" s="108">
        <f>$BC$95</f>
        <v>11</v>
      </c>
      <c r="W535" s="10"/>
      <c r="X535" s="109">
        <f>$BD$95</f>
        <v>12.3</v>
      </c>
      <c r="Y535" s="10"/>
      <c r="Z535" s="3">
        <f>$BE$95</f>
        <v>12.7</v>
      </c>
      <c r="AA535" s="139" t="s">
        <v>34</v>
      </c>
      <c r="AB535" s="140">
        <v>14</v>
      </c>
      <c r="AC535" s="140">
        <v>9</v>
      </c>
      <c r="AD535" s="140">
        <v>6</v>
      </c>
      <c r="AE535" s="140">
        <f>$AW$61</f>
        <v>4</v>
      </c>
      <c r="AF535" s="140"/>
      <c r="AG535" s="140"/>
      <c r="AH535" s="140"/>
      <c r="AI535" s="140"/>
      <c r="AJ535" s="140"/>
      <c r="AK535" s="140"/>
      <c r="AL535" s="140"/>
      <c r="AM535" s="140"/>
      <c r="AN535" s="140"/>
      <c r="AO535" s="140"/>
      <c r="AP535" s="140"/>
      <c r="AQ535" s="140"/>
      <c r="AR535" s="140"/>
      <c r="AS535" s="140"/>
      <c r="AT535" s="3"/>
    </row>
    <row r="536" spans="1:46" x14ac:dyDescent="0.3">
      <c r="A536" s="189"/>
      <c r="B536" s="140" t="s">
        <v>3</v>
      </c>
      <c r="C536" s="140">
        <v>18</v>
      </c>
      <c r="D536" s="140">
        <v>28</v>
      </c>
      <c r="E536" s="140">
        <v>29</v>
      </c>
      <c r="F536" s="140">
        <f>$BD$61</f>
        <v>25</v>
      </c>
      <c r="G536" s="140"/>
      <c r="H536" s="140"/>
      <c r="I536" s="140"/>
      <c r="J536" s="140"/>
      <c r="K536" s="140"/>
      <c r="L536" s="140"/>
      <c r="M536" s="140"/>
      <c r="N536" s="140"/>
      <c r="O536" s="140"/>
      <c r="P536" s="140"/>
      <c r="Q536" s="140"/>
      <c r="R536" s="140"/>
      <c r="S536" s="140"/>
      <c r="T536" s="140"/>
      <c r="U536" s="3"/>
      <c r="V536" s="149" t="s">
        <v>29</v>
      </c>
      <c r="W536" s="150"/>
      <c r="X536" s="150"/>
      <c r="Y536" s="150"/>
      <c r="Z536" s="151"/>
      <c r="AA536" s="139" t="s">
        <v>35</v>
      </c>
      <c r="AB536" s="140">
        <v>3</v>
      </c>
      <c r="AC536" s="140">
        <v>6</v>
      </c>
      <c r="AD536" s="140">
        <v>3</v>
      </c>
      <c r="AE536" s="140">
        <f>$AX$61</f>
        <v>10</v>
      </c>
      <c r="AF536" s="140"/>
      <c r="AG536" s="140"/>
      <c r="AH536" s="140"/>
      <c r="AI536" s="140"/>
      <c r="AJ536" s="140"/>
      <c r="AK536" s="140"/>
      <c r="AL536" s="140"/>
      <c r="AM536" s="140"/>
      <c r="AN536" s="140"/>
      <c r="AO536" s="140"/>
      <c r="AP536" s="140"/>
      <c r="AQ536" s="140"/>
      <c r="AR536" s="140"/>
      <c r="AS536" s="140"/>
      <c r="AT536" s="3"/>
    </row>
    <row r="537" spans="1:46" x14ac:dyDescent="0.3">
      <c r="A537" s="189"/>
      <c r="B537" s="140" t="s">
        <v>4</v>
      </c>
      <c r="C537" s="140">
        <v>17</v>
      </c>
      <c r="D537" s="140">
        <v>26</v>
      </c>
      <c r="E537" s="140">
        <v>9</v>
      </c>
      <c r="F537" s="140">
        <f>$BI$27</f>
        <v>16</v>
      </c>
      <c r="G537" s="140"/>
      <c r="H537" s="140"/>
      <c r="I537" s="140"/>
      <c r="J537" s="140"/>
      <c r="K537" s="140"/>
      <c r="L537" s="140"/>
      <c r="M537" s="140"/>
      <c r="N537" s="140"/>
      <c r="O537" s="140"/>
      <c r="P537" s="140"/>
      <c r="Q537" s="140"/>
      <c r="R537" s="140"/>
      <c r="S537" s="140"/>
      <c r="T537" s="140"/>
      <c r="U537" s="3"/>
      <c r="V537" s="25" t="s">
        <v>24</v>
      </c>
      <c r="W537" s="14"/>
      <c r="X537" s="8" t="s">
        <v>25</v>
      </c>
      <c r="Y537" s="14"/>
      <c r="Z537" s="26" t="s">
        <v>26</v>
      </c>
      <c r="AA537" s="123"/>
      <c r="AB537" s="463"/>
      <c r="AC537" s="463"/>
      <c r="AD537" s="463"/>
      <c r="AE537" s="121"/>
      <c r="AF537" s="121"/>
      <c r="AG537" s="121"/>
      <c r="AH537" s="121"/>
      <c r="AI537" s="121"/>
      <c r="AJ537" s="121"/>
      <c r="AK537" s="121"/>
      <c r="AL537" s="121"/>
      <c r="AM537" s="121"/>
      <c r="AN537" s="121"/>
      <c r="AO537" s="121"/>
      <c r="AP537" s="121"/>
      <c r="AQ537" s="121"/>
      <c r="AR537" s="121"/>
      <c r="AS537" s="121"/>
      <c r="AT537" s="122"/>
    </row>
    <row r="538" spans="1:46" x14ac:dyDescent="0.3">
      <c r="A538" s="189"/>
      <c r="B538" s="140" t="s">
        <v>5</v>
      </c>
      <c r="C538" s="140">
        <v>21</v>
      </c>
      <c r="D538" s="140">
        <v>32</v>
      </c>
      <c r="E538" s="140">
        <v>27</v>
      </c>
      <c r="F538" s="140">
        <f>$BL$95</f>
        <v>20</v>
      </c>
      <c r="G538" s="140"/>
      <c r="H538" s="140"/>
      <c r="I538" s="140"/>
      <c r="J538" s="140"/>
      <c r="K538" s="140"/>
      <c r="L538" s="140"/>
      <c r="M538" s="140"/>
      <c r="N538" s="140"/>
      <c r="O538" s="140"/>
      <c r="P538" s="140"/>
      <c r="Q538" s="140"/>
      <c r="R538" s="140"/>
      <c r="S538" s="140"/>
      <c r="T538" s="140"/>
      <c r="U538" s="3"/>
      <c r="V538" s="27" t="s">
        <v>27</v>
      </c>
      <c r="W538" s="14"/>
      <c r="X538" s="9" t="s">
        <v>28</v>
      </c>
      <c r="Y538" s="14"/>
      <c r="Z538" s="19" t="s">
        <v>28</v>
      </c>
      <c r="AA538" s="139" t="s">
        <v>36</v>
      </c>
      <c r="AB538" s="140">
        <v>4</v>
      </c>
      <c r="AC538" s="140">
        <v>4</v>
      </c>
      <c r="AD538" s="140">
        <v>5</v>
      </c>
      <c r="AE538" s="140">
        <f>$AX$95</f>
        <v>16</v>
      </c>
      <c r="AF538" s="140"/>
      <c r="AG538" s="140"/>
      <c r="AH538" s="140"/>
      <c r="AI538" s="140"/>
      <c r="AJ538" s="140"/>
      <c r="AK538" s="140"/>
      <c r="AL538" s="140"/>
      <c r="AM538" s="140"/>
      <c r="AN538" s="140"/>
      <c r="AO538" s="140"/>
      <c r="AP538" s="140"/>
      <c r="AQ538" s="140"/>
      <c r="AR538" s="140"/>
      <c r="AS538" s="140"/>
      <c r="AT538" s="3"/>
    </row>
    <row r="539" spans="1:46" x14ac:dyDescent="0.3">
      <c r="A539" s="189"/>
      <c r="B539" s="120"/>
      <c r="C539" s="463"/>
      <c r="D539" s="463"/>
      <c r="E539" s="463"/>
      <c r="F539" s="121"/>
      <c r="G539" s="121"/>
      <c r="H539" s="121"/>
      <c r="I539" s="121"/>
      <c r="J539" s="121"/>
      <c r="K539" s="121"/>
      <c r="L539" s="121"/>
      <c r="M539" s="121"/>
      <c r="N539" s="121"/>
      <c r="O539" s="121"/>
      <c r="P539" s="121"/>
      <c r="Q539" s="121"/>
      <c r="R539" s="121"/>
      <c r="S539" s="121"/>
      <c r="T539" s="121"/>
      <c r="U539" s="122"/>
      <c r="V539" s="108">
        <f>$BI$95</f>
        <v>19.399999999999999</v>
      </c>
      <c r="W539" s="10"/>
      <c r="X539" s="109">
        <f>$BJ$95</f>
        <v>22.4</v>
      </c>
      <c r="Y539" s="10"/>
      <c r="Z539" s="3">
        <f>$BK$95</f>
        <v>26.4</v>
      </c>
      <c r="AA539" s="139" t="s">
        <v>37</v>
      </c>
      <c r="AB539" s="140">
        <v>16</v>
      </c>
      <c r="AC539" s="140">
        <v>16</v>
      </c>
      <c r="AD539" s="140">
        <v>18</v>
      </c>
      <c r="AE539" s="140">
        <f>$AY$95</f>
        <v>20</v>
      </c>
      <c r="AF539" s="140"/>
      <c r="AG539" s="140"/>
      <c r="AH539" s="140"/>
      <c r="AI539" s="140"/>
      <c r="AJ539" s="140"/>
      <c r="AK539" s="140"/>
      <c r="AL539" s="140"/>
      <c r="AM539" s="140"/>
      <c r="AN539" s="140"/>
      <c r="AO539" s="140"/>
      <c r="AP539" s="140"/>
      <c r="AQ539" s="140"/>
      <c r="AR539" s="140"/>
      <c r="AS539" s="140"/>
      <c r="AT539" s="3"/>
    </row>
    <row r="540" spans="1:46" x14ac:dyDescent="0.3">
      <c r="A540" s="189"/>
      <c r="B540" s="140" t="s">
        <v>6</v>
      </c>
      <c r="C540" s="140">
        <v>25</v>
      </c>
      <c r="D540" s="140">
        <v>16</v>
      </c>
      <c r="E540" s="140">
        <v>4</v>
      </c>
      <c r="F540" s="140">
        <f>$BC$61</f>
        <v>3</v>
      </c>
      <c r="G540" s="140"/>
      <c r="H540" s="140"/>
      <c r="I540" s="140"/>
      <c r="J540" s="140"/>
      <c r="K540" s="140"/>
      <c r="L540" s="140"/>
      <c r="M540" s="140"/>
      <c r="N540" s="140"/>
      <c r="O540" s="140"/>
      <c r="P540" s="140"/>
      <c r="Q540" s="140"/>
      <c r="R540" s="140"/>
      <c r="S540" s="140"/>
      <c r="T540" s="140"/>
      <c r="U540" s="3"/>
      <c r="V540" s="149" t="s">
        <v>30</v>
      </c>
      <c r="W540" s="150"/>
      <c r="X540" s="150"/>
      <c r="Y540" s="150"/>
      <c r="Z540" s="151"/>
      <c r="AA540" s="37"/>
      <c r="AB540" s="12"/>
      <c r="AC540" s="12"/>
      <c r="AD540" s="12"/>
      <c r="AE540" s="12"/>
      <c r="AF540" s="12"/>
      <c r="AG540" s="12"/>
      <c r="AH540" s="12"/>
      <c r="AI540" s="12"/>
      <c r="AJ540" s="12"/>
      <c r="AK540" s="12"/>
      <c r="AL540" s="12"/>
      <c r="AM540" s="12"/>
      <c r="AN540" s="12"/>
      <c r="AO540" s="12"/>
      <c r="AP540" s="12"/>
      <c r="AQ540" s="12"/>
      <c r="AR540" s="12"/>
      <c r="AS540" s="12"/>
      <c r="AT540" s="13"/>
    </row>
    <row r="541" spans="1:46" x14ac:dyDescent="0.3">
      <c r="A541" s="189"/>
      <c r="B541" s="140" t="s">
        <v>5</v>
      </c>
      <c r="C541" s="140">
        <v>15</v>
      </c>
      <c r="D541" s="140">
        <v>15</v>
      </c>
      <c r="E541" s="140">
        <v>5</v>
      </c>
      <c r="F541" s="140">
        <f>$BF$95</f>
        <v>6</v>
      </c>
      <c r="G541" s="140"/>
      <c r="H541" s="140"/>
      <c r="I541" s="140"/>
      <c r="J541" s="140"/>
      <c r="K541" s="140"/>
      <c r="L541" s="140"/>
      <c r="M541" s="140"/>
      <c r="N541" s="140"/>
      <c r="O541" s="140"/>
      <c r="P541" s="140"/>
      <c r="Q541" s="140"/>
      <c r="R541" s="140"/>
      <c r="S541" s="140"/>
      <c r="T541" s="140"/>
      <c r="U541" s="3"/>
      <c r="V541" s="25" t="s">
        <v>24</v>
      </c>
      <c r="W541" s="14"/>
      <c r="X541" s="8" t="s">
        <v>25</v>
      </c>
      <c r="Y541" s="14"/>
      <c r="Z541" s="26" t="s">
        <v>26</v>
      </c>
      <c r="AA541" s="38"/>
      <c r="AB541" s="464"/>
      <c r="AC541" s="464"/>
      <c r="AD541" s="464"/>
      <c r="AE541" s="14"/>
      <c r="AF541" s="14"/>
      <c r="AG541" s="14"/>
      <c r="AH541" s="14"/>
      <c r="AI541" s="14"/>
      <c r="AJ541" s="14"/>
      <c r="AK541" s="14"/>
      <c r="AL541" s="14"/>
      <c r="AM541" s="14"/>
      <c r="AN541" s="14"/>
      <c r="AO541" s="14"/>
      <c r="AP541" s="14"/>
      <c r="AQ541" s="14"/>
      <c r="AR541" s="14"/>
      <c r="AS541" s="14"/>
      <c r="AT541" s="15"/>
    </row>
    <row r="542" spans="1:46" x14ac:dyDescent="0.3">
      <c r="A542" s="189"/>
      <c r="B542" s="120"/>
      <c r="C542" s="463"/>
      <c r="D542" s="463"/>
      <c r="E542" s="463"/>
      <c r="F542" s="121"/>
      <c r="G542" s="121"/>
      <c r="H542" s="121"/>
      <c r="I542" s="121"/>
      <c r="J542" s="121"/>
      <c r="K542" s="121"/>
      <c r="L542" s="121"/>
      <c r="M542" s="121"/>
      <c r="N542" s="121"/>
      <c r="O542" s="121"/>
      <c r="P542" s="121"/>
      <c r="Q542" s="121"/>
      <c r="R542" s="121"/>
      <c r="S542" s="121"/>
      <c r="T542" s="121"/>
      <c r="U542" s="122"/>
      <c r="V542" s="27" t="s">
        <v>27</v>
      </c>
      <c r="W542" s="14"/>
      <c r="X542" s="9" t="s">
        <v>28</v>
      </c>
      <c r="Y542" s="14"/>
      <c r="Z542" s="19" t="s">
        <v>28</v>
      </c>
      <c r="AA542" s="39"/>
      <c r="AB542" s="465"/>
      <c r="AC542" s="465"/>
      <c r="AD542" s="465"/>
      <c r="AE542" s="124"/>
      <c r="AF542" s="124"/>
      <c r="AG542" s="124"/>
      <c r="AH542" s="124"/>
      <c r="AI542" s="124"/>
      <c r="AJ542" s="124"/>
      <c r="AK542" s="124" t="s">
        <v>1</v>
      </c>
      <c r="AL542" s="124"/>
      <c r="AM542" s="124"/>
      <c r="AN542" s="124"/>
      <c r="AO542" s="124"/>
      <c r="AP542" s="124"/>
      <c r="AQ542" s="124"/>
      <c r="AR542" s="124"/>
      <c r="AS542" s="124"/>
      <c r="AT542" s="125"/>
    </row>
    <row r="543" spans="1:46" x14ac:dyDescent="0.3">
      <c r="A543" s="189"/>
      <c r="B543" s="140" t="s">
        <v>7</v>
      </c>
      <c r="C543" s="140">
        <v>22</v>
      </c>
      <c r="D543" s="140">
        <v>15</v>
      </c>
      <c r="E543" s="140">
        <v>2</v>
      </c>
      <c r="F543" s="140">
        <f>$BC$27</f>
        <v>7</v>
      </c>
      <c r="G543" s="140"/>
      <c r="H543" s="140"/>
      <c r="I543" s="140"/>
      <c r="J543" s="140"/>
      <c r="K543" s="140"/>
      <c r="L543" s="140"/>
      <c r="M543" s="140"/>
      <c r="N543" s="140"/>
      <c r="O543" s="140"/>
      <c r="P543" s="140"/>
      <c r="Q543" s="140"/>
      <c r="R543" s="140"/>
      <c r="S543" s="140"/>
      <c r="T543" s="140"/>
      <c r="U543" s="3"/>
      <c r="V543" s="108">
        <f>$AW$129</f>
        <v>19.899999999999999</v>
      </c>
      <c r="W543" s="10"/>
      <c r="X543" s="109">
        <f>$AX$129</f>
        <v>26.9</v>
      </c>
      <c r="Y543" s="10"/>
      <c r="Z543" s="3">
        <f>$AY$129</f>
        <v>34.9</v>
      </c>
      <c r="AA543" s="40" t="s">
        <v>38</v>
      </c>
      <c r="AB543" s="22">
        <v>1</v>
      </c>
      <c r="AC543" s="20">
        <v>2</v>
      </c>
      <c r="AD543" s="20">
        <v>3</v>
      </c>
      <c r="AE543" s="20">
        <v>4</v>
      </c>
      <c r="AF543" s="20">
        <v>5</v>
      </c>
      <c r="AG543" s="22">
        <v>6</v>
      </c>
      <c r="AH543" s="22">
        <v>7</v>
      </c>
      <c r="AI543" s="22">
        <v>8</v>
      </c>
      <c r="AJ543" s="22">
        <v>9</v>
      </c>
      <c r="AK543" s="22">
        <v>10</v>
      </c>
      <c r="AL543" s="22">
        <v>11</v>
      </c>
      <c r="AM543" s="22">
        <v>12</v>
      </c>
      <c r="AN543" s="22">
        <v>13</v>
      </c>
      <c r="AO543" s="22">
        <v>14</v>
      </c>
      <c r="AP543" s="22">
        <v>15</v>
      </c>
      <c r="AQ543" s="22">
        <v>16</v>
      </c>
      <c r="AR543" s="22">
        <v>17</v>
      </c>
      <c r="AS543" s="22">
        <v>18</v>
      </c>
      <c r="AT543" s="23" t="s">
        <v>0</v>
      </c>
    </row>
    <row r="544" spans="1:46" x14ac:dyDescent="0.3">
      <c r="A544" s="189"/>
      <c r="B544" s="140" t="s">
        <v>8</v>
      </c>
      <c r="C544" s="140">
        <v>17</v>
      </c>
      <c r="D544" s="140">
        <v>11</v>
      </c>
      <c r="E544" s="140">
        <v>6</v>
      </c>
      <c r="F544" s="140">
        <f>$BD$27</f>
        <v>4</v>
      </c>
      <c r="G544" s="140"/>
      <c r="H544" s="140"/>
      <c r="I544" s="140"/>
      <c r="J544" s="140"/>
      <c r="K544" s="140"/>
      <c r="L544" s="140"/>
      <c r="M544" s="140"/>
      <c r="N544" s="140"/>
      <c r="O544" s="140"/>
      <c r="P544" s="140"/>
      <c r="Q544" s="140"/>
      <c r="R544" s="140"/>
      <c r="S544" s="140"/>
      <c r="T544" s="140"/>
      <c r="U544" s="3"/>
      <c r="V544" s="149" t="s">
        <v>31</v>
      </c>
      <c r="W544" s="150"/>
      <c r="X544" s="150"/>
      <c r="Y544" s="150"/>
      <c r="Z544" s="151"/>
      <c r="AA544" s="40" t="s">
        <v>150</v>
      </c>
      <c r="AB544" s="35">
        <v>13</v>
      </c>
      <c r="AC544" s="35">
        <v>21</v>
      </c>
      <c r="AD544" s="35">
        <v>5</v>
      </c>
      <c r="AE544" s="35">
        <f>$AX$27</f>
        <v>4</v>
      </c>
      <c r="AF544" s="35"/>
      <c r="AG544" s="35"/>
      <c r="AH544" s="35"/>
      <c r="AI544" s="35"/>
      <c r="AJ544" s="35"/>
      <c r="AK544" s="35"/>
      <c r="AL544" s="35"/>
      <c r="AM544" s="35"/>
      <c r="AN544" s="35"/>
      <c r="AO544" s="35"/>
      <c r="AP544" s="35"/>
      <c r="AQ544" s="35"/>
      <c r="AR544" s="35"/>
      <c r="AS544" s="35"/>
      <c r="AT544" s="36"/>
    </row>
    <row r="545" spans="1:46" x14ac:dyDescent="0.3">
      <c r="A545" s="189"/>
      <c r="B545" s="140" t="s">
        <v>9</v>
      </c>
      <c r="C545" s="140">
        <v>21</v>
      </c>
      <c r="D545" s="140">
        <v>8</v>
      </c>
      <c r="E545" s="140">
        <v>14</v>
      </c>
      <c r="F545" s="140">
        <f>$BE$27</f>
        <v>13</v>
      </c>
      <c r="G545" s="140"/>
      <c r="H545" s="140"/>
      <c r="I545" s="140"/>
      <c r="J545" s="140"/>
      <c r="K545" s="140"/>
      <c r="L545" s="140"/>
      <c r="M545" s="140"/>
      <c r="N545" s="140"/>
      <c r="O545" s="140"/>
      <c r="P545" s="140"/>
      <c r="Q545" s="140"/>
      <c r="R545" s="140"/>
      <c r="S545" s="140"/>
      <c r="T545" s="140"/>
      <c r="U545" s="3"/>
      <c r="V545" s="25" t="s">
        <v>24</v>
      </c>
      <c r="W545" s="14"/>
      <c r="X545" s="8" t="s">
        <v>25</v>
      </c>
      <c r="Y545" s="14"/>
      <c r="Z545" s="26" t="s">
        <v>26</v>
      </c>
      <c r="AA545" s="138"/>
      <c r="AB545" s="136"/>
      <c r="AC545" s="136"/>
      <c r="AD545" s="136"/>
      <c r="AE545" s="136"/>
      <c r="AF545" s="136"/>
      <c r="AG545" s="136"/>
      <c r="AH545" s="136"/>
      <c r="AI545" s="136"/>
      <c r="AJ545" s="136"/>
      <c r="AK545" s="136"/>
      <c r="AL545" s="136"/>
      <c r="AM545" s="136"/>
      <c r="AN545" s="136"/>
      <c r="AO545" s="136"/>
      <c r="AP545" s="136"/>
      <c r="AQ545" s="136"/>
      <c r="AR545" s="136"/>
      <c r="AS545" s="136"/>
      <c r="AT545" s="137"/>
    </row>
    <row r="546" spans="1:46" x14ac:dyDescent="0.3">
      <c r="A546" s="189"/>
      <c r="B546" s="140" t="s">
        <v>5</v>
      </c>
      <c r="C546" s="140">
        <v>2</v>
      </c>
      <c r="D546" s="140">
        <v>23</v>
      </c>
      <c r="E546" s="140">
        <v>14</v>
      </c>
      <c r="F546" s="140">
        <f>$AZ$129</f>
        <v>12</v>
      </c>
      <c r="G546" s="140"/>
      <c r="H546" s="140"/>
      <c r="I546" s="140"/>
      <c r="J546" s="140"/>
      <c r="K546" s="140"/>
      <c r="L546" s="140"/>
      <c r="M546" s="140"/>
      <c r="N546" s="140"/>
      <c r="O546" s="140"/>
      <c r="P546" s="140"/>
      <c r="Q546" s="140"/>
      <c r="R546" s="140"/>
      <c r="S546" s="140"/>
      <c r="T546" s="140"/>
      <c r="U546" s="3"/>
      <c r="V546" s="27" t="s">
        <v>27</v>
      </c>
      <c r="W546" s="14"/>
      <c r="X546" s="9" t="s">
        <v>28</v>
      </c>
      <c r="Y546" s="14"/>
      <c r="Z546" s="19" t="s">
        <v>28</v>
      </c>
      <c r="AA546" s="39"/>
      <c r="AB546" s="465"/>
      <c r="AC546" s="465"/>
      <c r="AD546" s="465"/>
      <c r="AE546" s="124"/>
      <c r="AF546" s="124"/>
      <c r="AG546" s="124"/>
      <c r="AH546" s="124"/>
      <c r="AI546" s="124"/>
      <c r="AJ546" s="124"/>
      <c r="AK546" s="124" t="s">
        <v>1</v>
      </c>
      <c r="AL546" s="124"/>
      <c r="AM546" s="124"/>
      <c r="AN546" s="124"/>
      <c r="AO546" s="124"/>
      <c r="AP546" s="124"/>
      <c r="AQ546" s="124"/>
      <c r="AR546" s="124"/>
      <c r="AS546" s="124"/>
      <c r="AT546" s="125"/>
    </row>
    <row r="547" spans="1:46" x14ac:dyDescent="0.3">
      <c r="A547" s="189"/>
      <c r="B547" s="120"/>
      <c r="C547" s="463"/>
      <c r="D547" s="463"/>
      <c r="E547" s="463"/>
      <c r="F547" s="121"/>
      <c r="G547" s="121"/>
      <c r="H547" s="121"/>
      <c r="I547" s="121"/>
      <c r="J547" s="121"/>
      <c r="K547" s="121"/>
      <c r="L547" s="121"/>
      <c r="M547" s="121"/>
      <c r="N547" s="121"/>
      <c r="O547" s="121"/>
      <c r="P547" s="121"/>
      <c r="Q547" s="121"/>
      <c r="R547" s="121"/>
      <c r="S547" s="121"/>
      <c r="T547" s="121"/>
      <c r="U547" s="122"/>
      <c r="V547" s="108">
        <f>$BC$129</f>
        <v>5.6</v>
      </c>
      <c r="W547" s="10"/>
      <c r="X547" s="109">
        <f>$BD$129</f>
        <v>7.7</v>
      </c>
      <c r="Y547" s="10"/>
      <c r="Z547" s="3">
        <f>$BE$129</f>
        <v>9.9</v>
      </c>
      <c r="AA547" s="49" t="s">
        <v>115</v>
      </c>
      <c r="AB547" s="44">
        <v>1</v>
      </c>
      <c r="AC547" s="20">
        <v>2</v>
      </c>
      <c r="AD547" s="20">
        <v>3</v>
      </c>
      <c r="AE547" s="20">
        <v>4</v>
      </c>
      <c r="AF547" s="20">
        <v>5</v>
      </c>
      <c r="AG547" s="44">
        <v>6</v>
      </c>
      <c r="AH547" s="44">
        <v>7</v>
      </c>
      <c r="AI547" s="44">
        <v>8</v>
      </c>
      <c r="AJ547" s="44">
        <v>9</v>
      </c>
      <c r="AK547" s="44">
        <v>10</v>
      </c>
      <c r="AL547" s="44">
        <v>11</v>
      </c>
      <c r="AM547" s="44">
        <v>12</v>
      </c>
      <c r="AN547" s="44">
        <v>13</v>
      </c>
      <c r="AO547" s="44">
        <v>14</v>
      </c>
      <c r="AP547" s="44">
        <v>15</v>
      </c>
      <c r="AQ547" s="44">
        <v>16</v>
      </c>
      <c r="AR547" s="44">
        <v>17</v>
      </c>
      <c r="AS547" s="44">
        <v>18</v>
      </c>
      <c r="AT547" s="45" t="s">
        <v>0</v>
      </c>
    </row>
    <row r="548" spans="1:46" x14ac:dyDescent="0.3">
      <c r="A548" s="189"/>
      <c r="B548" s="140" t="s">
        <v>10</v>
      </c>
      <c r="C548" s="140">
        <v>27</v>
      </c>
      <c r="D548" s="140">
        <v>6</v>
      </c>
      <c r="E548" s="140">
        <v>13</v>
      </c>
      <c r="F548" s="140">
        <f>$BH$27</f>
        <v>7</v>
      </c>
      <c r="G548" s="140"/>
      <c r="H548" s="140"/>
      <c r="I548" s="140"/>
      <c r="J548" s="140"/>
      <c r="K548" s="140"/>
      <c r="L548" s="140"/>
      <c r="M548" s="140"/>
      <c r="N548" s="140"/>
      <c r="O548" s="140"/>
      <c r="P548" s="140"/>
      <c r="Q548" s="140"/>
      <c r="R548" s="140"/>
      <c r="S548" s="140"/>
      <c r="T548" s="140"/>
      <c r="U548" s="3"/>
      <c r="V548" s="149" t="s">
        <v>32</v>
      </c>
      <c r="W548" s="150"/>
      <c r="X548" s="61"/>
      <c r="Y548" s="150" t="s">
        <v>127</v>
      </c>
      <c r="Z548" s="151"/>
      <c r="AA548" s="50" t="s">
        <v>116</v>
      </c>
      <c r="AB548" s="140">
        <v>15</v>
      </c>
      <c r="AC548" s="140">
        <v>23</v>
      </c>
      <c r="AD548" s="140">
        <v>28</v>
      </c>
      <c r="AE548" s="140">
        <f>$BI$61</f>
        <v>28</v>
      </c>
      <c r="AF548" s="140"/>
      <c r="AG548" s="140"/>
      <c r="AH548" s="140"/>
      <c r="AI548" s="140"/>
      <c r="AJ548" s="140"/>
      <c r="AK548" s="140"/>
      <c r="AL548" s="140"/>
      <c r="AM548" s="140"/>
      <c r="AN548" s="140"/>
      <c r="AO548" s="140"/>
      <c r="AP548" s="140"/>
      <c r="AQ548" s="140"/>
      <c r="AR548" s="140"/>
      <c r="AS548" s="140"/>
      <c r="AT548" s="3"/>
    </row>
    <row r="549" spans="1:46" ht="15" thickBot="1" x14ac:dyDescent="0.35">
      <c r="A549" s="189"/>
      <c r="B549" s="140" t="s">
        <v>5</v>
      </c>
      <c r="C549" s="140">
        <v>31</v>
      </c>
      <c r="D549" s="140">
        <v>13</v>
      </c>
      <c r="E549" s="140">
        <v>23</v>
      </c>
      <c r="F549" s="140">
        <f>$BF$129</f>
        <v>14</v>
      </c>
      <c r="G549" s="140"/>
      <c r="H549" s="140"/>
      <c r="I549" s="140"/>
      <c r="J549" s="140"/>
      <c r="K549" s="140"/>
      <c r="L549" s="140"/>
      <c r="M549" s="140"/>
      <c r="N549" s="140"/>
      <c r="O549" s="140"/>
      <c r="P549" s="140"/>
      <c r="Q549" s="140"/>
      <c r="R549" s="140"/>
      <c r="S549" s="140"/>
      <c r="T549" s="140"/>
      <c r="U549" s="3"/>
      <c r="V549" s="25" t="s">
        <v>24</v>
      </c>
      <c r="W549" s="14"/>
      <c r="X549" s="62"/>
      <c r="Y549" s="14"/>
      <c r="Z549" s="26" t="s">
        <v>24</v>
      </c>
      <c r="AA549" s="141" t="s">
        <v>117</v>
      </c>
      <c r="AB549" s="142">
        <v>6</v>
      </c>
      <c r="AC549" s="142">
        <v>11</v>
      </c>
      <c r="AD549" s="142">
        <v>4</v>
      </c>
      <c r="AE549" s="142">
        <f>$AX$163</f>
        <v>2</v>
      </c>
      <c r="AF549" s="142"/>
      <c r="AG549" s="142"/>
      <c r="AH549" s="142"/>
      <c r="AI549" s="142"/>
      <c r="AJ549" s="142"/>
      <c r="AK549" s="142"/>
      <c r="AL549" s="142"/>
      <c r="AM549" s="142"/>
      <c r="AN549" s="142"/>
      <c r="AO549" s="142"/>
      <c r="AP549" s="142"/>
      <c r="AQ549" s="142"/>
      <c r="AR549" s="142"/>
      <c r="AS549" s="142"/>
      <c r="AT549" s="4"/>
    </row>
    <row r="550" spans="1:46" x14ac:dyDescent="0.3">
      <c r="A550" s="189"/>
      <c r="B550" s="120"/>
      <c r="C550" s="463"/>
      <c r="D550" s="463"/>
      <c r="E550" s="463"/>
      <c r="F550" s="121"/>
      <c r="G550" s="121"/>
      <c r="H550" s="121"/>
      <c r="I550" s="121"/>
      <c r="J550" s="121"/>
      <c r="K550" s="121"/>
      <c r="L550" s="121"/>
      <c r="M550" s="121"/>
      <c r="N550" s="121"/>
      <c r="O550" s="121"/>
      <c r="P550" s="121"/>
      <c r="Q550" s="121"/>
      <c r="R550" s="121"/>
      <c r="S550" s="121"/>
      <c r="T550" s="121"/>
      <c r="U550" s="122"/>
      <c r="V550" s="27" t="s">
        <v>27</v>
      </c>
      <c r="W550" s="14"/>
      <c r="X550" s="63"/>
      <c r="Y550" s="14"/>
      <c r="Z550" s="19" t="s">
        <v>27</v>
      </c>
    </row>
    <row r="551" spans="1:46" ht="15" thickBot="1" x14ac:dyDescent="0.35">
      <c r="A551" s="190"/>
      <c r="B551" s="142" t="s">
        <v>11</v>
      </c>
      <c r="C551" s="142">
        <v>6</v>
      </c>
      <c r="D551" s="142">
        <v>1</v>
      </c>
      <c r="E551" s="142">
        <v>4</v>
      </c>
      <c r="F551" s="142">
        <f>$BD$163</f>
        <v>4</v>
      </c>
      <c r="G551" s="142"/>
      <c r="H551" s="142"/>
      <c r="I551" s="142"/>
      <c r="J551" s="142"/>
      <c r="K551" s="142"/>
      <c r="L551" s="142"/>
      <c r="M551" s="142"/>
      <c r="N551" s="142"/>
      <c r="O551" s="142"/>
      <c r="P551" s="142"/>
      <c r="Q551" s="142"/>
      <c r="R551" s="142"/>
      <c r="S551" s="142"/>
      <c r="T551" s="142"/>
      <c r="U551" s="4"/>
      <c r="V551" s="106">
        <f>$BC$163</f>
        <v>3.67</v>
      </c>
      <c r="W551" s="28"/>
      <c r="X551" s="58"/>
      <c r="Y551" s="28"/>
      <c r="Z551" s="60">
        <f>$AW$163</f>
        <v>2</v>
      </c>
    </row>
    <row r="552" spans="1:46" ht="15" thickBot="1" x14ac:dyDescent="0.35"/>
    <row r="553" spans="1:46" ht="14.4" customHeight="1" x14ac:dyDescent="0.3">
      <c r="A553" s="185" t="s">
        <v>98</v>
      </c>
      <c r="B553" s="11"/>
      <c r="C553" s="462"/>
      <c r="D553" s="462"/>
      <c r="E553" s="462"/>
      <c r="F553" s="118"/>
      <c r="G553" s="118"/>
      <c r="H553" s="118"/>
      <c r="I553" s="118"/>
      <c r="J553" s="118"/>
      <c r="K553" s="118"/>
      <c r="L553" s="118"/>
      <c r="M553" s="118"/>
      <c r="N553" s="118"/>
      <c r="O553" s="118"/>
      <c r="P553" s="118"/>
      <c r="Q553" s="118"/>
      <c r="R553" s="118"/>
      <c r="S553" s="118"/>
      <c r="T553" s="118"/>
      <c r="U553" s="119"/>
      <c r="V553" s="165" t="s">
        <v>23</v>
      </c>
      <c r="W553" s="166"/>
      <c r="X553" s="166"/>
      <c r="Y553" s="166"/>
      <c r="Z553" s="166"/>
      <c r="AA553" s="11"/>
      <c r="AB553" s="462"/>
      <c r="AC553" s="462"/>
      <c r="AD553" s="462"/>
      <c r="AE553" s="118"/>
      <c r="AF553" s="118"/>
      <c r="AG553" s="118"/>
      <c r="AH553" s="118"/>
      <c r="AI553" s="118"/>
      <c r="AJ553" s="118"/>
      <c r="AK553" s="118"/>
      <c r="AL553" s="118"/>
      <c r="AM553" s="118"/>
      <c r="AN553" s="118"/>
      <c r="AO553" s="118"/>
      <c r="AP553" s="118"/>
      <c r="AQ553" s="118"/>
      <c r="AR553" s="118"/>
      <c r="AS553" s="118"/>
      <c r="AT553" s="119"/>
    </row>
    <row r="554" spans="1:46" x14ac:dyDescent="0.3">
      <c r="A554" s="186"/>
      <c r="B554" s="5" t="s">
        <v>1</v>
      </c>
      <c r="C554" s="20">
        <v>1</v>
      </c>
      <c r="D554" s="20">
        <v>2</v>
      </c>
      <c r="E554" s="20">
        <v>3</v>
      </c>
      <c r="F554" s="20">
        <v>4</v>
      </c>
      <c r="G554" s="20">
        <v>5</v>
      </c>
      <c r="H554" s="20">
        <v>6</v>
      </c>
      <c r="I554" s="20">
        <v>7</v>
      </c>
      <c r="J554" s="20">
        <v>8</v>
      </c>
      <c r="K554" s="20">
        <v>9</v>
      </c>
      <c r="L554" s="20">
        <v>10</v>
      </c>
      <c r="M554" s="20">
        <v>11</v>
      </c>
      <c r="N554" s="20">
        <v>12</v>
      </c>
      <c r="O554" s="20">
        <v>13</v>
      </c>
      <c r="P554" s="20">
        <v>14</v>
      </c>
      <c r="Q554" s="20">
        <v>15</v>
      </c>
      <c r="R554" s="20">
        <v>16</v>
      </c>
      <c r="S554" s="20">
        <v>17</v>
      </c>
      <c r="T554" s="20">
        <v>18</v>
      </c>
      <c r="U554" s="21" t="s">
        <v>0</v>
      </c>
      <c r="V554" s="25" t="s">
        <v>24</v>
      </c>
      <c r="W554" s="14"/>
      <c r="X554" s="8" t="s">
        <v>25</v>
      </c>
      <c r="Y554" s="14"/>
      <c r="Z554" s="46" t="s">
        <v>26</v>
      </c>
      <c r="AA554" s="5" t="s">
        <v>1</v>
      </c>
      <c r="AB554" s="20">
        <v>1</v>
      </c>
      <c r="AC554" s="20">
        <v>2</v>
      </c>
      <c r="AD554" s="20">
        <v>3</v>
      </c>
      <c r="AE554" s="20">
        <v>4</v>
      </c>
      <c r="AF554" s="20">
        <v>5</v>
      </c>
      <c r="AG554" s="20">
        <v>6</v>
      </c>
      <c r="AH554" s="20">
        <v>7</v>
      </c>
      <c r="AI554" s="20">
        <v>8</v>
      </c>
      <c r="AJ554" s="20">
        <v>9</v>
      </c>
      <c r="AK554" s="20">
        <v>10</v>
      </c>
      <c r="AL554" s="20">
        <v>11</v>
      </c>
      <c r="AM554" s="20">
        <v>12</v>
      </c>
      <c r="AN554" s="20">
        <v>13</v>
      </c>
      <c r="AO554" s="20">
        <v>14</v>
      </c>
      <c r="AP554" s="20">
        <v>15</v>
      </c>
      <c r="AQ554" s="20">
        <v>16</v>
      </c>
      <c r="AR554" s="20">
        <v>17</v>
      </c>
      <c r="AS554" s="20">
        <v>18</v>
      </c>
      <c r="AT554" s="21" t="s">
        <v>0</v>
      </c>
    </row>
    <row r="555" spans="1:46" x14ac:dyDescent="0.3">
      <c r="A555" s="186"/>
      <c r="B555" s="140" t="s">
        <v>2</v>
      </c>
      <c r="C555" s="140">
        <v>14</v>
      </c>
      <c r="D555" s="140">
        <v>4</v>
      </c>
      <c r="E555" s="140">
        <v>8</v>
      </c>
      <c r="F555" s="140">
        <f>$BE$62</f>
        <v>12</v>
      </c>
      <c r="G555" s="140"/>
      <c r="H555" s="140"/>
      <c r="I555" s="140"/>
      <c r="J555" s="140"/>
      <c r="K555" s="140"/>
      <c r="L555" s="140"/>
      <c r="M555" s="140"/>
      <c r="N555" s="140"/>
      <c r="O555" s="140"/>
      <c r="P555" s="140"/>
      <c r="Q555" s="140"/>
      <c r="R555" s="140"/>
      <c r="S555" s="140"/>
      <c r="T555" s="140"/>
      <c r="U555" s="3"/>
      <c r="V555" s="27" t="s">
        <v>27</v>
      </c>
      <c r="W555" s="14"/>
      <c r="X555" s="9" t="s">
        <v>28</v>
      </c>
      <c r="Y555" s="14"/>
      <c r="Z555" s="19" t="s">
        <v>28</v>
      </c>
      <c r="AA555" s="139" t="s">
        <v>33</v>
      </c>
      <c r="AB555" s="140">
        <v>26</v>
      </c>
      <c r="AC555" s="140">
        <v>26</v>
      </c>
      <c r="AD555" s="140">
        <v>22</v>
      </c>
      <c r="AE555" s="140">
        <f>$AY$62</f>
        <v>16</v>
      </c>
      <c r="AF555" s="140"/>
      <c r="AG555" s="140"/>
      <c r="AH555" s="140"/>
      <c r="AI555" s="140"/>
      <c r="AJ555" s="140"/>
      <c r="AK555" s="140"/>
      <c r="AL555" s="140"/>
      <c r="AM555" s="140"/>
      <c r="AN555" s="140"/>
      <c r="AO555" s="140"/>
      <c r="AP555" s="140"/>
      <c r="AQ555" s="140"/>
      <c r="AR555" s="140"/>
      <c r="AS555" s="140"/>
      <c r="AT555" s="3"/>
    </row>
    <row r="556" spans="1:46" x14ac:dyDescent="0.3">
      <c r="A556" s="186"/>
      <c r="B556" s="120"/>
      <c r="C556" s="463"/>
      <c r="D556" s="463"/>
      <c r="E556" s="463"/>
      <c r="F556" s="121"/>
      <c r="G556" s="121"/>
      <c r="H556" s="121"/>
      <c r="I556" s="121"/>
      <c r="J556" s="121"/>
      <c r="K556" s="121"/>
      <c r="L556" s="121"/>
      <c r="M556" s="121"/>
      <c r="N556" s="121"/>
      <c r="O556" s="121"/>
      <c r="P556" s="121"/>
      <c r="Q556" s="121"/>
      <c r="R556" s="121"/>
      <c r="S556" s="121"/>
      <c r="T556" s="121"/>
      <c r="U556" s="122"/>
      <c r="V556" s="108">
        <f>$BC$96</f>
        <v>16.3</v>
      </c>
      <c r="W556" s="10"/>
      <c r="X556" s="109">
        <f>$BD$96</f>
        <v>17.899999999999999</v>
      </c>
      <c r="Y556" s="10"/>
      <c r="Z556" s="3">
        <f>$BE$96</f>
        <v>19.3</v>
      </c>
      <c r="AA556" s="139" t="s">
        <v>34</v>
      </c>
      <c r="AB556" s="140">
        <v>24</v>
      </c>
      <c r="AC556" s="140">
        <v>21</v>
      </c>
      <c r="AD556" s="140">
        <v>22</v>
      </c>
      <c r="AE556" s="140">
        <f>$AW$62</f>
        <v>21</v>
      </c>
      <c r="AF556" s="140"/>
      <c r="AG556" s="140"/>
      <c r="AH556" s="140"/>
      <c r="AI556" s="140"/>
      <c r="AJ556" s="140"/>
      <c r="AK556" s="140"/>
      <c r="AL556" s="140"/>
      <c r="AM556" s="140"/>
      <c r="AN556" s="140"/>
      <c r="AO556" s="140"/>
      <c r="AP556" s="140"/>
      <c r="AQ556" s="140"/>
      <c r="AR556" s="140"/>
      <c r="AS556" s="140"/>
      <c r="AT556" s="3"/>
    </row>
    <row r="557" spans="1:46" x14ac:dyDescent="0.3">
      <c r="A557" s="186"/>
      <c r="B557" s="140" t="s">
        <v>3</v>
      </c>
      <c r="C557" s="140">
        <v>27</v>
      </c>
      <c r="D557" s="140">
        <v>7</v>
      </c>
      <c r="E557" s="140">
        <v>18</v>
      </c>
      <c r="F557" s="140">
        <f>$BD$62</f>
        <v>17</v>
      </c>
      <c r="G557" s="140"/>
      <c r="H557" s="140"/>
      <c r="I557" s="140"/>
      <c r="J557" s="140"/>
      <c r="K557" s="140"/>
      <c r="L557" s="140"/>
      <c r="M557" s="140"/>
      <c r="N557" s="140"/>
      <c r="O557" s="140"/>
      <c r="P557" s="140"/>
      <c r="Q557" s="140"/>
      <c r="R557" s="140"/>
      <c r="S557" s="140"/>
      <c r="T557" s="140"/>
      <c r="U557" s="3"/>
      <c r="V557" s="149" t="s">
        <v>29</v>
      </c>
      <c r="W557" s="150"/>
      <c r="X557" s="150"/>
      <c r="Y557" s="150"/>
      <c r="Z557" s="151"/>
      <c r="AA557" s="139" t="s">
        <v>35</v>
      </c>
      <c r="AB557" s="140">
        <v>24</v>
      </c>
      <c r="AC557" s="140">
        <v>27</v>
      </c>
      <c r="AD557" s="140">
        <v>20</v>
      </c>
      <c r="AE557" s="140">
        <f>$AX$62</f>
        <v>12</v>
      </c>
      <c r="AF557" s="140"/>
      <c r="AG557" s="140"/>
      <c r="AH557" s="140"/>
      <c r="AI557" s="140"/>
      <c r="AJ557" s="140"/>
      <c r="AK557" s="140"/>
      <c r="AL557" s="140"/>
      <c r="AM557" s="140"/>
      <c r="AN557" s="140"/>
      <c r="AO557" s="140"/>
      <c r="AP557" s="140"/>
      <c r="AQ557" s="140"/>
      <c r="AR557" s="140"/>
      <c r="AS557" s="140"/>
      <c r="AT557" s="3"/>
    </row>
    <row r="558" spans="1:46" x14ac:dyDescent="0.3">
      <c r="A558" s="186"/>
      <c r="B558" s="140" t="s">
        <v>4</v>
      </c>
      <c r="C558" s="140">
        <v>15</v>
      </c>
      <c r="D558" s="140">
        <v>22</v>
      </c>
      <c r="E558" s="140">
        <v>23</v>
      </c>
      <c r="F558" s="140">
        <f>$BI$28</f>
        <v>20</v>
      </c>
      <c r="G558" s="140"/>
      <c r="H558" s="140"/>
      <c r="I558" s="140"/>
      <c r="J558" s="140"/>
      <c r="K558" s="140"/>
      <c r="L558" s="140"/>
      <c r="M558" s="140"/>
      <c r="N558" s="140"/>
      <c r="O558" s="140"/>
      <c r="P558" s="140"/>
      <c r="Q558" s="140"/>
      <c r="R558" s="140"/>
      <c r="S558" s="140"/>
      <c r="T558" s="140"/>
      <c r="U558" s="3"/>
      <c r="V558" s="25" t="s">
        <v>24</v>
      </c>
      <c r="W558" s="14"/>
      <c r="X558" s="8" t="s">
        <v>25</v>
      </c>
      <c r="Y558" s="14"/>
      <c r="Z558" s="26" t="s">
        <v>26</v>
      </c>
      <c r="AA558" s="123"/>
      <c r="AB558" s="463"/>
      <c r="AC558" s="463"/>
      <c r="AD558" s="463"/>
      <c r="AE558" s="121"/>
      <c r="AF558" s="121"/>
      <c r="AG558" s="121"/>
      <c r="AH558" s="121"/>
      <c r="AI558" s="121"/>
      <c r="AJ558" s="121"/>
      <c r="AK558" s="121"/>
      <c r="AL558" s="121"/>
      <c r="AM558" s="121"/>
      <c r="AN558" s="121"/>
      <c r="AO558" s="121"/>
      <c r="AP558" s="121"/>
      <c r="AQ558" s="121"/>
      <c r="AR558" s="121"/>
      <c r="AS558" s="121"/>
      <c r="AT558" s="122"/>
    </row>
    <row r="559" spans="1:46" x14ac:dyDescent="0.3">
      <c r="A559" s="186"/>
      <c r="B559" s="140" t="s">
        <v>5</v>
      </c>
      <c r="C559" s="140">
        <v>26</v>
      </c>
      <c r="D559" s="140">
        <v>20</v>
      </c>
      <c r="E559" s="140">
        <v>20</v>
      </c>
      <c r="F559" s="140">
        <f>$BL$96</f>
        <v>23</v>
      </c>
      <c r="G559" s="140"/>
      <c r="H559" s="140"/>
      <c r="I559" s="140"/>
      <c r="J559" s="140"/>
      <c r="K559" s="140"/>
      <c r="L559" s="140"/>
      <c r="M559" s="140"/>
      <c r="N559" s="140"/>
      <c r="O559" s="140"/>
      <c r="P559" s="140"/>
      <c r="Q559" s="140"/>
      <c r="R559" s="140"/>
      <c r="S559" s="140"/>
      <c r="T559" s="140"/>
      <c r="U559" s="3"/>
      <c r="V559" s="27" t="s">
        <v>27</v>
      </c>
      <c r="W559" s="14"/>
      <c r="X559" s="9" t="s">
        <v>28</v>
      </c>
      <c r="Y559" s="14"/>
      <c r="Z559" s="19" t="s">
        <v>28</v>
      </c>
      <c r="AA559" s="139" t="s">
        <v>36</v>
      </c>
      <c r="AB559" s="140">
        <v>28</v>
      </c>
      <c r="AC559" s="140">
        <v>28</v>
      </c>
      <c r="AD559" s="140">
        <v>23</v>
      </c>
      <c r="AE559" s="140">
        <f>$AX$96</f>
        <v>13</v>
      </c>
      <c r="AF559" s="140"/>
      <c r="AG559" s="140"/>
      <c r="AH559" s="140"/>
      <c r="AI559" s="140"/>
      <c r="AJ559" s="140"/>
      <c r="AK559" s="140"/>
      <c r="AL559" s="140"/>
      <c r="AM559" s="140"/>
      <c r="AN559" s="140"/>
      <c r="AO559" s="140"/>
      <c r="AP559" s="140"/>
      <c r="AQ559" s="140"/>
      <c r="AR559" s="140"/>
      <c r="AS559" s="140"/>
      <c r="AT559" s="3"/>
    </row>
    <row r="560" spans="1:46" x14ac:dyDescent="0.3">
      <c r="A560" s="186"/>
      <c r="B560" s="120"/>
      <c r="C560" s="463"/>
      <c r="D560" s="463"/>
      <c r="E560" s="463"/>
      <c r="F560" s="121"/>
      <c r="G560" s="121"/>
      <c r="H560" s="121"/>
      <c r="I560" s="121"/>
      <c r="J560" s="121"/>
      <c r="K560" s="121"/>
      <c r="L560" s="121"/>
      <c r="M560" s="121"/>
      <c r="N560" s="121"/>
      <c r="O560" s="121"/>
      <c r="P560" s="121"/>
      <c r="Q560" s="121"/>
      <c r="R560" s="121"/>
      <c r="S560" s="121"/>
      <c r="T560" s="121"/>
      <c r="U560" s="122"/>
      <c r="V560" s="108">
        <f>$BI$96</f>
        <v>20.5</v>
      </c>
      <c r="W560" s="10"/>
      <c r="X560" s="109">
        <f>$BJ$96</f>
        <v>23.1</v>
      </c>
      <c r="Y560" s="10"/>
      <c r="Z560" s="3">
        <f>$BK$96</f>
        <v>26.8</v>
      </c>
      <c r="AA560" s="139" t="s">
        <v>37</v>
      </c>
      <c r="AB560" s="140">
        <v>11</v>
      </c>
      <c r="AC560" s="140">
        <v>11</v>
      </c>
      <c r="AD560" s="140">
        <v>15</v>
      </c>
      <c r="AE560" s="140">
        <f>$AY$96</f>
        <v>8</v>
      </c>
      <c r="AF560" s="140"/>
      <c r="AG560" s="140"/>
      <c r="AH560" s="140"/>
      <c r="AI560" s="140"/>
      <c r="AJ560" s="140"/>
      <c r="AK560" s="140"/>
      <c r="AL560" s="140"/>
      <c r="AM560" s="140"/>
      <c r="AN560" s="140"/>
      <c r="AO560" s="140"/>
      <c r="AP560" s="140"/>
      <c r="AQ560" s="140"/>
      <c r="AR560" s="140"/>
      <c r="AS560" s="140"/>
      <c r="AT560" s="3"/>
    </row>
    <row r="561" spans="1:46" x14ac:dyDescent="0.3">
      <c r="A561" s="186"/>
      <c r="B561" s="140" t="s">
        <v>6</v>
      </c>
      <c r="C561" s="140">
        <v>8</v>
      </c>
      <c r="D561" s="140">
        <v>5</v>
      </c>
      <c r="E561" s="140">
        <v>9</v>
      </c>
      <c r="F561" s="140">
        <f>$BC$62</f>
        <v>12</v>
      </c>
      <c r="G561" s="140"/>
      <c r="H561" s="140"/>
      <c r="I561" s="140"/>
      <c r="J561" s="140"/>
      <c r="K561" s="140"/>
      <c r="L561" s="140"/>
      <c r="M561" s="140"/>
      <c r="N561" s="140"/>
      <c r="O561" s="140"/>
      <c r="P561" s="140"/>
      <c r="Q561" s="140"/>
      <c r="R561" s="140"/>
      <c r="S561" s="140"/>
      <c r="T561" s="140"/>
      <c r="U561" s="3"/>
      <c r="V561" s="149" t="s">
        <v>30</v>
      </c>
      <c r="W561" s="150"/>
      <c r="X561" s="150"/>
      <c r="Y561" s="150"/>
      <c r="Z561" s="151"/>
      <c r="AA561" s="37"/>
      <c r="AB561" s="12"/>
      <c r="AC561" s="12"/>
      <c r="AD561" s="12"/>
      <c r="AE561" s="12"/>
      <c r="AF561" s="12"/>
      <c r="AG561" s="12"/>
      <c r="AH561" s="12"/>
      <c r="AI561" s="12"/>
      <c r="AJ561" s="12"/>
      <c r="AK561" s="12"/>
      <c r="AL561" s="12"/>
      <c r="AM561" s="12"/>
      <c r="AN561" s="12"/>
      <c r="AO561" s="12"/>
      <c r="AP561" s="12"/>
      <c r="AQ561" s="12"/>
      <c r="AR561" s="12"/>
      <c r="AS561" s="12"/>
      <c r="AT561" s="13"/>
    </row>
    <row r="562" spans="1:46" x14ac:dyDescent="0.3">
      <c r="A562" s="186"/>
      <c r="B562" s="140" t="s">
        <v>5</v>
      </c>
      <c r="C562" s="140">
        <v>12</v>
      </c>
      <c r="D562" s="140">
        <v>21</v>
      </c>
      <c r="E562" s="140">
        <v>15</v>
      </c>
      <c r="F562" s="140">
        <f>$BF$96</f>
        <v>15</v>
      </c>
      <c r="G562" s="140"/>
      <c r="H562" s="140"/>
      <c r="I562" s="140"/>
      <c r="J562" s="140"/>
      <c r="K562" s="140"/>
      <c r="L562" s="140"/>
      <c r="M562" s="140"/>
      <c r="N562" s="140"/>
      <c r="O562" s="140"/>
      <c r="P562" s="140"/>
      <c r="Q562" s="140"/>
      <c r="R562" s="140"/>
      <c r="S562" s="140"/>
      <c r="T562" s="140"/>
      <c r="U562" s="3"/>
      <c r="V562" s="25" t="s">
        <v>24</v>
      </c>
      <c r="W562" s="14"/>
      <c r="X562" s="8" t="s">
        <v>25</v>
      </c>
      <c r="Y562" s="14"/>
      <c r="Z562" s="26" t="s">
        <v>26</v>
      </c>
      <c r="AA562" s="38"/>
      <c r="AB562" s="464"/>
      <c r="AC562" s="464"/>
      <c r="AD562" s="464"/>
      <c r="AE562" s="14"/>
      <c r="AF562" s="14"/>
      <c r="AG562" s="14"/>
      <c r="AH562" s="14"/>
      <c r="AI562" s="14"/>
      <c r="AJ562" s="14"/>
      <c r="AK562" s="14"/>
      <c r="AL562" s="14"/>
      <c r="AM562" s="14"/>
      <c r="AN562" s="14"/>
      <c r="AO562" s="14"/>
      <c r="AP562" s="14"/>
      <c r="AQ562" s="14"/>
      <c r="AR562" s="14"/>
      <c r="AS562" s="14"/>
      <c r="AT562" s="15"/>
    </row>
    <row r="563" spans="1:46" x14ac:dyDescent="0.3">
      <c r="A563" s="186"/>
      <c r="B563" s="120"/>
      <c r="C563" s="463"/>
      <c r="D563" s="463"/>
      <c r="E563" s="463"/>
      <c r="F563" s="121"/>
      <c r="G563" s="121"/>
      <c r="H563" s="121"/>
      <c r="I563" s="121"/>
      <c r="J563" s="121"/>
      <c r="K563" s="121"/>
      <c r="L563" s="121"/>
      <c r="M563" s="121"/>
      <c r="N563" s="121"/>
      <c r="O563" s="121"/>
      <c r="P563" s="121"/>
      <c r="Q563" s="121"/>
      <c r="R563" s="121"/>
      <c r="S563" s="121"/>
      <c r="T563" s="121"/>
      <c r="U563" s="122"/>
      <c r="V563" s="27" t="s">
        <v>27</v>
      </c>
      <c r="W563" s="14"/>
      <c r="X563" s="9" t="s">
        <v>28</v>
      </c>
      <c r="Y563" s="14"/>
      <c r="Z563" s="19" t="s">
        <v>28</v>
      </c>
      <c r="AA563" s="39"/>
      <c r="AB563" s="465"/>
      <c r="AC563" s="465"/>
      <c r="AD563" s="465"/>
      <c r="AE563" s="124"/>
      <c r="AF563" s="124"/>
      <c r="AG563" s="124"/>
      <c r="AH563" s="124"/>
      <c r="AI563" s="124"/>
      <c r="AJ563" s="124"/>
      <c r="AK563" s="124" t="s">
        <v>1</v>
      </c>
      <c r="AL563" s="124"/>
      <c r="AM563" s="124"/>
      <c r="AN563" s="124"/>
      <c r="AO563" s="124"/>
      <c r="AP563" s="124"/>
      <c r="AQ563" s="124"/>
      <c r="AR563" s="124"/>
      <c r="AS563" s="124"/>
      <c r="AT563" s="125"/>
    </row>
    <row r="564" spans="1:46" x14ac:dyDescent="0.3">
      <c r="A564" s="186"/>
      <c r="B564" s="140" t="s">
        <v>7</v>
      </c>
      <c r="C564" s="140">
        <v>5</v>
      </c>
      <c r="D564" s="140">
        <v>22</v>
      </c>
      <c r="E564" s="140">
        <v>21</v>
      </c>
      <c r="F564" s="140">
        <f>$BC$28</f>
        <v>26</v>
      </c>
      <c r="G564" s="140"/>
      <c r="H564" s="140"/>
      <c r="I564" s="140"/>
      <c r="J564" s="140"/>
      <c r="K564" s="140"/>
      <c r="L564" s="140"/>
      <c r="M564" s="140"/>
      <c r="N564" s="140"/>
      <c r="O564" s="140"/>
      <c r="P564" s="140"/>
      <c r="Q564" s="140"/>
      <c r="R564" s="140"/>
      <c r="S564" s="140"/>
      <c r="T564" s="140"/>
      <c r="U564" s="3"/>
      <c r="V564" s="108">
        <f>$AW$130</f>
        <v>26.8</v>
      </c>
      <c r="W564" s="10"/>
      <c r="X564" s="109">
        <f>$AX$130</f>
        <v>34.1</v>
      </c>
      <c r="Y564" s="10"/>
      <c r="Z564" s="3">
        <f>$AY$130</f>
        <v>44.4</v>
      </c>
      <c r="AA564" s="40" t="s">
        <v>38</v>
      </c>
      <c r="AB564" s="22">
        <v>1</v>
      </c>
      <c r="AC564" s="20">
        <v>2</v>
      </c>
      <c r="AD564" s="20">
        <v>3</v>
      </c>
      <c r="AE564" s="20">
        <v>4</v>
      </c>
      <c r="AF564" s="20">
        <v>5</v>
      </c>
      <c r="AG564" s="22">
        <v>6</v>
      </c>
      <c r="AH564" s="22">
        <v>7</v>
      </c>
      <c r="AI564" s="22">
        <v>8</v>
      </c>
      <c r="AJ564" s="22">
        <v>9</v>
      </c>
      <c r="AK564" s="22">
        <v>10</v>
      </c>
      <c r="AL564" s="22">
        <v>11</v>
      </c>
      <c r="AM564" s="22">
        <v>12</v>
      </c>
      <c r="AN564" s="22">
        <v>13</v>
      </c>
      <c r="AO564" s="22">
        <v>14</v>
      </c>
      <c r="AP564" s="22">
        <v>15</v>
      </c>
      <c r="AQ564" s="22">
        <v>16</v>
      </c>
      <c r="AR564" s="22">
        <v>17</v>
      </c>
      <c r="AS564" s="22">
        <v>18</v>
      </c>
      <c r="AT564" s="23" t="s">
        <v>0</v>
      </c>
    </row>
    <row r="565" spans="1:46" x14ac:dyDescent="0.3">
      <c r="A565" s="186"/>
      <c r="B565" s="140" t="s">
        <v>8</v>
      </c>
      <c r="C565" s="140">
        <v>8</v>
      </c>
      <c r="D565" s="140">
        <v>25</v>
      </c>
      <c r="E565" s="140">
        <v>16</v>
      </c>
      <c r="F565" s="140">
        <f>$BD$28</f>
        <v>15</v>
      </c>
      <c r="G565" s="140"/>
      <c r="H565" s="140"/>
      <c r="I565" s="140"/>
      <c r="J565" s="140"/>
      <c r="K565" s="140"/>
      <c r="L565" s="140"/>
      <c r="M565" s="140"/>
      <c r="N565" s="140"/>
      <c r="O565" s="140"/>
      <c r="P565" s="140"/>
      <c r="Q565" s="140"/>
      <c r="R565" s="140"/>
      <c r="S565" s="140"/>
      <c r="T565" s="140"/>
      <c r="U565" s="3"/>
      <c r="V565" s="149" t="s">
        <v>31</v>
      </c>
      <c r="W565" s="150"/>
      <c r="X565" s="150"/>
      <c r="Y565" s="150"/>
      <c r="Z565" s="151"/>
      <c r="AA565" s="40" t="s">
        <v>150</v>
      </c>
      <c r="AB565" s="35">
        <v>26</v>
      </c>
      <c r="AC565" s="35">
        <v>25</v>
      </c>
      <c r="AD565" s="35">
        <v>16</v>
      </c>
      <c r="AE565" s="35">
        <f>$AX$28</f>
        <v>16</v>
      </c>
      <c r="AF565" s="35"/>
      <c r="AG565" s="35"/>
      <c r="AH565" s="35"/>
      <c r="AI565" s="35"/>
      <c r="AJ565" s="35"/>
      <c r="AK565" s="35"/>
      <c r="AL565" s="35"/>
      <c r="AM565" s="35"/>
      <c r="AN565" s="35"/>
      <c r="AO565" s="35"/>
      <c r="AP565" s="35"/>
      <c r="AQ565" s="35"/>
      <c r="AR565" s="35"/>
      <c r="AS565" s="35"/>
      <c r="AT565" s="36"/>
    </row>
    <row r="566" spans="1:46" x14ac:dyDescent="0.3">
      <c r="A566" s="186"/>
      <c r="B566" s="140" t="s">
        <v>9</v>
      </c>
      <c r="C566" s="140">
        <v>15</v>
      </c>
      <c r="D566" s="140">
        <v>2</v>
      </c>
      <c r="E566" s="140">
        <v>7</v>
      </c>
      <c r="F566" s="140">
        <f>$BE$28</f>
        <v>6</v>
      </c>
      <c r="G566" s="140"/>
      <c r="H566" s="140"/>
      <c r="I566" s="140"/>
      <c r="J566" s="140"/>
      <c r="K566" s="140"/>
      <c r="L566" s="140"/>
      <c r="M566" s="140"/>
      <c r="N566" s="140"/>
      <c r="O566" s="140"/>
      <c r="P566" s="140"/>
      <c r="Q566" s="140"/>
      <c r="R566" s="140"/>
      <c r="S566" s="140"/>
      <c r="T566" s="140"/>
      <c r="U566" s="3"/>
      <c r="V566" s="25" t="s">
        <v>24</v>
      </c>
      <c r="W566" s="14"/>
      <c r="X566" s="8" t="s">
        <v>25</v>
      </c>
      <c r="Y566" s="14"/>
      <c r="Z566" s="26" t="s">
        <v>26</v>
      </c>
      <c r="AA566" s="138"/>
      <c r="AB566" s="136"/>
      <c r="AC566" s="136"/>
      <c r="AD566" s="136"/>
      <c r="AE566" s="136"/>
      <c r="AF566" s="136"/>
      <c r="AG566" s="136"/>
      <c r="AH566" s="136"/>
      <c r="AI566" s="136"/>
      <c r="AJ566" s="136"/>
      <c r="AK566" s="136"/>
      <c r="AL566" s="136"/>
      <c r="AM566" s="136"/>
      <c r="AN566" s="136"/>
      <c r="AO566" s="136"/>
      <c r="AP566" s="136"/>
      <c r="AQ566" s="136"/>
      <c r="AR566" s="136"/>
      <c r="AS566" s="136"/>
      <c r="AT566" s="137"/>
    </row>
    <row r="567" spans="1:46" x14ac:dyDescent="0.3">
      <c r="A567" s="186"/>
      <c r="B567" s="140" t="s">
        <v>5</v>
      </c>
      <c r="C567" s="140">
        <v>12</v>
      </c>
      <c r="D567" s="140">
        <v>28</v>
      </c>
      <c r="E567" s="140">
        <v>26</v>
      </c>
      <c r="F567" s="140">
        <f>$AZ$130</f>
        <v>23</v>
      </c>
      <c r="G567" s="140"/>
      <c r="H567" s="140"/>
      <c r="I567" s="140"/>
      <c r="J567" s="140"/>
      <c r="K567" s="140"/>
      <c r="L567" s="140"/>
      <c r="M567" s="140"/>
      <c r="N567" s="140"/>
      <c r="O567" s="140"/>
      <c r="P567" s="140"/>
      <c r="Q567" s="140"/>
      <c r="R567" s="140"/>
      <c r="S567" s="140"/>
      <c r="T567" s="140"/>
      <c r="U567" s="3"/>
      <c r="V567" s="27" t="s">
        <v>27</v>
      </c>
      <c r="W567" s="14"/>
      <c r="X567" s="9" t="s">
        <v>28</v>
      </c>
      <c r="Y567" s="14"/>
      <c r="Z567" s="19" t="s">
        <v>28</v>
      </c>
      <c r="AA567" s="39"/>
      <c r="AB567" s="465"/>
      <c r="AC567" s="465"/>
      <c r="AD567" s="465"/>
      <c r="AE567" s="124"/>
      <c r="AF567" s="124"/>
      <c r="AG567" s="124"/>
      <c r="AH567" s="124"/>
      <c r="AI567" s="124"/>
      <c r="AJ567" s="124"/>
      <c r="AK567" s="124" t="s">
        <v>1</v>
      </c>
      <c r="AL567" s="124"/>
      <c r="AM567" s="124"/>
      <c r="AN567" s="124"/>
      <c r="AO567" s="124"/>
      <c r="AP567" s="124"/>
      <c r="AQ567" s="124"/>
      <c r="AR567" s="124"/>
      <c r="AS567" s="124"/>
      <c r="AT567" s="125"/>
    </row>
    <row r="568" spans="1:46" x14ac:dyDescent="0.3">
      <c r="A568" s="186"/>
      <c r="B568" s="120"/>
      <c r="C568" s="463"/>
      <c r="D568" s="463"/>
      <c r="E568" s="463"/>
      <c r="F568" s="121"/>
      <c r="G568" s="121"/>
      <c r="H568" s="121"/>
      <c r="I568" s="121"/>
      <c r="J568" s="121"/>
      <c r="K568" s="121"/>
      <c r="L568" s="121"/>
      <c r="M568" s="121"/>
      <c r="N568" s="121"/>
      <c r="O568" s="121"/>
      <c r="P568" s="121"/>
      <c r="Q568" s="121"/>
      <c r="R568" s="121"/>
      <c r="S568" s="121"/>
      <c r="T568" s="121"/>
      <c r="U568" s="122"/>
      <c r="V568" s="108">
        <f>$BC$130</f>
        <v>6.6</v>
      </c>
      <c r="W568" s="10"/>
      <c r="X568" s="109">
        <f>$BD$130</f>
        <v>9.1</v>
      </c>
      <c r="Y568" s="10"/>
      <c r="Z568" s="3">
        <f>$BE$130</f>
        <v>11.6</v>
      </c>
      <c r="AA568" s="49" t="s">
        <v>115</v>
      </c>
      <c r="AB568" s="44">
        <v>1</v>
      </c>
      <c r="AC568" s="20">
        <v>2</v>
      </c>
      <c r="AD568" s="20">
        <v>3</v>
      </c>
      <c r="AE568" s="20">
        <v>4</v>
      </c>
      <c r="AF568" s="20">
        <v>5</v>
      </c>
      <c r="AG568" s="44">
        <v>6</v>
      </c>
      <c r="AH568" s="44">
        <v>7</v>
      </c>
      <c r="AI568" s="44">
        <v>8</v>
      </c>
      <c r="AJ568" s="44">
        <v>9</v>
      </c>
      <c r="AK568" s="44">
        <v>10</v>
      </c>
      <c r="AL568" s="44">
        <v>11</v>
      </c>
      <c r="AM568" s="44">
        <v>12</v>
      </c>
      <c r="AN568" s="44">
        <v>13</v>
      </c>
      <c r="AO568" s="44">
        <v>14</v>
      </c>
      <c r="AP568" s="44">
        <v>15</v>
      </c>
      <c r="AQ568" s="44">
        <v>16</v>
      </c>
      <c r="AR568" s="44">
        <v>17</v>
      </c>
      <c r="AS568" s="44">
        <v>18</v>
      </c>
      <c r="AT568" s="45" t="s">
        <v>0</v>
      </c>
    </row>
    <row r="569" spans="1:46" x14ac:dyDescent="0.3">
      <c r="A569" s="186"/>
      <c r="B569" s="140" t="s">
        <v>10</v>
      </c>
      <c r="C569" s="140">
        <v>10</v>
      </c>
      <c r="D569" s="140">
        <v>3</v>
      </c>
      <c r="E569" s="140">
        <v>2</v>
      </c>
      <c r="F569" s="140">
        <f>$BH$28</f>
        <v>4</v>
      </c>
      <c r="G569" s="140"/>
      <c r="H569" s="140"/>
      <c r="I569" s="140"/>
      <c r="J569" s="140"/>
      <c r="K569" s="140"/>
      <c r="L569" s="140"/>
      <c r="M569" s="140"/>
      <c r="N569" s="140"/>
      <c r="O569" s="140"/>
      <c r="P569" s="140"/>
      <c r="Q569" s="140"/>
      <c r="R569" s="140"/>
      <c r="S569" s="140"/>
      <c r="T569" s="140"/>
      <c r="U569" s="3"/>
      <c r="V569" s="149" t="s">
        <v>32</v>
      </c>
      <c r="W569" s="150"/>
      <c r="X569" s="61"/>
      <c r="Y569" s="150" t="s">
        <v>127</v>
      </c>
      <c r="Z569" s="151"/>
      <c r="AA569" s="50" t="s">
        <v>116</v>
      </c>
      <c r="AB569" s="140">
        <v>14</v>
      </c>
      <c r="AC569" s="140">
        <v>6</v>
      </c>
      <c r="AD569" s="140">
        <v>15</v>
      </c>
      <c r="AE569" s="140">
        <f>$BI$62</f>
        <v>21</v>
      </c>
      <c r="AF569" s="140"/>
      <c r="AG569" s="140"/>
      <c r="AH569" s="140"/>
      <c r="AI569" s="140"/>
      <c r="AJ569" s="140"/>
      <c r="AK569" s="140"/>
      <c r="AL569" s="140"/>
      <c r="AM569" s="140"/>
      <c r="AN569" s="140"/>
      <c r="AO569" s="140"/>
      <c r="AP569" s="140"/>
      <c r="AQ569" s="140"/>
      <c r="AR569" s="140"/>
      <c r="AS569" s="140"/>
      <c r="AT569" s="3"/>
    </row>
    <row r="570" spans="1:46" ht="15" thickBot="1" x14ac:dyDescent="0.35">
      <c r="A570" s="186"/>
      <c r="B570" s="140" t="s">
        <v>5</v>
      </c>
      <c r="C570" s="140">
        <v>9</v>
      </c>
      <c r="D570" s="140">
        <v>16</v>
      </c>
      <c r="E570" s="140">
        <v>8</v>
      </c>
      <c r="F570" s="140">
        <f>$BF$130</f>
        <v>18</v>
      </c>
      <c r="G570" s="140"/>
      <c r="H570" s="140"/>
      <c r="I570" s="140"/>
      <c r="J570" s="140"/>
      <c r="K570" s="140"/>
      <c r="L570" s="140"/>
      <c r="M570" s="140"/>
      <c r="N570" s="140"/>
      <c r="O570" s="140"/>
      <c r="P570" s="140"/>
      <c r="Q570" s="140"/>
      <c r="R570" s="140"/>
      <c r="S570" s="140"/>
      <c r="T570" s="140"/>
      <c r="U570" s="3"/>
      <c r="V570" s="25" t="s">
        <v>24</v>
      </c>
      <c r="W570" s="14"/>
      <c r="X570" s="62"/>
      <c r="Y570" s="14"/>
      <c r="Z570" s="26" t="s">
        <v>24</v>
      </c>
      <c r="AA570" s="141" t="s">
        <v>117</v>
      </c>
      <c r="AB570" s="142">
        <v>20</v>
      </c>
      <c r="AC570" s="142">
        <v>13</v>
      </c>
      <c r="AD570" s="142">
        <v>12</v>
      </c>
      <c r="AE570" s="142">
        <f>$AX$164</f>
        <v>11</v>
      </c>
      <c r="AF570" s="142"/>
      <c r="AG570" s="142"/>
      <c r="AH570" s="142"/>
      <c r="AI570" s="142"/>
      <c r="AJ570" s="142"/>
      <c r="AK570" s="142"/>
      <c r="AL570" s="142"/>
      <c r="AM570" s="142"/>
      <c r="AN570" s="142"/>
      <c r="AO570" s="142"/>
      <c r="AP570" s="142"/>
      <c r="AQ570" s="142"/>
      <c r="AR570" s="142"/>
      <c r="AS570" s="142"/>
      <c r="AT570" s="4"/>
    </row>
    <row r="571" spans="1:46" x14ac:dyDescent="0.3">
      <c r="A571" s="186"/>
      <c r="B571" s="120"/>
      <c r="C571" s="463"/>
      <c r="D571" s="463"/>
      <c r="E571" s="463"/>
      <c r="F571" s="121"/>
      <c r="G571" s="121"/>
      <c r="H571" s="121"/>
      <c r="I571" s="121"/>
      <c r="J571" s="121"/>
      <c r="K571" s="121"/>
      <c r="L571" s="121"/>
      <c r="M571" s="121"/>
      <c r="N571" s="121"/>
      <c r="O571" s="121"/>
      <c r="P571" s="121"/>
      <c r="Q571" s="121"/>
      <c r="R571" s="121"/>
      <c r="S571" s="121"/>
      <c r="T571" s="121"/>
      <c r="U571" s="122"/>
      <c r="V571" s="27" t="s">
        <v>27</v>
      </c>
      <c r="W571" s="14"/>
      <c r="X571" s="63"/>
      <c r="Y571" s="14"/>
      <c r="Z571" s="19" t="s">
        <v>27</v>
      </c>
    </row>
    <row r="572" spans="1:46" ht="15" thickBot="1" x14ac:dyDescent="0.35">
      <c r="A572" s="187"/>
      <c r="B572" s="142" t="s">
        <v>11</v>
      </c>
      <c r="C572" s="142">
        <v>15</v>
      </c>
      <c r="D572" s="142">
        <v>6</v>
      </c>
      <c r="E572" s="142">
        <v>17</v>
      </c>
      <c r="F572" s="142">
        <f>$BD$164</f>
        <v>24</v>
      </c>
      <c r="G572" s="142"/>
      <c r="H572" s="142"/>
      <c r="I572" s="142"/>
      <c r="J572" s="142"/>
      <c r="K572" s="142"/>
      <c r="L572" s="142"/>
      <c r="M572" s="142"/>
      <c r="N572" s="142"/>
      <c r="O572" s="142"/>
      <c r="P572" s="142"/>
      <c r="Q572" s="142"/>
      <c r="R572" s="142"/>
      <c r="S572" s="142"/>
      <c r="T572" s="142"/>
      <c r="U572" s="4"/>
      <c r="V572" s="106">
        <f>$BC$164</f>
        <v>11.47</v>
      </c>
      <c r="W572" s="28"/>
      <c r="X572" s="58"/>
      <c r="Y572" s="28"/>
      <c r="Z572" s="60">
        <f>$AW$164</f>
        <v>5.33</v>
      </c>
    </row>
    <row r="573" spans="1:46" ht="15" thickBot="1" x14ac:dyDescent="0.35"/>
    <row r="574" spans="1:46" ht="14.4" customHeight="1" x14ac:dyDescent="0.3">
      <c r="A574" s="182" t="s">
        <v>99</v>
      </c>
      <c r="B574" s="11"/>
      <c r="C574" s="462"/>
      <c r="D574" s="462"/>
      <c r="E574" s="462"/>
      <c r="F574" s="118"/>
      <c r="G574" s="118"/>
      <c r="H574" s="118"/>
      <c r="I574" s="118"/>
      <c r="J574" s="118"/>
      <c r="K574" s="118"/>
      <c r="L574" s="118"/>
      <c r="M574" s="118"/>
      <c r="N574" s="118"/>
      <c r="O574" s="118"/>
      <c r="P574" s="118"/>
      <c r="Q574" s="118"/>
      <c r="R574" s="118"/>
      <c r="S574" s="118"/>
      <c r="T574" s="118"/>
      <c r="U574" s="119"/>
      <c r="V574" s="165" t="s">
        <v>23</v>
      </c>
      <c r="W574" s="166"/>
      <c r="X574" s="166"/>
      <c r="Y574" s="166"/>
      <c r="Z574" s="166"/>
      <c r="AA574" s="11"/>
      <c r="AB574" s="462"/>
      <c r="AC574" s="462"/>
      <c r="AD574" s="462"/>
      <c r="AE574" s="118"/>
      <c r="AF574" s="118"/>
      <c r="AG574" s="118"/>
      <c r="AH574" s="118"/>
      <c r="AI574" s="118"/>
      <c r="AJ574" s="118"/>
      <c r="AK574" s="118"/>
      <c r="AL574" s="118"/>
      <c r="AM574" s="118"/>
      <c r="AN574" s="118"/>
      <c r="AO574" s="118"/>
      <c r="AP574" s="118"/>
      <c r="AQ574" s="118"/>
      <c r="AR574" s="118"/>
      <c r="AS574" s="118"/>
      <c r="AT574" s="119"/>
    </row>
    <row r="575" spans="1:46" x14ac:dyDescent="0.3">
      <c r="A575" s="183"/>
      <c r="B575" s="5" t="s">
        <v>1</v>
      </c>
      <c r="C575" s="20">
        <v>1</v>
      </c>
      <c r="D575" s="20">
        <v>2</v>
      </c>
      <c r="E575" s="20">
        <v>3</v>
      </c>
      <c r="F575" s="20">
        <v>4</v>
      </c>
      <c r="G575" s="20">
        <v>5</v>
      </c>
      <c r="H575" s="20">
        <v>6</v>
      </c>
      <c r="I575" s="20">
        <v>7</v>
      </c>
      <c r="J575" s="20">
        <v>8</v>
      </c>
      <c r="K575" s="20">
        <v>9</v>
      </c>
      <c r="L575" s="20">
        <v>10</v>
      </c>
      <c r="M575" s="20">
        <v>11</v>
      </c>
      <c r="N575" s="20">
        <v>12</v>
      </c>
      <c r="O575" s="20">
        <v>13</v>
      </c>
      <c r="P575" s="20">
        <v>14</v>
      </c>
      <c r="Q575" s="20">
        <v>15</v>
      </c>
      <c r="R575" s="20">
        <v>16</v>
      </c>
      <c r="S575" s="20">
        <v>17</v>
      </c>
      <c r="T575" s="20">
        <v>18</v>
      </c>
      <c r="U575" s="21" t="s">
        <v>0</v>
      </c>
      <c r="V575" s="25" t="s">
        <v>24</v>
      </c>
      <c r="W575" s="14"/>
      <c r="X575" s="8" t="s">
        <v>25</v>
      </c>
      <c r="Y575" s="14"/>
      <c r="Z575" s="46" t="s">
        <v>26</v>
      </c>
      <c r="AA575" s="5" t="s">
        <v>1</v>
      </c>
      <c r="AB575" s="20">
        <v>1</v>
      </c>
      <c r="AC575" s="20">
        <v>2</v>
      </c>
      <c r="AD575" s="20">
        <v>3</v>
      </c>
      <c r="AE575" s="20">
        <v>4</v>
      </c>
      <c r="AF575" s="20">
        <v>5</v>
      </c>
      <c r="AG575" s="20">
        <v>6</v>
      </c>
      <c r="AH575" s="20">
        <v>7</v>
      </c>
      <c r="AI575" s="20">
        <v>8</v>
      </c>
      <c r="AJ575" s="20">
        <v>9</v>
      </c>
      <c r="AK575" s="20">
        <v>10</v>
      </c>
      <c r="AL575" s="20">
        <v>11</v>
      </c>
      <c r="AM575" s="20">
        <v>12</v>
      </c>
      <c r="AN575" s="20">
        <v>13</v>
      </c>
      <c r="AO575" s="20">
        <v>14</v>
      </c>
      <c r="AP575" s="20">
        <v>15</v>
      </c>
      <c r="AQ575" s="20">
        <v>16</v>
      </c>
      <c r="AR575" s="20">
        <v>17</v>
      </c>
      <c r="AS575" s="20">
        <v>18</v>
      </c>
      <c r="AT575" s="21" t="s">
        <v>0</v>
      </c>
    </row>
    <row r="576" spans="1:46" x14ac:dyDescent="0.3">
      <c r="A576" s="183"/>
      <c r="B576" s="140" t="s">
        <v>2</v>
      </c>
      <c r="C576" s="140">
        <v>20</v>
      </c>
      <c r="D576" s="140">
        <v>23</v>
      </c>
      <c r="E576" s="140">
        <v>25</v>
      </c>
      <c r="F576" s="140">
        <f>$BE$63</f>
        <v>30</v>
      </c>
      <c r="G576" s="140"/>
      <c r="H576" s="140"/>
      <c r="I576" s="140"/>
      <c r="J576" s="140"/>
      <c r="K576" s="140"/>
      <c r="L576" s="140"/>
      <c r="M576" s="140"/>
      <c r="N576" s="140"/>
      <c r="O576" s="140"/>
      <c r="P576" s="140"/>
      <c r="Q576" s="140"/>
      <c r="R576" s="140"/>
      <c r="S576" s="140"/>
      <c r="T576" s="140"/>
      <c r="U576" s="3"/>
      <c r="V576" s="27" t="s">
        <v>27</v>
      </c>
      <c r="W576" s="14"/>
      <c r="X576" s="9" t="s">
        <v>28</v>
      </c>
      <c r="Y576" s="14"/>
      <c r="Z576" s="19" t="s">
        <v>28</v>
      </c>
      <c r="AA576" s="139" t="s">
        <v>33</v>
      </c>
      <c r="AB576" s="140">
        <v>9</v>
      </c>
      <c r="AC576" s="140">
        <v>21</v>
      </c>
      <c r="AD576" s="140">
        <v>21</v>
      </c>
      <c r="AE576" s="140">
        <f>$AY$63</f>
        <v>12</v>
      </c>
      <c r="AF576" s="140"/>
      <c r="AG576" s="140"/>
      <c r="AH576" s="140"/>
      <c r="AI576" s="140"/>
      <c r="AJ576" s="140"/>
      <c r="AK576" s="140"/>
      <c r="AL576" s="140"/>
      <c r="AM576" s="140"/>
      <c r="AN576" s="140"/>
      <c r="AO576" s="140"/>
      <c r="AP576" s="140"/>
      <c r="AQ576" s="140"/>
      <c r="AR576" s="140"/>
      <c r="AS576" s="140"/>
      <c r="AT576" s="3"/>
    </row>
    <row r="577" spans="1:46" x14ac:dyDescent="0.3">
      <c r="A577" s="183"/>
      <c r="B577" s="120"/>
      <c r="C577" s="463"/>
      <c r="D577" s="463"/>
      <c r="E577" s="463"/>
      <c r="F577" s="121"/>
      <c r="G577" s="121"/>
      <c r="H577" s="121"/>
      <c r="I577" s="121"/>
      <c r="J577" s="121"/>
      <c r="K577" s="121"/>
      <c r="L577" s="121"/>
      <c r="M577" s="121"/>
      <c r="N577" s="121"/>
      <c r="O577" s="121"/>
      <c r="P577" s="121"/>
      <c r="Q577" s="121"/>
      <c r="R577" s="121"/>
      <c r="S577" s="121"/>
      <c r="T577" s="121"/>
      <c r="U577" s="122"/>
      <c r="V577" s="108">
        <f>$BC$97</f>
        <v>9.6</v>
      </c>
      <c r="W577" s="10"/>
      <c r="X577" s="109">
        <f>$BD$97</f>
        <v>10.3</v>
      </c>
      <c r="Y577" s="10"/>
      <c r="Z577" s="3">
        <f>$BE$97</f>
        <v>10.3</v>
      </c>
      <c r="AA577" s="139" t="s">
        <v>34</v>
      </c>
      <c r="AB577" s="140">
        <v>8</v>
      </c>
      <c r="AC577" s="140">
        <v>12</v>
      </c>
      <c r="AD577" s="140">
        <v>18</v>
      </c>
      <c r="AE577" s="140">
        <f>$AW$63</f>
        <v>11</v>
      </c>
      <c r="AF577" s="140"/>
      <c r="AG577" s="140"/>
      <c r="AH577" s="140"/>
      <c r="AI577" s="140"/>
      <c r="AJ577" s="140"/>
      <c r="AK577" s="140"/>
      <c r="AL577" s="140"/>
      <c r="AM577" s="140"/>
      <c r="AN577" s="140"/>
      <c r="AO577" s="140"/>
      <c r="AP577" s="140"/>
      <c r="AQ577" s="140"/>
      <c r="AR577" s="140"/>
      <c r="AS577" s="140"/>
      <c r="AT577" s="3"/>
    </row>
    <row r="578" spans="1:46" x14ac:dyDescent="0.3">
      <c r="A578" s="183"/>
      <c r="B578" s="140" t="s">
        <v>3</v>
      </c>
      <c r="C578" s="140">
        <v>8</v>
      </c>
      <c r="D578" s="140">
        <v>3</v>
      </c>
      <c r="E578" s="140">
        <v>9</v>
      </c>
      <c r="F578" s="140">
        <f>$BD$63</f>
        <v>21</v>
      </c>
      <c r="G578" s="140"/>
      <c r="H578" s="140"/>
      <c r="I578" s="140"/>
      <c r="J578" s="140"/>
      <c r="K578" s="140"/>
      <c r="L578" s="140"/>
      <c r="M578" s="140"/>
      <c r="N578" s="140"/>
      <c r="O578" s="140"/>
      <c r="P578" s="140"/>
      <c r="Q578" s="140"/>
      <c r="R578" s="140"/>
      <c r="S578" s="140"/>
      <c r="T578" s="140"/>
      <c r="U578" s="3"/>
      <c r="V578" s="149" t="s">
        <v>29</v>
      </c>
      <c r="W578" s="150"/>
      <c r="X578" s="150"/>
      <c r="Y578" s="150"/>
      <c r="Z578" s="151"/>
      <c r="AA578" s="139" t="s">
        <v>35</v>
      </c>
      <c r="AB578" s="140">
        <v>6</v>
      </c>
      <c r="AC578" s="140">
        <v>22</v>
      </c>
      <c r="AD578" s="140">
        <v>28</v>
      </c>
      <c r="AE578" s="140">
        <f>$AX$63</f>
        <v>22</v>
      </c>
      <c r="AF578" s="140"/>
      <c r="AG578" s="140"/>
      <c r="AH578" s="140"/>
      <c r="AI578" s="140"/>
      <c r="AJ578" s="140"/>
      <c r="AK578" s="140"/>
      <c r="AL578" s="140"/>
      <c r="AM578" s="140"/>
      <c r="AN578" s="140"/>
      <c r="AO578" s="140"/>
      <c r="AP578" s="140"/>
      <c r="AQ578" s="140"/>
      <c r="AR578" s="140"/>
      <c r="AS578" s="140"/>
      <c r="AT578" s="3"/>
    </row>
    <row r="579" spans="1:46" x14ac:dyDescent="0.3">
      <c r="A579" s="183"/>
      <c r="B579" s="140" t="s">
        <v>4</v>
      </c>
      <c r="C579" s="140">
        <v>32</v>
      </c>
      <c r="D579" s="140">
        <v>23</v>
      </c>
      <c r="E579" s="140">
        <v>27</v>
      </c>
      <c r="F579" s="140">
        <f>$BI$29</f>
        <v>26</v>
      </c>
      <c r="G579" s="140"/>
      <c r="H579" s="140"/>
      <c r="I579" s="140"/>
      <c r="J579" s="140"/>
      <c r="K579" s="140"/>
      <c r="L579" s="140"/>
      <c r="M579" s="140"/>
      <c r="N579" s="140"/>
      <c r="O579" s="140"/>
      <c r="P579" s="140"/>
      <c r="Q579" s="140"/>
      <c r="R579" s="140"/>
      <c r="S579" s="140"/>
      <c r="T579" s="140"/>
      <c r="U579" s="3"/>
      <c r="V579" s="25" t="s">
        <v>24</v>
      </c>
      <c r="W579" s="14"/>
      <c r="X579" s="8" t="s">
        <v>25</v>
      </c>
      <c r="Y579" s="14"/>
      <c r="Z579" s="26" t="s">
        <v>26</v>
      </c>
      <c r="AA579" s="123"/>
      <c r="AB579" s="463"/>
      <c r="AC579" s="463"/>
      <c r="AD579" s="463"/>
      <c r="AE579" s="121"/>
      <c r="AF579" s="121"/>
      <c r="AG579" s="121"/>
      <c r="AH579" s="121"/>
      <c r="AI579" s="121"/>
      <c r="AJ579" s="121"/>
      <c r="AK579" s="121"/>
      <c r="AL579" s="121"/>
      <c r="AM579" s="121"/>
      <c r="AN579" s="121"/>
      <c r="AO579" s="121"/>
      <c r="AP579" s="121"/>
      <c r="AQ579" s="121"/>
      <c r="AR579" s="121"/>
      <c r="AS579" s="121"/>
      <c r="AT579" s="122"/>
    </row>
    <row r="580" spans="1:46" x14ac:dyDescent="0.3">
      <c r="A580" s="183"/>
      <c r="B580" s="140" t="s">
        <v>5</v>
      </c>
      <c r="C580" s="140">
        <v>9</v>
      </c>
      <c r="D580" s="140">
        <v>15</v>
      </c>
      <c r="E580" s="140">
        <v>6</v>
      </c>
      <c r="F580" s="140">
        <f>$BL$97</f>
        <v>8</v>
      </c>
      <c r="G580" s="140"/>
      <c r="H580" s="140"/>
      <c r="I580" s="140"/>
      <c r="J580" s="140"/>
      <c r="K580" s="140"/>
      <c r="L580" s="140"/>
      <c r="M580" s="140"/>
      <c r="N580" s="140"/>
      <c r="O580" s="140"/>
      <c r="P580" s="140"/>
      <c r="Q580" s="140"/>
      <c r="R580" s="140"/>
      <c r="S580" s="140"/>
      <c r="T580" s="140"/>
      <c r="U580" s="3"/>
      <c r="V580" s="27" t="s">
        <v>27</v>
      </c>
      <c r="W580" s="14"/>
      <c r="X580" s="9" t="s">
        <v>28</v>
      </c>
      <c r="Y580" s="14"/>
      <c r="Z580" s="19" t="s">
        <v>28</v>
      </c>
      <c r="AA580" s="139" t="s">
        <v>36</v>
      </c>
      <c r="AB580" s="140">
        <v>14</v>
      </c>
      <c r="AC580" s="140">
        <v>14</v>
      </c>
      <c r="AD580" s="140">
        <v>19</v>
      </c>
      <c r="AE580" s="140">
        <f>$AX$97</f>
        <v>18</v>
      </c>
      <c r="AF580" s="140"/>
      <c r="AG580" s="140"/>
      <c r="AH580" s="140"/>
      <c r="AI580" s="140"/>
      <c r="AJ580" s="140"/>
      <c r="AK580" s="140"/>
      <c r="AL580" s="140"/>
      <c r="AM580" s="140"/>
      <c r="AN580" s="140"/>
      <c r="AO580" s="140"/>
      <c r="AP580" s="140"/>
      <c r="AQ580" s="140"/>
      <c r="AR580" s="140"/>
      <c r="AS580" s="140"/>
      <c r="AT580" s="3"/>
    </row>
    <row r="581" spans="1:46" x14ac:dyDescent="0.3">
      <c r="A581" s="183"/>
      <c r="B581" s="120"/>
      <c r="C581" s="463"/>
      <c r="D581" s="463"/>
      <c r="E581" s="463"/>
      <c r="F581" s="121"/>
      <c r="G581" s="121"/>
      <c r="H581" s="121"/>
      <c r="I581" s="121"/>
      <c r="J581" s="121"/>
      <c r="K581" s="121"/>
      <c r="L581" s="121"/>
      <c r="M581" s="121"/>
      <c r="N581" s="121"/>
      <c r="O581" s="121"/>
      <c r="P581" s="121"/>
      <c r="Q581" s="121"/>
      <c r="R581" s="121"/>
      <c r="S581" s="121"/>
      <c r="T581" s="121"/>
      <c r="U581" s="122"/>
      <c r="V581" s="108">
        <f>$BI$97</f>
        <v>12.7</v>
      </c>
      <c r="W581" s="10"/>
      <c r="X581" s="109">
        <f>$BJ$97</f>
        <v>16</v>
      </c>
      <c r="Y581" s="10"/>
      <c r="Z581" s="3">
        <f>$BK$97</f>
        <v>19</v>
      </c>
      <c r="AA581" s="139" t="s">
        <v>37</v>
      </c>
      <c r="AB581" s="140">
        <v>25</v>
      </c>
      <c r="AC581" s="140">
        <v>25</v>
      </c>
      <c r="AD581" s="140">
        <v>24</v>
      </c>
      <c r="AE581" s="140">
        <f>$AY$97</f>
        <v>18</v>
      </c>
      <c r="AF581" s="140"/>
      <c r="AG581" s="140"/>
      <c r="AH581" s="140"/>
      <c r="AI581" s="140"/>
      <c r="AJ581" s="140"/>
      <c r="AK581" s="140"/>
      <c r="AL581" s="140"/>
      <c r="AM581" s="140"/>
      <c r="AN581" s="140"/>
      <c r="AO581" s="140"/>
      <c r="AP581" s="140"/>
      <c r="AQ581" s="140"/>
      <c r="AR581" s="140"/>
      <c r="AS581" s="140"/>
      <c r="AT581" s="3"/>
    </row>
    <row r="582" spans="1:46" x14ac:dyDescent="0.3">
      <c r="A582" s="183"/>
      <c r="B582" s="140" t="s">
        <v>6</v>
      </c>
      <c r="C582" s="140">
        <v>26</v>
      </c>
      <c r="D582" s="140">
        <v>27</v>
      </c>
      <c r="E582" s="140">
        <v>30</v>
      </c>
      <c r="F582" s="140">
        <f>$BC$63</f>
        <v>31</v>
      </c>
      <c r="G582" s="140"/>
      <c r="H582" s="140"/>
      <c r="I582" s="140"/>
      <c r="J582" s="140"/>
      <c r="K582" s="140"/>
      <c r="L582" s="140"/>
      <c r="M582" s="140"/>
      <c r="N582" s="140"/>
      <c r="O582" s="140"/>
      <c r="P582" s="140"/>
      <c r="Q582" s="140"/>
      <c r="R582" s="140"/>
      <c r="S582" s="140"/>
      <c r="T582" s="140"/>
      <c r="U582" s="3"/>
      <c r="V582" s="149" t="s">
        <v>30</v>
      </c>
      <c r="W582" s="150"/>
      <c r="X582" s="150"/>
      <c r="Y582" s="150"/>
      <c r="Z582" s="151"/>
      <c r="AA582" s="37"/>
      <c r="AB582" s="12"/>
      <c r="AC582" s="12"/>
      <c r="AD582" s="12"/>
      <c r="AE582" s="12"/>
      <c r="AF582" s="12"/>
      <c r="AG582" s="12"/>
      <c r="AH582" s="12"/>
      <c r="AI582" s="12"/>
      <c r="AJ582" s="12"/>
      <c r="AK582" s="12"/>
      <c r="AL582" s="12"/>
      <c r="AM582" s="12"/>
      <c r="AN582" s="12"/>
      <c r="AO582" s="12"/>
      <c r="AP582" s="12"/>
      <c r="AQ582" s="12"/>
      <c r="AR582" s="12"/>
      <c r="AS582" s="12"/>
      <c r="AT582" s="13"/>
    </row>
    <row r="583" spans="1:46" x14ac:dyDescent="0.3">
      <c r="A583" s="183"/>
      <c r="B583" s="140" t="s">
        <v>5</v>
      </c>
      <c r="C583" s="140">
        <v>18</v>
      </c>
      <c r="D583" s="140">
        <v>10</v>
      </c>
      <c r="E583" s="140">
        <v>3</v>
      </c>
      <c r="F583" s="140">
        <f>$BF$97</f>
        <v>2</v>
      </c>
      <c r="G583" s="140"/>
      <c r="H583" s="140"/>
      <c r="I583" s="140"/>
      <c r="J583" s="140"/>
      <c r="K583" s="140"/>
      <c r="L583" s="140"/>
      <c r="M583" s="140"/>
      <c r="N583" s="140"/>
      <c r="O583" s="140"/>
      <c r="P583" s="140"/>
      <c r="Q583" s="140"/>
      <c r="R583" s="140"/>
      <c r="S583" s="140"/>
      <c r="T583" s="140"/>
      <c r="U583" s="3"/>
      <c r="V583" s="25" t="s">
        <v>24</v>
      </c>
      <c r="W583" s="14"/>
      <c r="X583" s="8" t="s">
        <v>25</v>
      </c>
      <c r="Y583" s="14"/>
      <c r="Z583" s="26" t="s">
        <v>26</v>
      </c>
      <c r="AA583" s="38"/>
      <c r="AB583" s="464"/>
      <c r="AC583" s="464"/>
      <c r="AD583" s="464"/>
      <c r="AE583" s="14"/>
      <c r="AF583" s="14"/>
      <c r="AG583" s="14"/>
      <c r="AH583" s="14"/>
      <c r="AI583" s="14"/>
      <c r="AJ583" s="14"/>
      <c r="AK583" s="14"/>
      <c r="AL583" s="14"/>
      <c r="AM583" s="14"/>
      <c r="AN583" s="14"/>
      <c r="AO583" s="14"/>
      <c r="AP583" s="14"/>
      <c r="AQ583" s="14"/>
      <c r="AR583" s="14"/>
      <c r="AS583" s="14"/>
      <c r="AT583" s="15"/>
    </row>
    <row r="584" spans="1:46" x14ac:dyDescent="0.3">
      <c r="A584" s="183"/>
      <c r="B584" s="120"/>
      <c r="C584" s="463"/>
      <c r="D584" s="463"/>
      <c r="E584" s="463"/>
      <c r="F584" s="121"/>
      <c r="G584" s="121"/>
      <c r="H584" s="121"/>
      <c r="I584" s="121"/>
      <c r="J584" s="121"/>
      <c r="K584" s="121"/>
      <c r="L584" s="121"/>
      <c r="M584" s="121"/>
      <c r="N584" s="121"/>
      <c r="O584" s="121"/>
      <c r="P584" s="121"/>
      <c r="Q584" s="121"/>
      <c r="R584" s="121"/>
      <c r="S584" s="121"/>
      <c r="T584" s="121"/>
      <c r="U584" s="122"/>
      <c r="V584" s="27" t="s">
        <v>27</v>
      </c>
      <c r="W584" s="14"/>
      <c r="X584" s="9" t="s">
        <v>28</v>
      </c>
      <c r="Y584" s="14"/>
      <c r="Z584" s="19" t="s">
        <v>28</v>
      </c>
      <c r="AA584" s="39"/>
      <c r="AB584" s="465"/>
      <c r="AC584" s="465"/>
      <c r="AD584" s="465"/>
      <c r="AE584" s="124"/>
      <c r="AF584" s="124"/>
      <c r="AG584" s="124"/>
      <c r="AH584" s="124"/>
      <c r="AI584" s="124"/>
      <c r="AJ584" s="124"/>
      <c r="AK584" s="124" t="s">
        <v>1</v>
      </c>
      <c r="AL584" s="124"/>
      <c r="AM584" s="124"/>
      <c r="AN584" s="124"/>
      <c r="AO584" s="124"/>
      <c r="AP584" s="124"/>
      <c r="AQ584" s="124"/>
      <c r="AR584" s="124"/>
      <c r="AS584" s="124"/>
      <c r="AT584" s="125"/>
    </row>
    <row r="585" spans="1:46" x14ac:dyDescent="0.3">
      <c r="A585" s="183"/>
      <c r="B585" s="140" t="s">
        <v>7</v>
      </c>
      <c r="C585" s="140">
        <v>12</v>
      </c>
      <c r="D585" s="140">
        <v>28</v>
      </c>
      <c r="E585" s="140">
        <v>29</v>
      </c>
      <c r="F585" s="140">
        <f>$BC$29</f>
        <v>28</v>
      </c>
      <c r="G585" s="140"/>
      <c r="H585" s="140"/>
      <c r="I585" s="140"/>
      <c r="J585" s="140"/>
      <c r="K585" s="140"/>
      <c r="L585" s="140"/>
      <c r="M585" s="140"/>
      <c r="N585" s="140"/>
      <c r="O585" s="140"/>
      <c r="P585" s="140"/>
      <c r="Q585" s="140"/>
      <c r="R585" s="140"/>
      <c r="S585" s="140"/>
      <c r="T585" s="140"/>
      <c r="U585" s="3"/>
      <c r="V585" s="108">
        <f>$AW$131</f>
        <v>16.899999999999999</v>
      </c>
      <c r="W585" s="10"/>
      <c r="X585" s="109">
        <f>$AX$131</f>
        <v>21.8</v>
      </c>
      <c r="Y585" s="10"/>
      <c r="Z585" s="3">
        <f>$AY$131</f>
        <v>27.6</v>
      </c>
      <c r="AA585" s="40" t="s">
        <v>38</v>
      </c>
      <c r="AB585" s="22">
        <v>1</v>
      </c>
      <c r="AC585" s="20">
        <v>2</v>
      </c>
      <c r="AD585" s="20">
        <v>2</v>
      </c>
      <c r="AE585" s="20">
        <v>4</v>
      </c>
      <c r="AF585" s="20">
        <v>5</v>
      </c>
      <c r="AG585" s="22">
        <v>6</v>
      </c>
      <c r="AH585" s="22">
        <v>7</v>
      </c>
      <c r="AI585" s="22">
        <v>8</v>
      </c>
      <c r="AJ585" s="22">
        <v>9</v>
      </c>
      <c r="AK585" s="22">
        <v>10</v>
      </c>
      <c r="AL585" s="22">
        <v>11</v>
      </c>
      <c r="AM585" s="22">
        <v>12</v>
      </c>
      <c r="AN585" s="22">
        <v>13</v>
      </c>
      <c r="AO585" s="22">
        <v>14</v>
      </c>
      <c r="AP585" s="22">
        <v>15</v>
      </c>
      <c r="AQ585" s="22">
        <v>16</v>
      </c>
      <c r="AR585" s="22">
        <v>17</v>
      </c>
      <c r="AS585" s="22">
        <v>18</v>
      </c>
      <c r="AT585" s="23" t="s">
        <v>0</v>
      </c>
    </row>
    <row r="586" spans="1:46" x14ac:dyDescent="0.3">
      <c r="A586" s="183"/>
      <c r="B586" s="140" t="s">
        <v>8</v>
      </c>
      <c r="C586" s="140">
        <v>12</v>
      </c>
      <c r="D586" s="140">
        <v>24</v>
      </c>
      <c r="E586" s="140">
        <v>24</v>
      </c>
      <c r="F586" s="140">
        <f>$BD$29</f>
        <v>29</v>
      </c>
      <c r="G586" s="140"/>
      <c r="H586" s="140"/>
      <c r="I586" s="140"/>
      <c r="J586" s="140"/>
      <c r="K586" s="140"/>
      <c r="L586" s="140"/>
      <c r="M586" s="140"/>
      <c r="N586" s="140"/>
      <c r="O586" s="140"/>
      <c r="P586" s="140"/>
      <c r="Q586" s="140"/>
      <c r="R586" s="140"/>
      <c r="S586" s="140"/>
      <c r="T586" s="140"/>
      <c r="U586" s="3"/>
      <c r="V586" s="149" t="s">
        <v>31</v>
      </c>
      <c r="W586" s="150"/>
      <c r="X586" s="150"/>
      <c r="Y586" s="150"/>
      <c r="Z586" s="151"/>
      <c r="AA586" s="40" t="s">
        <v>150</v>
      </c>
      <c r="AB586" s="35">
        <v>10</v>
      </c>
      <c r="AC586" s="35">
        <v>13</v>
      </c>
      <c r="AD586" s="35">
        <v>26</v>
      </c>
      <c r="AE586" s="35">
        <f>$AX$29</f>
        <v>21</v>
      </c>
      <c r="AF586" s="35"/>
      <c r="AG586" s="35"/>
      <c r="AH586" s="35"/>
      <c r="AI586" s="35"/>
      <c r="AJ586" s="35"/>
      <c r="AK586" s="35"/>
      <c r="AL586" s="35"/>
      <c r="AM586" s="35"/>
      <c r="AN586" s="35"/>
      <c r="AO586" s="35"/>
      <c r="AP586" s="35"/>
      <c r="AQ586" s="35"/>
      <c r="AR586" s="35"/>
      <c r="AS586" s="35"/>
      <c r="AT586" s="36"/>
    </row>
    <row r="587" spans="1:46" x14ac:dyDescent="0.3">
      <c r="A587" s="183"/>
      <c r="B587" s="140" t="s">
        <v>9</v>
      </c>
      <c r="C587" s="140">
        <v>10</v>
      </c>
      <c r="D587" s="140">
        <v>27</v>
      </c>
      <c r="E587" s="140">
        <v>12</v>
      </c>
      <c r="F587" s="140">
        <f>$BE$29</f>
        <v>9</v>
      </c>
      <c r="G587" s="140"/>
      <c r="H587" s="140"/>
      <c r="I587" s="140"/>
      <c r="J587" s="140"/>
      <c r="K587" s="140"/>
      <c r="L587" s="140"/>
      <c r="M587" s="140"/>
      <c r="N587" s="140"/>
      <c r="O587" s="140"/>
      <c r="P587" s="140"/>
      <c r="Q587" s="140"/>
      <c r="R587" s="140"/>
      <c r="S587" s="140"/>
      <c r="T587" s="140"/>
      <c r="U587" s="3"/>
      <c r="V587" s="25" t="s">
        <v>24</v>
      </c>
      <c r="W587" s="14"/>
      <c r="X587" s="8" t="s">
        <v>25</v>
      </c>
      <c r="Y587" s="14"/>
      <c r="Z587" s="26" t="s">
        <v>26</v>
      </c>
      <c r="AA587" s="138"/>
      <c r="AB587" s="136"/>
      <c r="AC587" s="136"/>
      <c r="AD587" s="136"/>
      <c r="AE587" s="136"/>
      <c r="AF587" s="136"/>
      <c r="AG587" s="136"/>
      <c r="AH587" s="136"/>
      <c r="AI587" s="136"/>
      <c r="AJ587" s="136"/>
      <c r="AK587" s="136"/>
      <c r="AL587" s="136"/>
      <c r="AM587" s="136"/>
      <c r="AN587" s="136"/>
      <c r="AO587" s="136"/>
      <c r="AP587" s="136"/>
      <c r="AQ587" s="136"/>
      <c r="AR587" s="136"/>
      <c r="AS587" s="136"/>
      <c r="AT587" s="137"/>
    </row>
    <row r="588" spans="1:46" x14ac:dyDescent="0.3">
      <c r="A588" s="183"/>
      <c r="B588" s="140" t="s">
        <v>5</v>
      </c>
      <c r="C588" s="140">
        <v>18</v>
      </c>
      <c r="D588" s="140">
        <v>15</v>
      </c>
      <c r="E588" s="140">
        <v>7</v>
      </c>
      <c r="F588" s="140">
        <f>$AZ$131</f>
        <v>4</v>
      </c>
      <c r="G588" s="140"/>
      <c r="H588" s="140"/>
      <c r="I588" s="140"/>
      <c r="J588" s="140"/>
      <c r="K588" s="140"/>
      <c r="L588" s="140"/>
      <c r="M588" s="140"/>
      <c r="N588" s="140"/>
      <c r="O588" s="140"/>
      <c r="P588" s="140"/>
      <c r="Q588" s="140"/>
      <c r="R588" s="140"/>
      <c r="S588" s="140"/>
      <c r="T588" s="140"/>
      <c r="U588" s="3"/>
      <c r="V588" s="27" t="s">
        <v>27</v>
      </c>
      <c r="W588" s="14"/>
      <c r="X588" s="9" t="s">
        <v>28</v>
      </c>
      <c r="Y588" s="14"/>
      <c r="Z588" s="19" t="s">
        <v>28</v>
      </c>
      <c r="AA588" s="39"/>
      <c r="AB588" s="465"/>
      <c r="AC588" s="465"/>
      <c r="AD588" s="465"/>
      <c r="AE588" s="124"/>
      <c r="AF588" s="124"/>
      <c r="AG588" s="124"/>
      <c r="AH588" s="124"/>
      <c r="AI588" s="124"/>
      <c r="AJ588" s="124"/>
      <c r="AK588" s="124" t="s">
        <v>1</v>
      </c>
      <c r="AL588" s="124"/>
      <c r="AM588" s="124"/>
      <c r="AN588" s="124"/>
      <c r="AO588" s="124"/>
      <c r="AP588" s="124"/>
      <c r="AQ588" s="124"/>
      <c r="AR588" s="124"/>
      <c r="AS588" s="124"/>
      <c r="AT588" s="125"/>
    </row>
    <row r="589" spans="1:46" x14ac:dyDescent="0.3">
      <c r="A589" s="183"/>
      <c r="B589" s="120"/>
      <c r="C589" s="463"/>
      <c r="D589" s="463"/>
      <c r="E589" s="463"/>
      <c r="F589" s="121"/>
      <c r="G589" s="121"/>
      <c r="H589" s="121"/>
      <c r="I589" s="121"/>
      <c r="J589" s="121"/>
      <c r="K589" s="121"/>
      <c r="L589" s="121"/>
      <c r="M589" s="121"/>
      <c r="N589" s="121"/>
      <c r="O589" s="121"/>
      <c r="P589" s="121"/>
      <c r="Q589" s="121"/>
      <c r="R589" s="121"/>
      <c r="S589" s="121"/>
      <c r="T589" s="121"/>
      <c r="U589" s="122"/>
      <c r="V589" s="108">
        <f>$BC$131</f>
        <v>0.8</v>
      </c>
      <c r="W589" s="10"/>
      <c r="X589" s="109">
        <f>$BD$131</f>
        <v>1.6</v>
      </c>
      <c r="Y589" s="10"/>
      <c r="Z589" s="3">
        <f>$BE$131</f>
        <v>2.4</v>
      </c>
      <c r="AA589" s="49" t="s">
        <v>115</v>
      </c>
      <c r="AB589" s="44">
        <v>1</v>
      </c>
      <c r="AC589" s="20">
        <v>2</v>
      </c>
      <c r="AD589" s="20">
        <v>2</v>
      </c>
      <c r="AE589" s="20">
        <v>4</v>
      </c>
      <c r="AF589" s="20">
        <v>5</v>
      </c>
      <c r="AG589" s="44">
        <v>6</v>
      </c>
      <c r="AH589" s="44">
        <v>7</v>
      </c>
      <c r="AI589" s="44">
        <v>8</v>
      </c>
      <c r="AJ589" s="44">
        <v>9</v>
      </c>
      <c r="AK589" s="44">
        <v>10</v>
      </c>
      <c r="AL589" s="44">
        <v>11</v>
      </c>
      <c r="AM589" s="44">
        <v>12</v>
      </c>
      <c r="AN589" s="44">
        <v>13</v>
      </c>
      <c r="AO589" s="44">
        <v>14</v>
      </c>
      <c r="AP589" s="44">
        <v>15</v>
      </c>
      <c r="AQ589" s="44">
        <v>16</v>
      </c>
      <c r="AR589" s="44">
        <v>17</v>
      </c>
      <c r="AS589" s="44">
        <v>18</v>
      </c>
      <c r="AT589" s="45" t="s">
        <v>0</v>
      </c>
    </row>
    <row r="590" spans="1:46" x14ac:dyDescent="0.3">
      <c r="A590" s="183"/>
      <c r="B590" s="140" t="s">
        <v>10</v>
      </c>
      <c r="C590" s="140">
        <v>26</v>
      </c>
      <c r="D590" s="140">
        <v>13</v>
      </c>
      <c r="E590" s="140">
        <v>26</v>
      </c>
      <c r="F590" s="140">
        <f>$BH$29</f>
        <v>31</v>
      </c>
      <c r="G590" s="140"/>
      <c r="H590" s="140"/>
      <c r="I590" s="140"/>
      <c r="J590" s="140"/>
      <c r="K590" s="140"/>
      <c r="L590" s="140"/>
      <c r="M590" s="140"/>
      <c r="N590" s="140"/>
      <c r="O590" s="140"/>
      <c r="P590" s="140"/>
      <c r="Q590" s="140"/>
      <c r="R590" s="140"/>
      <c r="S590" s="140"/>
      <c r="T590" s="140"/>
      <c r="U590" s="3"/>
      <c r="V590" s="149" t="s">
        <v>32</v>
      </c>
      <c r="W590" s="150"/>
      <c r="X590" s="61"/>
      <c r="Y590" s="150" t="s">
        <v>127</v>
      </c>
      <c r="Z590" s="151"/>
      <c r="AA590" s="50" t="s">
        <v>116</v>
      </c>
      <c r="AB590" s="140">
        <v>6</v>
      </c>
      <c r="AC590" s="140">
        <v>1</v>
      </c>
      <c r="AD590" s="140">
        <v>7</v>
      </c>
      <c r="AE590" s="140">
        <f>$BI$63</f>
        <v>3</v>
      </c>
      <c r="AF590" s="140"/>
      <c r="AG590" s="140"/>
      <c r="AH590" s="140"/>
      <c r="AI590" s="140"/>
      <c r="AJ590" s="140"/>
      <c r="AK590" s="140"/>
      <c r="AL590" s="140"/>
      <c r="AM590" s="140"/>
      <c r="AN590" s="140"/>
      <c r="AO590" s="140"/>
      <c r="AP590" s="140"/>
      <c r="AQ590" s="140"/>
      <c r="AR590" s="140"/>
      <c r="AS590" s="140"/>
      <c r="AT590" s="3"/>
    </row>
    <row r="591" spans="1:46" ht="15" thickBot="1" x14ac:dyDescent="0.35">
      <c r="A591" s="183"/>
      <c r="B591" s="140" t="s">
        <v>5</v>
      </c>
      <c r="C591" s="140">
        <v>8</v>
      </c>
      <c r="D591" s="140">
        <v>1</v>
      </c>
      <c r="E591" s="140">
        <v>1</v>
      </c>
      <c r="F591" s="140">
        <f>$BF$131</f>
        <v>1</v>
      </c>
      <c r="G591" s="140"/>
      <c r="H591" s="140"/>
      <c r="I591" s="140"/>
      <c r="J591" s="140"/>
      <c r="K591" s="140"/>
      <c r="L591" s="140"/>
      <c r="M591" s="140"/>
      <c r="N591" s="140"/>
      <c r="O591" s="140"/>
      <c r="P591" s="140"/>
      <c r="Q591" s="140"/>
      <c r="R591" s="140"/>
      <c r="S591" s="140"/>
      <c r="T591" s="140"/>
      <c r="U591" s="3"/>
      <c r="V591" s="25" t="s">
        <v>24</v>
      </c>
      <c r="W591" s="14"/>
      <c r="X591" s="62"/>
      <c r="Y591" s="14"/>
      <c r="Z591" s="26" t="s">
        <v>24</v>
      </c>
      <c r="AA591" s="141" t="s">
        <v>117</v>
      </c>
      <c r="AB591" s="142">
        <v>11</v>
      </c>
      <c r="AC591" s="142">
        <v>1</v>
      </c>
      <c r="AD591" s="142">
        <v>1</v>
      </c>
      <c r="AE591" s="142">
        <f>$AX$165</f>
        <v>1</v>
      </c>
      <c r="AF591" s="142"/>
      <c r="AG591" s="142"/>
      <c r="AH591" s="142"/>
      <c r="AI591" s="142"/>
      <c r="AJ591" s="142"/>
      <c r="AK591" s="142"/>
      <c r="AL591" s="142"/>
      <c r="AM591" s="142"/>
      <c r="AN591" s="142"/>
      <c r="AO591" s="142"/>
      <c r="AP591" s="142"/>
      <c r="AQ591" s="142"/>
      <c r="AR591" s="142"/>
      <c r="AS591" s="142"/>
      <c r="AT591" s="4"/>
    </row>
    <row r="592" spans="1:46" x14ac:dyDescent="0.3">
      <c r="A592" s="183"/>
      <c r="B592" s="120"/>
      <c r="C592" s="463"/>
      <c r="D592" s="463"/>
      <c r="E592" s="463"/>
      <c r="F592" s="121"/>
      <c r="G592" s="121"/>
      <c r="H592" s="121"/>
      <c r="I592" s="121"/>
      <c r="J592" s="121"/>
      <c r="K592" s="121"/>
      <c r="L592" s="121"/>
      <c r="M592" s="121"/>
      <c r="N592" s="121"/>
      <c r="O592" s="121"/>
      <c r="P592" s="121"/>
      <c r="Q592" s="121"/>
      <c r="R592" s="121"/>
      <c r="S592" s="121"/>
      <c r="T592" s="121"/>
      <c r="U592" s="122"/>
      <c r="V592" s="27" t="s">
        <v>27</v>
      </c>
      <c r="W592" s="14"/>
      <c r="X592" s="63"/>
      <c r="Y592" s="14"/>
      <c r="Z592" s="19" t="s">
        <v>27</v>
      </c>
    </row>
    <row r="593" spans="1:46" ht="15" thickBot="1" x14ac:dyDescent="0.35">
      <c r="A593" s="184"/>
      <c r="B593" s="142" t="s">
        <v>11</v>
      </c>
      <c r="C593" s="142">
        <v>11</v>
      </c>
      <c r="D593" s="142">
        <v>24</v>
      </c>
      <c r="E593" s="142">
        <v>20</v>
      </c>
      <c r="F593" s="142">
        <f>$BD$165</f>
        <v>27</v>
      </c>
      <c r="G593" s="142"/>
      <c r="H593" s="142"/>
      <c r="I593" s="142"/>
      <c r="J593" s="142"/>
      <c r="K593" s="142"/>
      <c r="L593" s="142"/>
      <c r="M593" s="142"/>
      <c r="N593" s="142"/>
      <c r="O593" s="142"/>
      <c r="P593" s="142"/>
      <c r="Q593" s="142"/>
      <c r="R593" s="142"/>
      <c r="S593" s="142"/>
      <c r="T593" s="142"/>
      <c r="U593" s="4"/>
      <c r="V593" s="106">
        <f>$BC$165</f>
        <v>12.13</v>
      </c>
      <c r="W593" s="28"/>
      <c r="X593" s="58"/>
      <c r="Y593" s="28"/>
      <c r="Z593" s="60">
        <f>$AW$165</f>
        <v>1.67</v>
      </c>
    </row>
    <row r="594" spans="1:46" ht="15" thickBot="1" x14ac:dyDescent="0.35"/>
    <row r="595" spans="1:46" ht="14.4" customHeight="1" x14ac:dyDescent="0.3">
      <c r="A595" s="179" t="s">
        <v>100</v>
      </c>
      <c r="B595" s="11"/>
      <c r="C595" s="462"/>
      <c r="D595" s="462"/>
      <c r="E595" s="462"/>
      <c r="F595" s="118"/>
      <c r="G595" s="118"/>
      <c r="H595" s="118"/>
      <c r="I595" s="118"/>
      <c r="J595" s="118"/>
      <c r="K595" s="118"/>
      <c r="L595" s="118"/>
      <c r="M595" s="118"/>
      <c r="N595" s="118"/>
      <c r="O595" s="118"/>
      <c r="P595" s="118"/>
      <c r="Q595" s="118"/>
      <c r="R595" s="118"/>
      <c r="S595" s="118"/>
      <c r="T595" s="118"/>
      <c r="U595" s="119"/>
      <c r="V595" s="165" t="s">
        <v>23</v>
      </c>
      <c r="W595" s="166"/>
      <c r="X595" s="166"/>
      <c r="Y595" s="166"/>
      <c r="Z595" s="166"/>
      <c r="AA595" s="11"/>
      <c r="AB595" s="462"/>
      <c r="AC595" s="462"/>
      <c r="AD595" s="462"/>
      <c r="AE595" s="118"/>
      <c r="AF595" s="118"/>
      <c r="AG595" s="118"/>
      <c r="AH595" s="118"/>
      <c r="AI595" s="118"/>
      <c r="AJ595" s="118"/>
      <c r="AK595" s="118"/>
      <c r="AL595" s="118"/>
      <c r="AM595" s="118"/>
      <c r="AN595" s="118"/>
      <c r="AO595" s="118"/>
      <c r="AP595" s="118"/>
      <c r="AQ595" s="118"/>
      <c r="AR595" s="118"/>
      <c r="AS595" s="118"/>
      <c r="AT595" s="119"/>
    </row>
    <row r="596" spans="1:46" x14ac:dyDescent="0.3">
      <c r="A596" s="180"/>
      <c r="B596" s="5" t="s">
        <v>1</v>
      </c>
      <c r="C596" s="20">
        <v>1</v>
      </c>
      <c r="D596" s="20">
        <v>2</v>
      </c>
      <c r="E596" s="20">
        <v>3</v>
      </c>
      <c r="F596" s="20">
        <v>4</v>
      </c>
      <c r="G596" s="20">
        <v>5</v>
      </c>
      <c r="H596" s="20">
        <v>6</v>
      </c>
      <c r="I596" s="20">
        <v>7</v>
      </c>
      <c r="J596" s="20">
        <v>8</v>
      </c>
      <c r="K596" s="20">
        <v>9</v>
      </c>
      <c r="L596" s="20">
        <v>10</v>
      </c>
      <c r="M596" s="20">
        <v>11</v>
      </c>
      <c r="N596" s="20">
        <v>12</v>
      </c>
      <c r="O596" s="20">
        <v>13</v>
      </c>
      <c r="P596" s="20">
        <v>14</v>
      </c>
      <c r="Q596" s="20">
        <v>15</v>
      </c>
      <c r="R596" s="20">
        <v>16</v>
      </c>
      <c r="S596" s="20">
        <v>17</v>
      </c>
      <c r="T596" s="20">
        <v>18</v>
      </c>
      <c r="U596" s="21" t="s">
        <v>0</v>
      </c>
      <c r="V596" s="25" t="s">
        <v>24</v>
      </c>
      <c r="W596" s="14"/>
      <c r="X596" s="8" t="s">
        <v>25</v>
      </c>
      <c r="Y596" s="14"/>
      <c r="Z596" s="46" t="s">
        <v>26</v>
      </c>
      <c r="AA596" s="5" t="s">
        <v>1</v>
      </c>
      <c r="AB596" s="20">
        <v>1</v>
      </c>
      <c r="AC596" s="20">
        <v>2</v>
      </c>
      <c r="AD596" s="20">
        <v>3</v>
      </c>
      <c r="AE596" s="20">
        <v>4</v>
      </c>
      <c r="AF596" s="20">
        <v>5</v>
      </c>
      <c r="AG596" s="20">
        <v>6</v>
      </c>
      <c r="AH596" s="20">
        <v>7</v>
      </c>
      <c r="AI596" s="20">
        <v>8</v>
      </c>
      <c r="AJ596" s="20">
        <v>9</v>
      </c>
      <c r="AK596" s="20">
        <v>10</v>
      </c>
      <c r="AL596" s="20">
        <v>11</v>
      </c>
      <c r="AM596" s="20">
        <v>12</v>
      </c>
      <c r="AN596" s="20">
        <v>13</v>
      </c>
      <c r="AO596" s="20">
        <v>14</v>
      </c>
      <c r="AP596" s="20">
        <v>15</v>
      </c>
      <c r="AQ596" s="20">
        <v>16</v>
      </c>
      <c r="AR596" s="20">
        <v>17</v>
      </c>
      <c r="AS596" s="20">
        <v>18</v>
      </c>
      <c r="AT596" s="21" t="s">
        <v>0</v>
      </c>
    </row>
    <row r="597" spans="1:46" x14ac:dyDescent="0.3">
      <c r="A597" s="180"/>
      <c r="B597" s="140" t="s">
        <v>2</v>
      </c>
      <c r="C597" s="140">
        <v>5</v>
      </c>
      <c r="D597" s="140">
        <v>5</v>
      </c>
      <c r="E597" s="140">
        <v>4</v>
      </c>
      <c r="F597" s="140">
        <f>$BE$64</f>
        <v>3</v>
      </c>
      <c r="G597" s="140"/>
      <c r="H597" s="140"/>
      <c r="I597" s="140"/>
      <c r="J597" s="140"/>
      <c r="K597" s="140"/>
      <c r="L597" s="140"/>
      <c r="M597" s="140"/>
      <c r="N597" s="140"/>
      <c r="O597" s="140"/>
      <c r="P597" s="140"/>
      <c r="Q597" s="140"/>
      <c r="R597" s="140"/>
      <c r="S597" s="140"/>
      <c r="T597" s="140"/>
      <c r="U597" s="3"/>
      <c r="V597" s="27" t="s">
        <v>27</v>
      </c>
      <c r="W597" s="14"/>
      <c r="X597" s="9" t="s">
        <v>28</v>
      </c>
      <c r="Y597" s="14"/>
      <c r="Z597" s="19" t="s">
        <v>28</v>
      </c>
      <c r="AA597" s="139" t="s">
        <v>33</v>
      </c>
      <c r="AB597" s="140">
        <v>4</v>
      </c>
      <c r="AC597" s="140">
        <v>28</v>
      </c>
      <c r="AD597" s="140">
        <v>17</v>
      </c>
      <c r="AE597" s="140">
        <f>$AY$64</f>
        <v>23</v>
      </c>
      <c r="AF597" s="140"/>
      <c r="AG597" s="140"/>
      <c r="AH597" s="140"/>
      <c r="AI597" s="140"/>
      <c r="AJ597" s="140"/>
      <c r="AK597" s="140"/>
      <c r="AL597" s="140"/>
      <c r="AM597" s="140"/>
      <c r="AN597" s="140"/>
      <c r="AO597" s="140"/>
      <c r="AP597" s="140"/>
      <c r="AQ597" s="140"/>
      <c r="AR597" s="140"/>
      <c r="AS597" s="140"/>
      <c r="AT597" s="3"/>
    </row>
    <row r="598" spans="1:46" x14ac:dyDescent="0.3">
      <c r="A598" s="180"/>
      <c r="B598" s="120"/>
      <c r="C598" s="463"/>
      <c r="D598" s="463"/>
      <c r="E598" s="463"/>
      <c r="F598" s="121"/>
      <c r="G598" s="121"/>
      <c r="H598" s="121"/>
      <c r="I598" s="121"/>
      <c r="J598" s="121"/>
      <c r="K598" s="121"/>
      <c r="L598" s="121"/>
      <c r="M598" s="121"/>
      <c r="N598" s="121"/>
      <c r="O598" s="121"/>
      <c r="P598" s="121"/>
      <c r="Q598" s="121"/>
      <c r="R598" s="121"/>
      <c r="S598" s="121"/>
      <c r="T598" s="121"/>
      <c r="U598" s="122"/>
      <c r="V598" s="108">
        <f>$BC$98</f>
        <v>17.5</v>
      </c>
      <c r="W598" s="10"/>
      <c r="X598" s="109">
        <f>$BD$98</f>
        <v>17.8</v>
      </c>
      <c r="Y598" s="10"/>
      <c r="Z598" s="3">
        <f>$BE$98</f>
        <v>19.2</v>
      </c>
      <c r="AA598" s="139" t="s">
        <v>34</v>
      </c>
      <c r="AB598" s="140">
        <v>5</v>
      </c>
      <c r="AC598" s="140">
        <v>29</v>
      </c>
      <c r="AD598" s="140">
        <v>12</v>
      </c>
      <c r="AE598" s="140">
        <f>$AW$64</f>
        <v>19</v>
      </c>
      <c r="AF598" s="140"/>
      <c r="AG598" s="140"/>
      <c r="AH598" s="140"/>
      <c r="AI598" s="140"/>
      <c r="AJ598" s="140"/>
      <c r="AK598" s="140"/>
      <c r="AL598" s="140"/>
      <c r="AM598" s="140"/>
      <c r="AN598" s="140"/>
      <c r="AO598" s="140"/>
      <c r="AP598" s="140"/>
      <c r="AQ598" s="140"/>
      <c r="AR598" s="140"/>
      <c r="AS598" s="140"/>
      <c r="AT598" s="3"/>
    </row>
    <row r="599" spans="1:46" x14ac:dyDescent="0.3">
      <c r="A599" s="180"/>
      <c r="B599" s="140" t="s">
        <v>3</v>
      </c>
      <c r="C599" s="140">
        <v>2</v>
      </c>
      <c r="D599" s="140">
        <v>11</v>
      </c>
      <c r="E599" s="140">
        <v>5</v>
      </c>
      <c r="F599" s="140">
        <f>$BD$64</f>
        <v>3</v>
      </c>
      <c r="G599" s="140"/>
      <c r="H599" s="140"/>
      <c r="I599" s="140"/>
      <c r="J599" s="140"/>
      <c r="K599" s="140"/>
      <c r="L599" s="140"/>
      <c r="M599" s="140"/>
      <c r="N599" s="140"/>
      <c r="O599" s="140"/>
      <c r="P599" s="140"/>
      <c r="Q599" s="140"/>
      <c r="R599" s="140"/>
      <c r="S599" s="140"/>
      <c r="T599" s="140"/>
      <c r="U599" s="3"/>
      <c r="V599" s="149" t="s">
        <v>29</v>
      </c>
      <c r="W599" s="150"/>
      <c r="X599" s="150"/>
      <c r="Y599" s="150"/>
      <c r="Z599" s="151"/>
      <c r="AA599" s="139" t="s">
        <v>35</v>
      </c>
      <c r="AB599" s="140">
        <v>4</v>
      </c>
      <c r="AC599" s="140">
        <v>13</v>
      </c>
      <c r="AD599" s="140">
        <v>19</v>
      </c>
      <c r="AE599" s="140">
        <f>$AX$64</f>
        <v>20</v>
      </c>
      <c r="AF599" s="140"/>
      <c r="AG599" s="140"/>
      <c r="AH599" s="140"/>
      <c r="AI599" s="140"/>
      <c r="AJ599" s="140"/>
      <c r="AK599" s="140"/>
      <c r="AL599" s="140"/>
      <c r="AM599" s="140"/>
      <c r="AN599" s="140"/>
      <c r="AO599" s="140"/>
      <c r="AP599" s="140"/>
      <c r="AQ599" s="140"/>
      <c r="AR599" s="140"/>
      <c r="AS599" s="140"/>
      <c r="AT599" s="3"/>
    </row>
    <row r="600" spans="1:46" x14ac:dyDescent="0.3">
      <c r="A600" s="180"/>
      <c r="B600" s="140" t="s">
        <v>4</v>
      </c>
      <c r="C600" s="140">
        <v>4</v>
      </c>
      <c r="D600" s="140">
        <v>11</v>
      </c>
      <c r="E600" s="140">
        <v>18</v>
      </c>
      <c r="F600" s="140">
        <f>$BI$30</f>
        <v>5</v>
      </c>
      <c r="G600" s="140"/>
      <c r="H600" s="140"/>
      <c r="I600" s="140"/>
      <c r="J600" s="140"/>
      <c r="K600" s="140"/>
      <c r="L600" s="140"/>
      <c r="M600" s="140"/>
      <c r="N600" s="140"/>
      <c r="O600" s="140"/>
      <c r="P600" s="140"/>
      <c r="Q600" s="140"/>
      <c r="R600" s="140"/>
      <c r="S600" s="140"/>
      <c r="T600" s="140"/>
      <c r="U600" s="3"/>
      <c r="V600" s="25" t="s">
        <v>24</v>
      </c>
      <c r="W600" s="14"/>
      <c r="X600" s="8" t="s">
        <v>25</v>
      </c>
      <c r="Y600" s="14"/>
      <c r="Z600" s="26" t="s">
        <v>26</v>
      </c>
      <c r="AA600" s="123"/>
      <c r="AB600" s="463"/>
      <c r="AC600" s="463"/>
      <c r="AD600" s="463"/>
      <c r="AE600" s="121"/>
      <c r="AF600" s="121"/>
      <c r="AG600" s="121"/>
      <c r="AH600" s="121"/>
      <c r="AI600" s="121"/>
      <c r="AJ600" s="121"/>
      <c r="AK600" s="121"/>
      <c r="AL600" s="121"/>
      <c r="AM600" s="121"/>
      <c r="AN600" s="121"/>
      <c r="AO600" s="121"/>
      <c r="AP600" s="121"/>
      <c r="AQ600" s="121"/>
      <c r="AR600" s="121"/>
      <c r="AS600" s="121"/>
      <c r="AT600" s="122"/>
    </row>
    <row r="601" spans="1:46" x14ac:dyDescent="0.3">
      <c r="A601" s="180"/>
      <c r="B601" s="140" t="s">
        <v>5</v>
      </c>
      <c r="C601" s="140">
        <v>31</v>
      </c>
      <c r="D601" s="140">
        <v>22</v>
      </c>
      <c r="E601" s="140">
        <v>21</v>
      </c>
      <c r="F601" s="140">
        <f>$BL$98</f>
        <v>27</v>
      </c>
      <c r="G601" s="140"/>
      <c r="H601" s="140"/>
      <c r="I601" s="140"/>
      <c r="J601" s="140"/>
      <c r="K601" s="140"/>
      <c r="L601" s="140"/>
      <c r="M601" s="140"/>
      <c r="N601" s="140"/>
      <c r="O601" s="140"/>
      <c r="P601" s="140"/>
      <c r="Q601" s="140"/>
      <c r="R601" s="140"/>
      <c r="S601" s="140"/>
      <c r="T601" s="140"/>
      <c r="U601" s="3"/>
      <c r="V601" s="27" t="s">
        <v>27</v>
      </c>
      <c r="W601" s="14"/>
      <c r="X601" s="9" t="s">
        <v>28</v>
      </c>
      <c r="Y601" s="14"/>
      <c r="Z601" s="19" t="s">
        <v>28</v>
      </c>
      <c r="AA601" s="139" t="s">
        <v>36</v>
      </c>
      <c r="AB601" s="140">
        <v>11</v>
      </c>
      <c r="AC601" s="140">
        <v>11</v>
      </c>
      <c r="AD601" s="140">
        <v>12</v>
      </c>
      <c r="AE601" s="140">
        <f>$AX$98</f>
        <v>21</v>
      </c>
      <c r="AF601" s="140"/>
      <c r="AG601" s="140"/>
      <c r="AH601" s="140"/>
      <c r="AI601" s="140"/>
      <c r="AJ601" s="140"/>
      <c r="AK601" s="140"/>
      <c r="AL601" s="140"/>
      <c r="AM601" s="140"/>
      <c r="AN601" s="140"/>
      <c r="AO601" s="140"/>
      <c r="AP601" s="140"/>
      <c r="AQ601" s="140"/>
      <c r="AR601" s="140"/>
      <c r="AS601" s="140"/>
      <c r="AT601" s="3"/>
    </row>
    <row r="602" spans="1:46" x14ac:dyDescent="0.3">
      <c r="A602" s="180"/>
      <c r="B602" s="120"/>
      <c r="C602" s="463"/>
      <c r="D602" s="463"/>
      <c r="E602" s="463"/>
      <c r="F602" s="121"/>
      <c r="G602" s="121"/>
      <c r="H602" s="121"/>
      <c r="I602" s="121"/>
      <c r="J602" s="121"/>
      <c r="K602" s="121"/>
      <c r="L602" s="121"/>
      <c r="M602" s="121"/>
      <c r="N602" s="121"/>
      <c r="O602" s="121"/>
      <c r="P602" s="121"/>
      <c r="Q602" s="121"/>
      <c r="R602" s="121"/>
      <c r="S602" s="121"/>
      <c r="T602" s="121"/>
      <c r="U602" s="122"/>
      <c r="V602" s="108">
        <f>$BI$98</f>
        <v>21.4</v>
      </c>
      <c r="W602" s="10"/>
      <c r="X602" s="109">
        <f>$BJ$98</f>
        <v>24.8</v>
      </c>
      <c r="Y602" s="10"/>
      <c r="Z602" s="3">
        <f>$BK$98</f>
        <v>29.8</v>
      </c>
      <c r="AA602" s="139" t="s">
        <v>37</v>
      </c>
      <c r="AB602" s="140">
        <v>17</v>
      </c>
      <c r="AC602" s="140">
        <v>17</v>
      </c>
      <c r="AD602" s="140">
        <v>11</v>
      </c>
      <c r="AE602" s="140">
        <f>$AY$98</f>
        <v>23</v>
      </c>
      <c r="AF602" s="140"/>
      <c r="AG602" s="140"/>
      <c r="AH602" s="140"/>
      <c r="AI602" s="140"/>
      <c r="AJ602" s="140"/>
      <c r="AK602" s="140"/>
      <c r="AL602" s="140"/>
      <c r="AM602" s="140"/>
      <c r="AN602" s="140"/>
      <c r="AO602" s="140"/>
      <c r="AP602" s="140"/>
      <c r="AQ602" s="140"/>
      <c r="AR602" s="140"/>
      <c r="AS602" s="140"/>
      <c r="AT602" s="3"/>
    </row>
    <row r="603" spans="1:46" x14ac:dyDescent="0.3">
      <c r="A603" s="180"/>
      <c r="B603" s="140" t="s">
        <v>6</v>
      </c>
      <c r="C603" s="140">
        <v>15</v>
      </c>
      <c r="D603" s="140">
        <v>9</v>
      </c>
      <c r="E603" s="140">
        <v>7</v>
      </c>
      <c r="F603" s="140">
        <f>$BC$64</f>
        <v>5</v>
      </c>
      <c r="G603" s="140"/>
      <c r="H603" s="140"/>
      <c r="I603" s="140"/>
      <c r="J603" s="140"/>
      <c r="K603" s="140"/>
      <c r="L603" s="140"/>
      <c r="M603" s="140"/>
      <c r="N603" s="140"/>
      <c r="O603" s="140"/>
      <c r="P603" s="140"/>
      <c r="Q603" s="140"/>
      <c r="R603" s="140"/>
      <c r="S603" s="140"/>
      <c r="T603" s="140"/>
      <c r="U603" s="3"/>
      <c r="V603" s="149" t="s">
        <v>30</v>
      </c>
      <c r="W603" s="150"/>
      <c r="X603" s="150"/>
      <c r="Y603" s="150"/>
      <c r="Z603" s="151"/>
      <c r="AA603" s="37"/>
      <c r="AB603" s="12"/>
      <c r="AC603" s="12"/>
      <c r="AD603" s="12"/>
      <c r="AE603" s="12"/>
      <c r="AF603" s="12"/>
      <c r="AG603" s="12"/>
      <c r="AH603" s="12"/>
      <c r="AI603" s="12"/>
      <c r="AJ603" s="12"/>
      <c r="AK603" s="12"/>
      <c r="AL603" s="12"/>
      <c r="AM603" s="12"/>
      <c r="AN603" s="12"/>
      <c r="AO603" s="12"/>
      <c r="AP603" s="12"/>
      <c r="AQ603" s="12"/>
      <c r="AR603" s="12"/>
      <c r="AS603" s="12"/>
      <c r="AT603" s="13"/>
    </row>
    <row r="604" spans="1:46" x14ac:dyDescent="0.3">
      <c r="A604" s="180"/>
      <c r="B604" s="140" t="s">
        <v>5</v>
      </c>
      <c r="C604" s="140">
        <v>13</v>
      </c>
      <c r="D604" s="140">
        <v>19</v>
      </c>
      <c r="E604" s="140">
        <v>20</v>
      </c>
      <c r="F604" s="140">
        <f>$BF$98</f>
        <v>17</v>
      </c>
      <c r="G604" s="140"/>
      <c r="H604" s="140"/>
      <c r="I604" s="140"/>
      <c r="J604" s="140"/>
      <c r="K604" s="140"/>
      <c r="L604" s="140"/>
      <c r="M604" s="140"/>
      <c r="N604" s="140"/>
      <c r="O604" s="140"/>
      <c r="P604" s="140"/>
      <c r="Q604" s="140"/>
      <c r="R604" s="140"/>
      <c r="S604" s="140"/>
      <c r="T604" s="140"/>
      <c r="U604" s="3"/>
      <c r="V604" s="25" t="s">
        <v>24</v>
      </c>
      <c r="W604" s="14"/>
      <c r="X604" s="8" t="s">
        <v>25</v>
      </c>
      <c r="Y604" s="14"/>
      <c r="Z604" s="26" t="s">
        <v>26</v>
      </c>
      <c r="AA604" s="38"/>
      <c r="AB604" s="464"/>
      <c r="AC604" s="464"/>
      <c r="AD604" s="464"/>
      <c r="AE604" s="14"/>
      <c r="AF604" s="14"/>
      <c r="AG604" s="14"/>
      <c r="AH604" s="14"/>
      <c r="AI604" s="14"/>
      <c r="AJ604" s="14"/>
      <c r="AK604" s="14"/>
      <c r="AL604" s="14"/>
      <c r="AM604" s="14"/>
      <c r="AN604" s="14"/>
      <c r="AO604" s="14"/>
      <c r="AP604" s="14"/>
      <c r="AQ604" s="14"/>
      <c r="AR604" s="14"/>
      <c r="AS604" s="14"/>
      <c r="AT604" s="15"/>
    </row>
    <row r="605" spans="1:46" x14ac:dyDescent="0.3">
      <c r="A605" s="180"/>
      <c r="B605" s="120"/>
      <c r="C605" s="463"/>
      <c r="D605" s="463"/>
      <c r="E605" s="463"/>
      <c r="F605" s="121"/>
      <c r="G605" s="121"/>
      <c r="H605" s="121"/>
      <c r="I605" s="121"/>
      <c r="J605" s="121"/>
      <c r="K605" s="121"/>
      <c r="L605" s="121"/>
      <c r="M605" s="121"/>
      <c r="N605" s="121"/>
      <c r="O605" s="121"/>
      <c r="P605" s="121"/>
      <c r="Q605" s="121"/>
      <c r="R605" s="121"/>
      <c r="S605" s="121"/>
      <c r="T605" s="121"/>
      <c r="U605" s="122"/>
      <c r="V605" s="27" t="s">
        <v>27</v>
      </c>
      <c r="W605" s="14"/>
      <c r="X605" s="9" t="s">
        <v>28</v>
      </c>
      <c r="Y605" s="14"/>
      <c r="Z605" s="19" t="s">
        <v>28</v>
      </c>
      <c r="AA605" s="39"/>
      <c r="AB605" s="465"/>
      <c r="AC605" s="465"/>
      <c r="AD605" s="465"/>
      <c r="AE605" s="124"/>
      <c r="AF605" s="124"/>
      <c r="AG605" s="124"/>
      <c r="AH605" s="124"/>
      <c r="AI605" s="124"/>
      <c r="AJ605" s="124"/>
      <c r="AK605" s="124" t="s">
        <v>1</v>
      </c>
      <c r="AL605" s="124"/>
      <c r="AM605" s="124"/>
      <c r="AN605" s="124"/>
      <c r="AO605" s="124"/>
      <c r="AP605" s="124"/>
      <c r="AQ605" s="124"/>
      <c r="AR605" s="124"/>
      <c r="AS605" s="124"/>
      <c r="AT605" s="125"/>
    </row>
    <row r="606" spans="1:46" x14ac:dyDescent="0.3">
      <c r="A606" s="180"/>
      <c r="B606" s="140" t="s">
        <v>7</v>
      </c>
      <c r="C606" s="140">
        <v>30</v>
      </c>
      <c r="D606" s="140">
        <v>1</v>
      </c>
      <c r="E606" s="140">
        <v>1</v>
      </c>
      <c r="F606" s="140">
        <f>$BC$30</f>
        <v>5</v>
      </c>
      <c r="G606" s="140"/>
      <c r="H606" s="140"/>
      <c r="I606" s="140"/>
      <c r="J606" s="140"/>
      <c r="K606" s="140"/>
      <c r="L606" s="140"/>
      <c r="M606" s="140"/>
      <c r="N606" s="140"/>
      <c r="O606" s="140"/>
      <c r="P606" s="140"/>
      <c r="Q606" s="140"/>
      <c r="R606" s="140"/>
      <c r="S606" s="140"/>
      <c r="T606" s="140"/>
      <c r="U606" s="3"/>
      <c r="V606" s="108">
        <f>$AW$132</f>
        <v>19.2</v>
      </c>
      <c r="W606" s="10"/>
      <c r="X606" s="109">
        <f>$AX$132</f>
        <v>23.4</v>
      </c>
      <c r="Y606" s="10"/>
      <c r="Z606" s="3">
        <f>$AY$132</f>
        <v>28.6</v>
      </c>
      <c r="AA606" s="40" t="s">
        <v>38</v>
      </c>
      <c r="AB606" s="22">
        <v>1</v>
      </c>
      <c r="AC606" s="20">
        <v>2</v>
      </c>
      <c r="AD606" s="20">
        <v>3</v>
      </c>
      <c r="AE606" s="20">
        <v>4</v>
      </c>
      <c r="AF606" s="20">
        <v>5</v>
      </c>
      <c r="AG606" s="22">
        <v>6</v>
      </c>
      <c r="AH606" s="22">
        <v>7</v>
      </c>
      <c r="AI606" s="22">
        <v>8</v>
      </c>
      <c r="AJ606" s="22">
        <v>9</v>
      </c>
      <c r="AK606" s="22">
        <v>10</v>
      </c>
      <c r="AL606" s="22">
        <v>11</v>
      </c>
      <c r="AM606" s="22">
        <v>12</v>
      </c>
      <c r="AN606" s="22">
        <v>13</v>
      </c>
      <c r="AO606" s="22">
        <v>14</v>
      </c>
      <c r="AP606" s="22">
        <v>15</v>
      </c>
      <c r="AQ606" s="22">
        <v>16</v>
      </c>
      <c r="AR606" s="22">
        <v>17</v>
      </c>
      <c r="AS606" s="22">
        <v>18</v>
      </c>
      <c r="AT606" s="23" t="s">
        <v>0</v>
      </c>
    </row>
    <row r="607" spans="1:46" x14ac:dyDescent="0.3">
      <c r="A607" s="180"/>
      <c r="B607" s="140" t="s">
        <v>8</v>
      </c>
      <c r="C607" s="140">
        <v>19</v>
      </c>
      <c r="D607" s="140">
        <v>23</v>
      </c>
      <c r="E607" s="140">
        <v>20</v>
      </c>
      <c r="F607" s="140">
        <f>$BD$30</f>
        <v>11</v>
      </c>
      <c r="G607" s="140"/>
      <c r="H607" s="140"/>
      <c r="I607" s="140"/>
      <c r="J607" s="140"/>
      <c r="K607" s="140"/>
      <c r="L607" s="140"/>
      <c r="M607" s="140"/>
      <c r="N607" s="140"/>
      <c r="O607" s="140"/>
      <c r="P607" s="140"/>
      <c r="Q607" s="140"/>
      <c r="R607" s="140"/>
      <c r="S607" s="140"/>
      <c r="T607" s="140"/>
      <c r="U607" s="3"/>
      <c r="V607" s="149" t="s">
        <v>31</v>
      </c>
      <c r="W607" s="150"/>
      <c r="X607" s="150"/>
      <c r="Y607" s="150"/>
      <c r="Z607" s="151"/>
      <c r="AA607" s="40" t="s">
        <v>150</v>
      </c>
      <c r="AB607" s="35">
        <v>6</v>
      </c>
      <c r="AC607" s="35">
        <v>16</v>
      </c>
      <c r="AD607" s="35">
        <v>10</v>
      </c>
      <c r="AE607" s="35">
        <f>$AX$30</f>
        <v>9</v>
      </c>
      <c r="AF607" s="35"/>
      <c r="AG607" s="35"/>
      <c r="AH607" s="35"/>
      <c r="AI607" s="35"/>
      <c r="AJ607" s="35"/>
      <c r="AK607" s="35"/>
      <c r="AL607" s="35"/>
      <c r="AM607" s="35"/>
      <c r="AN607" s="35"/>
      <c r="AO607" s="35"/>
      <c r="AP607" s="35"/>
      <c r="AQ607" s="35"/>
      <c r="AR607" s="35"/>
      <c r="AS607" s="35"/>
      <c r="AT607" s="36"/>
    </row>
    <row r="608" spans="1:46" x14ac:dyDescent="0.3">
      <c r="A608" s="180"/>
      <c r="B608" s="140" t="s">
        <v>9</v>
      </c>
      <c r="C608" s="140">
        <v>18</v>
      </c>
      <c r="D608" s="140">
        <v>32</v>
      </c>
      <c r="E608" s="140">
        <v>31</v>
      </c>
      <c r="F608" s="140">
        <f>$BE$30</f>
        <v>32</v>
      </c>
      <c r="G608" s="140"/>
      <c r="H608" s="140"/>
      <c r="I608" s="140"/>
      <c r="J608" s="140"/>
      <c r="K608" s="140"/>
      <c r="L608" s="140"/>
      <c r="M608" s="140"/>
      <c r="N608" s="140"/>
      <c r="O608" s="140"/>
      <c r="P608" s="140"/>
      <c r="Q608" s="140"/>
      <c r="R608" s="140"/>
      <c r="S608" s="140"/>
      <c r="T608" s="140"/>
      <c r="U608" s="3"/>
      <c r="V608" s="25" t="s">
        <v>24</v>
      </c>
      <c r="W608" s="14"/>
      <c r="X608" s="8" t="s">
        <v>25</v>
      </c>
      <c r="Y608" s="14"/>
      <c r="Z608" s="26" t="s">
        <v>26</v>
      </c>
      <c r="AA608" s="138"/>
      <c r="AB608" s="136"/>
      <c r="AC608" s="136"/>
      <c r="AD608" s="136"/>
      <c r="AE608" s="136"/>
      <c r="AF608" s="136"/>
      <c r="AG608" s="136"/>
      <c r="AH608" s="136"/>
      <c r="AI608" s="136"/>
      <c r="AJ608" s="136"/>
      <c r="AK608" s="136"/>
      <c r="AL608" s="136"/>
      <c r="AM608" s="136"/>
      <c r="AN608" s="136"/>
      <c r="AO608" s="136"/>
      <c r="AP608" s="136"/>
      <c r="AQ608" s="136"/>
      <c r="AR608" s="136"/>
      <c r="AS608" s="136"/>
      <c r="AT608" s="137"/>
    </row>
    <row r="609" spans="1:46" x14ac:dyDescent="0.3">
      <c r="A609" s="180"/>
      <c r="B609" s="140" t="s">
        <v>5</v>
      </c>
      <c r="C609" s="140">
        <v>6</v>
      </c>
      <c r="D609" s="140">
        <v>18</v>
      </c>
      <c r="E609" s="140">
        <v>13</v>
      </c>
      <c r="F609" s="140">
        <f>$AZ$132</f>
        <v>8</v>
      </c>
      <c r="G609" s="140"/>
      <c r="H609" s="140"/>
      <c r="I609" s="140"/>
      <c r="J609" s="140"/>
      <c r="K609" s="140"/>
      <c r="L609" s="140"/>
      <c r="M609" s="140"/>
      <c r="N609" s="140"/>
      <c r="O609" s="140"/>
      <c r="P609" s="140"/>
      <c r="Q609" s="140"/>
      <c r="R609" s="140"/>
      <c r="S609" s="140"/>
      <c r="T609" s="140"/>
      <c r="U609" s="3"/>
      <c r="V609" s="27" t="s">
        <v>27</v>
      </c>
      <c r="W609" s="14"/>
      <c r="X609" s="9" t="s">
        <v>28</v>
      </c>
      <c r="Y609" s="14"/>
      <c r="Z609" s="19" t="s">
        <v>28</v>
      </c>
      <c r="AA609" s="39"/>
      <c r="AB609" s="465"/>
      <c r="AC609" s="465"/>
      <c r="AD609" s="465"/>
      <c r="AE609" s="124"/>
      <c r="AF609" s="124"/>
      <c r="AG609" s="124"/>
      <c r="AH609" s="124"/>
      <c r="AI609" s="124"/>
      <c r="AJ609" s="124"/>
      <c r="AK609" s="124" t="s">
        <v>1</v>
      </c>
      <c r="AL609" s="124"/>
      <c r="AM609" s="124"/>
      <c r="AN609" s="124"/>
      <c r="AO609" s="124"/>
      <c r="AP609" s="124"/>
      <c r="AQ609" s="124"/>
      <c r="AR609" s="124"/>
      <c r="AS609" s="124"/>
      <c r="AT609" s="125"/>
    </row>
    <row r="610" spans="1:46" x14ac:dyDescent="0.3">
      <c r="A610" s="180"/>
      <c r="B610" s="120"/>
      <c r="C610" s="463"/>
      <c r="D610" s="463"/>
      <c r="E610" s="463"/>
      <c r="F610" s="121"/>
      <c r="G610" s="121"/>
      <c r="H610" s="121"/>
      <c r="I610" s="121"/>
      <c r="J610" s="121"/>
      <c r="K610" s="121"/>
      <c r="L610" s="121"/>
      <c r="M610" s="121"/>
      <c r="N610" s="121"/>
      <c r="O610" s="121"/>
      <c r="P610" s="121"/>
      <c r="Q610" s="121"/>
      <c r="R610" s="121"/>
      <c r="S610" s="121"/>
      <c r="T610" s="121"/>
      <c r="U610" s="122"/>
      <c r="V610" s="108">
        <f>$BC$132</f>
        <v>8</v>
      </c>
      <c r="W610" s="10"/>
      <c r="X610" s="109">
        <f>$BD$132</f>
        <v>10</v>
      </c>
      <c r="Y610" s="10"/>
      <c r="Z610" s="3">
        <f>$BE$132</f>
        <v>12</v>
      </c>
      <c r="AA610" s="49" t="s">
        <v>115</v>
      </c>
      <c r="AB610" s="44">
        <v>1</v>
      </c>
      <c r="AC610" s="20">
        <v>2</v>
      </c>
      <c r="AD610" s="20">
        <v>3</v>
      </c>
      <c r="AE610" s="20">
        <v>4</v>
      </c>
      <c r="AF610" s="20">
        <v>5</v>
      </c>
      <c r="AG610" s="44">
        <v>6</v>
      </c>
      <c r="AH610" s="44">
        <v>7</v>
      </c>
      <c r="AI610" s="44">
        <v>8</v>
      </c>
      <c r="AJ610" s="44">
        <v>9</v>
      </c>
      <c r="AK610" s="44">
        <v>10</v>
      </c>
      <c r="AL610" s="44">
        <v>11</v>
      </c>
      <c r="AM610" s="44">
        <v>12</v>
      </c>
      <c r="AN610" s="44">
        <v>13</v>
      </c>
      <c r="AO610" s="44">
        <v>14</v>
      </c>
      <c r="AP610" s="44">
        <v>15</v>
      </c>
      <c r="AQ610" s="44">
        <v>16</v>
      </c>
      <c r="AR610" s="44">
        <v>17</v>
      </c>
      <c r="AS610" s="44">
        <v>18</v>
      </c>
      <c r="AT610" s="45" t="s">
        <v>0</v>
      </c>
    </row>
    <row r="611" spans="1:46" x14ac:dyDescent="0.3">
      <c r="A611" s="180"/>
      <c r="B611" s="140" t="s">
        <v>10</v>
      </c>
      <c r="C611" s="140">
        <v>5</v>
      </c>
      <c r="D611" s="140">
        <v>2</v>
      </c>
      <c r="E611" s="140">
        <v>3</v>
      </c>
      <c r="F611" s="140">
        <f>$BH$30</f>
        <v>2</v>
      </c>
      <c r="G611" s="140"/>
      <c r="H611" s="140"/>
      <c r="I611" s="140"/>
      <c r="J611" s="140"/>
      <c r="K611" s="140"/>
      <c r="L611" s="140"/>
      <c r="M611" s="140"/>
      <c r="N611" s="140"/>
      <c r="O611" s="140"/>
      <c r="P611" s="140"/>
      <c r="Q611" s="140"/>
      <c r="R611" s="140"/>
      <c r="S611" s="140"/>
      <c r="T611" s="140"/>
      <c r="U611" s="3"/>
      <c r="V611" s="149" t="s">
        <v>32</v>
      </c>
      <c r="W611" s="150"/>
      <c r="X611" s="61"/>
      <c r="Y611" s="150" t="s">
        <v>127</v>
      </c>
      <c r="Z611" s="151"/>
      <c r="AA611" s="50" t="s">
        <v>116</v>
      </c>
      <c r="AB611" s="140">
        <v>29</v>
      </c>
      <c r="AC611" s="140">
        <v>11</v>
      </c>
      <c r="AD611" s="140">
        <v>16</v>
      </c>
      <c r="AE611" s="140">
        <f>$BI$64</f>
        <v>16</v>
      </c>
      <c r="AF611" s="140"/>
      <c r="AG611" s="140"/>
      <c r="AH611" s="140"/>
      <c r="AI611" s="140"/>
      <c r="AJ611" s="140"/>
      <c r="AK611" s="140"/>
      <c r="AL611" s="140"/>
      <c r="AM611" s="140"/>
      <c r="AN611" s="140"/>
      <c r="AO611" s="140"/>
      <c r="AP611" s="140"/>
      <c r="AQ611" s="140"/>
      <c r="AR611" s="140"/>
      <c r="AS611" s="140"/>
      <c r="AT611" s="3"/>
    </row>
    <row r="612" spans="1:46" ht="15" thickBot="1" x14ac:dyDescent="0.35">
      <c r="A612" s="180"/>
      <c r="B612" s="140" t="s">
        <v>5</v>
      </c>
      <c r="C612" s="140">
        <v>24</v>
      </c>
      <c r="D612" s="140">
        <v>12</v>
      </c>
      <c r="E612" s="140">
        <v>20</v>
      </c>
      <c r="F612" s="140">
        <f>$BF$132</f>
        <v>23</v>
      </c>
      <c r="G612" s="140"/>
      <c r="H612" s="140"/>
      <c r="I612" s="140"/>
      <c r="J612" s="140"/>
      <c r="K612" s="140"/>
      <c r="L612" s="140"/>
      <c r="M612" s="140"/>
      <c r="N612" s="140"/>
      <c r="O612" s="140"/>
      <c r="P612" s="140"/>
      <c r="Q612" s="140"/>
      <c r="R612" s="140"/>
      <c r="S612" s="140"/>
      <c r="T612" s="140"/>
      <c r="U612" s="3"/>
      <c r="V612" s="25" t="s">
        <v>24</v>
      </c>
      <c r="W612" s="14"/>
      <c r="X612" s="62"/>
      <c r="Y612" s="14"/>
      <c r="Z612" s="26" t="s">
        <v>24</v>
      </c>
      <c r="AA612" s="141" t="s">
        <v>117</v>
      </c>
      <c r="AB612" s="142">
        <v>15</v>
      </c>
      <c r="AC612" s="142">
        <v>26</v>
      </c>
      <c r="AD612" s="142">
        <v>27</v>
      </c>
      <c r="AE612" s="142">
        <f>$AX$166</f>
        <v>25</v>
      </c>
      <c r="AF612" s="142"/>
      <c r="AG612" s="142"/>
      <c r="AH612" s="142"/>
      <c r="AI612" s="142"/>
      <c r="AJ612" s="142"/>
      <c r="AK612" s="142"/>
      <c r="AL612" s="142"/>
      <c r="AM612" s="142"/>
      <c r="AN612" s="142"/>
      <c r="AO612" s="142"/>
      <c r="AP612" s="142"/>
      <c r="AQ612" s="142"/>
      <c r="AR612" s="142"/>
      <c r="AS612" s="142"/>
      <c r="AT612" s="4"/>
    </row>
    <row r="613" spans="1:46" x14ac:dyDescent="0.3">
      <c r="A613" s="180"/>
      <c r="B613" s="120"/>
      <c r="C613" s="463"/>
      <c r="D613" s="463"/>
      <c r="E613" s="463"/>
      <c r="F613" s="121"/>
      <c r="G613" s="121"/>
      <c r="H613" s="121"/>
      <c r="I613" s="121"/>
      <c r="J613" s="121"/>
      <c r="K613" s="121"/>
      <c r="L613" s="121"/>
      <c r="M613" s="121"/>
      <c r="N613" s="121"/>
      <c r="O613" s="121"/>
      <c r="P613" s="121"/>
      <c r="Q613" s="121"/>
      <c r="R613" s="121"/>
      <c r="S613" s="121"/>
      <c r="T613" s="121"/>
      <c r="U613" s="122"/>
      <c r="V613" s="27" t="s">
        <v>27</v>
      </c>
      <c r="W613" s="14"/>
      <c r="X613" s="63"/>
      <c r="Y613" s="14"/>
      <c r="Z613" s="19" t="s">
        <v>27</v>
      </c>
    </row>
    <row r="614" spans="1:46" ht="15" thickBot="1" x14ac:dyDescent="0.35">
      <c r="A614" s="181"/>
      <c r="B614" s="142" t="s">
        <v>11</v>
      </c>
      <c r="C614" s="142">
        <v>12</v>
      </c>
      <c r="D614" s="142">
        <v>17</v>
      </c>
      <c r="E614" s="142">
        <v>28</v>
      </c>
      <c r="F614" s="142">
        <f>$BD$166</f>
        <v>23</v>
      </c>
      <c r="G614" s="142"/>
      <c r="H614" s="142"/>
      <c r="I614" s="142"/>
      <c r="J614" s="142"/>
      <c r="K614" s="142"/>
      <c r="L614" s="142"/>
      <c r="M614" s="142"/>
      <c r="N614" s="142"/>
      <c r="O614" s="142"/>
      <c r="P614" s="142"/>
      <c r="Q614" s="142"/>
      <c r="R614" s="142"/>
      <c r="S614" s="142"/>
      <c r="T614" s="142"/>
      <c r="U614" s="4"/>
      <c r="V614" s="106">
        <f>$BC$166</f>
        <v>11.33</v>
      </c>
      <c r="W614" s="28"/>
      <c r="X614" s="58"/>
      <c r="Y614" s="28"/>
      <c r="Z614" s="60">
        <f>$AW$166</f>
        <v>9.33</v>
      </c>
    </row>
    <row r="615" spans="1:46" ht="15" thickBot="1" x14ac:dyDescent="0.35"/>
    <row r="616" spans="1:46" ht="14.4" customHeight="1" x14ac:dyDescent="0.3">
      <c r="A616" s="176" t="s">
        <v>101</v>
      </c>
      <c r="B616" s="11"/>
      <c r="C616" s="462"/>
      <c r="D616" s="462"/>
      <c r="E616" s="462"/>
      <c r="F616" s="118"/>
      <c r="G616" s="118"/>
      <c r="H616" s="118"/>
      <c r="I616" s="118"/>
      <c r="J616" s="118"/>
      <c r="K616" s="118"/>
      <c r="L616" s="118"/>
      <c r="M616" s="118"/>
      <c r="N616" s="118"/>
      <c r="O616" s="118"/>
      <c r="P616" s="118"/>
      <c r="Q616" s="118"/>
      <c r="R616" s="118"/>
      <c r="S616" s="118"/>
      <c r="T616" s="118"/>
      <c r="U616" s="119"/>
      <c r="V616" s="165" t="s">
        <v>23</v>
      </c>
      <c r="W616" s="166"/>
      <c r="X616" s="166"/>
      <c r="Y616" s="166"/>
      <c r="Z616" s="166"/>
      <c r="AA616" s="11"/>
      <c r="AB616" s="462"/>
      <c r="AC616" s="462"/>
      <c r="AD616" s="462"/>
      <c r="AE616" s="118"/>
      <c r="AF616" s="118"/>
      <c r="AG616" s="118"/>
      <c r="AH616" s="118"/>
      <c r="AI616" s="118"/>
      <c r="AJ616" s="118"/>
      <c r="AK616" s="118"/>
      <c r="AL616" s="118"/>
      <c r="AM616" s="118"/>
      <c r="AN616" s="118"/>
      <c r="AO616" s="118"/>
      <c r="AP616" s="118"/>
      <c r="AQ616" s="118"/>
      <c r="AR616" s="118"/>
      <c r="AS616" s="118"/>
      <c r="AT616" s="119"/>
    </row>
    <row r="617" spans="1:46" x14ac:dyDescent="0.3">
      <c r="A617" s="177"/>
      <c r="B617" s="5" t="s">
        <v>1</v>
      </c>
      <c r="C617" s="20">
        <v>1</v>
      </c>
      <c r="D617" s="20">
        <v>2</v>
      </c>
      <c r="E617" s="20">
        <v>3</v>
      </c>
      <c r="F617" s="20">
        <v>4</v>
      </c>
      <c r="G617" s="20">
        <v>5</v>
      </c>
      <c r="H617" s="20">
        <v>6</v>
      </c>
      <c r="I617" s="20">
        <v>7</v>
      </c>
      <c r="J617" s="20">
        <v>8</v>
      </c>
      <c r="K617" s="20">
        <v>9</v>
      </c>
      <c r="L617" s="20">
        <v>10</v>
      </c>
      <c r="M617" s="20">
        <v>11</v>
      </c>
      <c r="N617" s="20">
        <v>12</v>
      </c>
      <c r="O617" s="20">
        <v>13</v>
      </c>
      <c r="P617" s="20">
        <v>14</v>
      </c>
      <c r="Q617" s="20">
        <v>15</v>
      </c>
      <c r="R617" s="20">
        <v>16</v>
      </c>
      <c r="S617" s="20">
        <v>17</v>
      </c>
      <c r="T617" s="20">
        <v>18</v>
      </c>
      <c r="U617" s="21" t="s">
        <v>0</v>
      </c>
      <c r="V617" s="25" t="s">
        <v>24</v>
      </c>
      <c r="W617" s="14"/>
      <c r="X617" s="8" t="s">
        <v>25</v>
      </c>
      <c r="Y617" s="14"/>
      <c r="Z617" s="46" t="s">
        <v>26</v>
      </c>
      <c r="AA617" s="5" t="s">
        <v>1</v>
      </c>
      <c r="AB617" s="20">
        <v>1</v>
      </c>
      <c r="AC617" s="20">
        <v>2</v>
      </c>
      <c r="AD617" s="20">
        <v>3</v>
      </c>
      <c r="AE617" s="20">
        <v>4</v>
      </c>
      <c r="AF617" s="20">
        <v>5</v>
      </c>
      <c r="AG617" s="20">
        <v>6</v>
      </c>
      <c r="AH617" s="20">
        <v>7</v>
      </c>
      <c r="AI617" s="20">
        <v>8</v>
      </c>
      <c r="AJ617" s="20">
        <v>9</v>
      </c>
      <c r="AK617" s="20">
        <v>10</v>
      </c>
      <c r="AL617" s="20">
        <v>11</v>
      </c>
      <c r="AM617" s="20">
        <v>12</v>
      </c>
      <c r="AN617" s="20">
        <v>13</v>
      </c>
      <c r="AO617" s="20">
        <v>14</v>
      </c>
      <c r="AP617" s="20">
        <v>15</v>
      </c>
      <c r="AQ617" s="20">
        <v>16</v>
      </c>
      <c r="AR617" s="20">
        <v>17</v>
      </c>
      <c r="AS617" s="20">
        <v>18</v>
      </c>
      <c r="AT617" s="21" t="s">
        <v>0</v>
      </c>
    </row>
    <row r="618" spans="1:46" x14ac:dyDescent="0.3">
      <c r="A618" s="177"/>
      <c r="B618" s="140" t="s">
        <v>2</v>
      </c>
      <c r="C618" s="140">
        <v>12</v>
      </c>
      <c r="D618" s="140">
        <v>2</v>
      </c>
      <c r="E618" s="140">
        <v>2</v>
      </c>
      <c r="F618" s="140">
        <f>$BE$65</f>
        <v>1</v>
      </c>
      <c r="G618" s="140"/>
      <c r="H618" s="140"/>
      <c r="I618" s="140"/>
      <c r="J618" s="140"/>
      <c r="K618" s="140"/>
      <c r="L618" s="140"/>
      <c r="M618" s="140"/>
      <c r="N618" s="140"/>
      <c r="O618" s="140"/>
      <c r="P618" s="140"/>
      <c r="Q618" s="140"/>
      <c r="R618" s="140"/>
      <c r="S618" s="140"/>
      <c r="T618" s="140"/>
      <c r="U618" s="3"/>
      <c r="V618" s="27" t="s">
        <v>27</v>
      </c>
      <c r="W618" s="14"/>
      <c r="X618" s="9" t="s">
        <v>28</v>
      </c>
      <c r="Y618" s="14"/>
      <c r="Z618" s="19" t="s">
        <v>28</v>
      </c>
      <c r="AA618" s="139" t="s">
        <v>33</v>
      </c>
      <c r="AB618" s="140">
        <v>1</v>
      </c>
      <c r="AC618" s="140">
        <v>17</v>
      </c>
      <c r="AD618" s="140">
        <v>27</v>
      </c>
      <c r="AE618" s="140">
        <f>$AY$65</f>
        <v>27</v>
      </c>
      <c r="AF618" s="140"/>
      <c r="AG618" s="140"/>
      <c r="AH618" s="140"/>
      <c r="AI618" s="140"/>
      <c r="AJ618" s="140"/>
      <c r="AK618" s="140"/>
      <c r="AL618" s="140"/>
      <c r="AM618" s="140"/>
      <c r="AN618" s="140"/>
      <c r="AO618" s="140"/>
      <c r="AP618" s="140"/>
      <c r="AQ618" s="140"/>
      <c r="AR618" s="140"/>
      <c r="AS618" s="140"/>
      <c r="AT618" s="3"/>
    </row>
    <row r="619" spans="1:46" x14ac:dyDescent="0.3">
      <c r="A619" s="177"/>
      <c r="B619" s="120"/>
      <c r="C619" s="463"/>
      <c r="D619" s="463"/>
      <c r="E619" s="463"/>
      <c r="F619" s="121"/>
      <c r="G619" s="121"/>
      <c r="H619" s="121"/>
      <c r="I619" s="121"/>
      <c r="J619" s="121"/>
      <c r="K619" s="121"/>
      <c r="L619" s="121"/>
      <c r="M619" s="121"/>
      <c r="N619" s="121"/>
      <c r="O619" s="121"/>
      <c r="P619" s="121"/>
      <c r="Q619" s="121"/>
      <c r="R619" s="121"/>
      <c r="S619" s="121"/>
      <c r="T619" s="121"/>
      <c r="U619" s="122"/>
      <c r="V619" s="108">
        <f>$BC$99</f>
        <v>10.3</v>
      </c>
      <c r="W619" s="10"/>
      <c r="X619" s="109">
        <f>$BD$99</f>
        <v>11.9</v>
      </c>
      <c r="Y619" s="10"/>
      <c r="Z619" s="3">
        <f>$BE$99</f>
        <v>11.9</v>
      </c>
      <c r="AA619" s="139" t="s">
        <v>34</v>
      </c>
      <c r="AB619" s="140">
        <v>1</v>
      </c>
      <c r="AC619" s="140">
        <v>20</v>
      </c>
      <c r="AD619" s="140">
        <v>20</v>
      </c>
      <c r="AE619" s="140">
        <f>$AW$65</f>
        <v>18</v>
      </c>
      <c r="AF619" s="140"/>
      <c r="AG619" s="140"/>
      <c r="AH619" s="140"/>
      <c r="AI619" s="140"/>
      <c r="AJ619" s="140"/>
      <c r="AK619" s="140"/>
      <c r="AL619" s="140"/>
      <c r="AM619" s="140"/>
      <c r="AN619" s="140"/>
      <c r="AO619" s="140"/>
      <c r="AP619" s="140"/>
      <c r="AQ619" s="140"/>
      <c r="AR619" s="140"/>
      <c r="AS619" s="140"/>
      <c r="AT619" s="3"/>
    </row>
    <row r="620" spans="1:46" x14ac:dyDescent="0.3">
      <c r="A620" s="177"/>
      <c r="B620" s="140" t="s">
        <v>3</v>
      </c>
      <c r="C620" s="140">
        <v>12</v>
      </c>
      <c r="D620" s="140">
        <v>16</v>
      </c>
      <c r="E620" s="140">
        <v>15</v>
      </c>
      <c r="F620" s="140">
        <f>$BD$65</f>
        <v>10</v>
      </c>
      <c r="G620" s="140"/>
      <c r="H620" s="140"/>
      <c r="I620" s="140"/>
      <c r="J620" s="140"/>
      <c r="K620" s="140"/>
      <c r="L620" s="140"/>
      <c r="M620" s="140"/>
      <c r="N620" s="140"/>
      <c r="O620" s="140"/>
      <c r="P620" s="140"/>
      <c r="Q620" s="140"/>
      <c r="R620" s="140"/>
      <c r="S620" s="140"/>
      <c r="T620" s="140"/>
      <c r="U620" s="3"/>
      <c r="V620" s="149" t="s">
        <v>29</v>
      </c>
      <c r="W620" s="150"/>
      <c r="X620" s="150"/>
      <c r="Y620" s="150"/>
      <c r="Z620" s="151"/>
      <c r="AA620" s="139" t="s">
        <v>35</v>
      </c>
      <c r="AB620" s="140">
        <v>5</v>
      </c>
      <c r="AC620" s="140">
        <v>10</v>
      </c>
      <c r="AD620" s="140">
        <v>23</v>
      </c>
      <c r="AE620" s="140">
        <f>$AX$65</f>
        <v>26</v>
      </c>
      <c r="AF620" s="140"/>
      <c r="AG620" s="140"/>
      <c r="AH620" s="140"/>
      <c r="AI620" s="140"/>
      <c r="AJ620" s="140"/>
      <c r="AK620" s="140"/>
      <c r="AL620" s="140"/>
      <c r="AM620" s="140"/>
      <c r="AN620" s="140"/>
      <c r="AO620" s="140"/>
      <c r="AP620" s="140"/>
      <c r="AQ620" s="140"/>
      <c r="AR620" s="140"/>
      <c r="AS620" s="140"/>
      <c r="AT620" s="3"/>
    </row>
    <row r="621" spans="1:46" x14ac:dyDescent="0.3">
      <c r="A621" s="177"/>
      <c r="B621" s="140" t="s">
        <v>4</v>
      </c>
      <c r="C621" s="140">
        <v>23</v>
      </c>
      <c r="D621" s="140">
        <v>2</v>
      </c>
      <c r="E621" s="140">
        <v>1</v>
      </c>
      <c r="F621" s="140">
        <f>$BI$31</f>
        <v>1</v>
      </c>
      <c r="G621" s="140"/>
      <c r="H621" s="140"/>
      <c r="I621" s="140"/>
      <c r="J621" s="140"/>
      <c r="K621" s="140"/>
      <c r="L621" s="140"/>
      <c r="M621" s="140"/>
      <c r="N621" s="140"/>
      <c r="O621" s="140"/>
      <c r="P621" s="140"/>
      <c r="Q621" s="140"/>
      <c r="R621" s="140"/>
      <c r="S621" s="140"/>
      <c r="T621" s="140"/>
      <c r="U621" s="3"/>
      <c r="V621" s="25" t="s">
        <v>24</v>
      </c>
      <c r="W621" s="14"/>
      <c r="X621" s="8" t="s">
        <v>25</v>
      </c>
      <c r="Y621" s="14"/>
      <c r="Z621" s="26" t="s">
        <v>26</v>
      </c>
      <c r="AA621" s="123"/>
      <c r="AB621" s="463"/>
      <c r="AC621" s="463"/>
      <c r="AD621" s="463"/>
      <c r="AE621" s="121"/>
      <c r="AF621" s="121"/>
      <c r="AG621" s="121"/>
      <c r="AH621" s="121"/>
      <c r="AI621" s="121"/>
      <c r="AJ621" s="121"/>
      <c r="AK621" s="121"/>
      <c r="AL621" s="121"/>
      <c r="AM621" s="121"/>
      <c r="AN621" s="121"/>
      <c r="AO621" s="121"/>
      <c r="AP621" s="121"/>
      <c r="AQ621" s="121"/>
      <c r="AR621" s="121"/>
      <c r="AS621" s="121"/>
      <c r="AT621" s="122"/>
    </row>
    <row r="622" spans="1:46" x14ac:dyDescent="0.3">
      <c r="A622" s="177"/>
      <c r="B622" s="140" t="s">
        <v>5</v>
      </c>
      <c r="C622" s="140">
        <v>3</v>
      </c>
      <c r="D622" s="140">
        <v>5</v>
      </c>
      <c r="E622" s="140">
        <v>3</v>
      </c>
      <c r="F622" s="140">
        <f>$BL$99</f>
        <v>1</v>
      </c>
      <c r="G622" s="140"/>
      <c r="H622" s="140"/>
      <c r="I622" s="140"/>
      <c r="J622" s="140"/>
      <c r="K622" s="140"/>
      <c r="L622" s="140"/>
      <c r="M622" s="140"/>
      <c r="N622" s="140"/>
      <c r="O622" s="140"/>
      <c r="P622" s="140"/>
      <c r="Q622" s="140"/>
      <c r="R622" s="140"/>
      <c r="S622" s="140"/>
      <c r="T622" s="140"/>
      <c r="U622" s="3"/>
      <c r="V622" s="27" t="s">
        <v>27</v>
      </c>
      <c r="W622" s="14"/>
      <c r="X622" s="9" t="s">
        <v>28</v>
      </c>
      <c r="Y622" s="14"/>
      <c r="Z622" s="19" t="s">
        <v>28</v>
      </c>
      <c r="AA622" s="139" t="s">
        <v>36</v>
      </c>
      <c r="AB622" s="140">
        <v>5</v>
      </c>
      <c r="AC622" s="140">
        <v>5</v>
      </c>
      <c r="AD622" s="140">
        <v>18</v>
      </c>
      <c r="AE622" s="140">
        <f>$AX$99</f>
        <v>19</v>
      </c>
      <c r="AF622" s="140"/>
      <c r="AG622" s="140"/>
      <c r="AH622" s="140"/>
      <c r="AI622" s="140"/>
      <c r="AJ622" s="140"/>
      <c r="AK622" s="140"/>
      <c r="AL622" s="140"/>
      <c r="AM622" s="140"/>
      <c r="AN622" s="140"/>
      <c r="AO622" s="140"/>
      <c r="AP622" s="140"/>
      <c r="AQ622" s="140"/>
      <c r="AR622" s="140"/>
      <c r="AS622" s="140"/>
      <c r="AT622" s="3"/>
    </row>
    <row r="623" spans="1:46" x14ac:dyDescent="0.3">
      <c r="A623" s="177"/>
      <c r="B623" s="120"/>
      <c r="C623" s="463"/>
      <c r="D623" s="463"/>
      <c r="E623" s="463"/>
      <c r="F623" s="121"/>
      <c r="G623" s="121"/>
      <c r="H623" s="121"/>
      <c r="I623" s="121"/>
      <c r="J623" s="121"/>
      <c r="K623" s="121"/>
      <c r="L623" s="121"/>
      <c r="M623" s="121"/>
      <c r="N623" s="121"/>
      <c r="O623" s="121"/>
      <c r="P623" s="121"/>
      <c r="Q623" s="121"/>
      <c r="R623" s="121"/>
      <c r="S623" s="121"/>
      <c r="T623" s="121"/>
      <c r="U623" s="122"/>
      <c r="V623" s="108">
        <f>$BI$99</f>
        <v>7.2</v>
      </c>
      <c r="W623" s="10"/>
      <c r="X623" s="109">
        <f>$BJ$99</f>
        <v>9.4</v>
      </c>
      <c r="Y623" s="10"/>
      <c r="Z623" s="3">
        <f>$BK$99</f>
        <v>12.2</v>
      </c>
      <c r="AA623" s="139" t="s">
        <v>37</v>
      </c>
      <c r="AB623" s="140">
        <v>1</v>
      </c>
      <c r="AC623" s="140">
        <v>1</v>
      </c>
      <c r="AD623" s="140">
        <v>6</v>
      </c>
      <c r="AE623" s="140">
        <f>$AY$99</f>
        <v>11</v>
      </c>
      <c r="AF623" s="140"/>
      <c r="AG623" s="140"/>
      <c r="AH623" s="140"/>
      <c r="AI623" s="140"/>
      <c r="AJ623" s="140"/>
      <c r="AK623" s="140"/>
      <c r="AL623" s="140"/>
      <c r="AM623" s="140"/>
      <c r="AN623" s="140"/>
      <c r="AO623" s="140"/>
      <c r="AP623" s="140"/>
      <c r="AQ623" s="140"/>
      <c r="AR623" s="140"/>
      <c r="AS623" s="140"/>
      <c r="AT623" s="3"/>
    </row>
    <row r="624" spans="1:46" x14ac:dyDescent="0.3">
      <c r="A624" s="177"/>
      <c r="B624" s="140" t="s">
        <v>6</v>
      </c>
      <c r="C624" s="140">
        <v>10</v>
      </c>
      <c r="D624" s="140">
        <v>1</v>
      </c>
      <c r="E624" s="140">
        <v>1</v>
      </c>
      <c r="F624" s="140">
        <f>$BC$65</f>
        <v>1</v>
      </c>
      <c r="G624" s="140"/>
      <c r="H624" s="140"/>
      <c r="I624" s="140"/>
      <c r="J624" s="140"/>
      <c r="K624" s="140"/>
      <c r="L624" s="140"/>
      <c r="M624" s="140"/>
      <c r="N624" s="140"/>
      <c r="O624" s="140"/>
      <c r="P624" s="140"/>
      <c r="Q624" s="140"/>
      <c r="R624" s="140"/>
      <c r="S624" s="140"/>
      <c r="T624" s="140"/>
      <c r="U624" s="3"/>
      <c r="V624" s="149" t="s">
        <v>30</v>
      </c>
      <c r="W624" s="150"/>
      <c r="X624" s="150"/>
      <c r="Y624" s="150"/>
      <c r="Z624" s="151"/>
      <c r="AA624" s="37"/>
      <c r="AB624" s="12"/>
      <c r="AC624" s="12"/>
      <c r="AD624" s="12"/>
      <c r="AE624" s="12"/>
      <c r="AF624" s="12"/>
      <c r="AG624" s="12"/>
      <c r="AH624" s="12"/>
      <c r="AI624" s="12"/>
      <c r="AJ624" s="12"/>
      <c r="AK624" s="12"/>
      <c r="AL624" s="12"/>
      <c r="AM624" s="12"/>
      <c r="AN624" s="12"/>
      <c r="AO624" s="12"/>
      <c r="AP624" s="12"/>
      <c r="AQ624" s="12"/>
      <c r="AR624" s="12"/>
      <c r="AS624" s="12"/>
      <c r="AT624" s="13"/>
    </row>
    <row r="625" spans="1:46" x14ac:dyDescent="0.3">
      <c r="A625" s="177"/>
      <c r="B625" s="140" t="s">
        <v>5</v>
      </c>
      <c r="C625" s="140">
        <v>19</v>
      </c>
      <c r="D625" s="140">
        <v>2</v>
      </c>
      <c r="E625" s="140">
        <v>2</v>
      </c>
      <c r="F625" s="140">
        <f>$BF$99</f>
        <v>4</v>
      </c>
      <c r="G625" s="140"/>
      <c r="H625" s="140"/>
      <c r="I625" s="140"/>
      <c r="J625" s="140"/>
      <c r="K625" s="140"/>
      <c r="L625" s="140"/>
      <c r="M625" s="140"/>
      <c r="N625" s="140"/>
      <c r="O625" s="140"/>
      <c r="P625" s="140"/>
      <c r="Q625" s="140"/>
      <c r="R625" s="140"/>
      <c r="S625" s="140"/>
      <c r="T625" s="140"/>
      <c r="U625" s="3"/>
      <c r="V625" s="25" t="s">
        <v>24</v>
      </c>
      <c r="W625" s="14"/>
      <c r="X625" s="8" t="s">
        <v>25</v>
      </c>
      <c r="Y625" s="14"/>
      <c r="Z625" s="26" t="s">
        <v>26</v>
      </c>
      <c r="AA625" s="38"/>
      <c r="AB625" s="464"/>
      <c r="AC625" s="464"/>
      <c r="AD625" s="464"/>
      <c r="AE625" s="14"/>
      <c r="AF625" s="14"/>
      <c r="AG625" s="14"/>
      <c r="AH625" s="14"/>
      <c r="AI625" s="14"/>
      <c r="AJ625" s="14"/>
      <c r="AK625" s="14"/>
      <c r="AL625" s="14"/>
      <c r="AM625" s="14"/>
      <c r="AN625" s="14"/>
      <c r="AO625" s="14"/>
      <c r="AP625" s="14"/>
      <c r="AQ625" s="14"/>
      <c r="AR625" s="14"/>
      <c r="AS625" s="14"/>
      <c r="AT625" s="15"/>
    </row>
    <row r="626" spans="1:46" x14ac:dyDescent="0.3">
      <c r="A626" s="177"/>
      <c r="B626" s="120"/>
      <c r="C626" s="463"/>
      <c r="D626" s="463"/>
      <c r="E626" s="463"/>
      <c r="F626" s="121"/>
      <c r="G626" s="121"/>
      <c r="H626" s="121"/>
      <c r="I626" s="121"/>
      <c r="J626" s="121"/>
      <c r="K626" s="121"/>
      <c r="L626" s="121"/>
      <c r="M626" s="121"/>
      <c r="N626" s="121"/>
      <c r="O626" s="121"/>
      <c r="P626" s="121"/>
      <c r="Q626" s="121"/>
      <c r="R626" s="121"/>
      <c r="S626" s="121"/>
      <c r="T626" s="121"/>
      <c r="U626" s="122"/>
      <c r="V626" s="27" t="s">
        <v>27</v>
      </c>
      <c r="W626" s="14"/>
      <c r="X626" s="9" t="s">
        <v>28</v>
      </c>
      <c r="Y626" s="14"/>
      <c r="Z626" s="19" t="s">
        <v>28</v>
      </c>
      <c r="AA626" s="39"/>
      <c r="AB626" s="465"/>
      <c r="AC626" s="465"/>
      <c r="AD626" s="465"/>
      <c r="AE626" s="124"/>
      <c r="AF626" s="124"/>
      <c r="AG626" s="124"/>
      <c r="AH626" s="124"/>
      <c r="AI626" s="124"/>
      <c r="AJ626" s="124"/>
      <c r="AK626" s="124" t="s">
        <v>1</v>
      </c>
      <c r="AL626" s="124"/>
      <c r="AM626" s="124"/>
      <c r="AN626" s="124"/>
      <c r="AO626" s="124"/>
      <c r="AP626" s="124"/>
      <c r="AQ626" s="124"/>
      <c r="AR626" s="124"/>
      <c r="AS626" s="124"/>
      <c r="AT626" s="125"/>
    </row>
    <row r="627" spans="1:46" x14ac:dyDescent="0.3">
      <c r="A627" s="177"/>
      <c r="B627" s="140" t="s">
        <v>7</v>
      </c>
      <c r="C627" s="140">
        <v>14</v>
      </c>
      <c r="D627" s="140">
        <v>6</v>
      </c>
      <c r="E627" s="140">
        <v>11</v>
      </c>
      <c r="F627" s="140">
        <f>$BC$31</f>
        <v>18</v>
      </c>
      <c r="G627" s="140"/>
      <c r="H627" s="140"/>
      <c r="I627" s="140"/>
      <c r="J627" s="140"/>
      <c r="K627" s="140"/>
      <c r="L627" s="140"/>
      <c r="M627" s="140"/>
      <c r="N627" s="140"/>
      <c r="O627" s="140"/>
      <c r="P627" s="140"/>
      <c r="Q627" s="140"/>
      <c r="R627" s="140"/>
      <c r="S627" s="140"/>
      <c r="T627" s="140"/>
      <c r="U627" s="3"/>
      <c r="V627" s="108">
        <f>$AW$133</f>
        <v>21.3</v>
      </c>
      <c r="W627" s="10"/>
      <c r="X627" s="109">
        <f>$AX$133</f>
        <v>28.1</v>
      </c>
      <c r="Y627" s="10"/>
      <c r="Z627" s="3">
        <f>$AY$133</f>
        <v>35.299999999999997</v>
      </c>
      <c r="AA627" s="40" t="s">
        <v>38</v>
      </c>
      <c r="AB627" s="22">
        <v>1</v>
      </c>
      <c r="AC627" s="20">
        <v>2</v>
      </c>
      <c r="AD627" s="20">
        <v>3</v>
      </c>
      <c r="AE627" s="20">
        <v>4</v>
      </c>
      <c r="AF627" s="20">
        <v>5</v>
      </c>
      <c r="AG627" s="22">
        <v>6</v>
      </c>
      <c r="AH627" s="22">
        <v>7</v>
      </c>
      <c r="AI627" s="22">
        <v>8</v>
      </c>
      <c r="AJ627" s="22">
        <v>9</v>
      </c>
      <c r="AK627" s="22">
        <v>10</v>
      </c>
      <c r="AL627" s="22">
        <v>11</v>
      </c>
      <c r="AM627" s="22">
        <v>12</v>
      </c>
      <c r="AN627" s="22">
        <v>13</v>
      </c>
      <c r="AO627" s="22">
        <v>14</v>
      </c>
      <c r="AP627" s="22">
        <v>15</v>
      </c>
      <c r="AQ627" s="22">
        <v>16</v>
      </c>
      <c r="AR627" s="22">
        <v>17</v>
      </c>
      <c r="AS627" s="22">
        <v>18</v>
      </c>
      <c r="AT627" s="23" t="s">
        <v>0</v>
      </c>
    </row>
    <row r="628" spans="1:46" x14ac:dyDescent="0.3">
      <c r="A628" s="177"/>
      <c r="B628" s="140" t="s">
        <v>8</v>
      </c>
      <c r="C628" s="140">
        <v>11</v>
      </c>
      <c r="D628" s="140">
        <v>13</v>
      </c>
      <c r="E628" s="140">
        <v>5</v>
      </c>
      <c r="F628" s="140">
        <f>$BD$31</f>
        <v>6</v>
      </c>
      <c r="G628" s="140"/>
      <c r="H628" s="140"/>
      <c r="I628" s="140"/>
      <c r="J628" s="140"/>
      <c r="K628" s="140"/>
      <c r="L628" s="140"/>
      <c r="M628" s="140"/>
      <c r="N628" s="140"/>
      <c r="O628" s="140"/>
      <c r="P628" s="140"/>
      <c r="Q628" s="140"/>
      <c r="R628" s="140"/>
      <c r="S628" s="140"/>
      <c r="T628" s="140"/>
      <c r="U628" s="3"/>
      <c r="V628" s="149" t="s">
        <v>31</v>
      </c>
      <c r="W628" s="150"/>
      <c r="X628" s="150"/>
      <c r="Y628" s="150"/>
      <c r="Z628" s="151"/>
      <c r="AA628" s="40" t="s">
        <v>150</v>
      </c>
      <c r="AB628" s="35">
        <v>5</v>
      </c>
      <c r="AC628" s="35">
        <v>28</v>
      </c>
      <c r="AD628" s="35">
        <v>6</v>
      </c>
      <c r="AE628" s="35">
        <f>$AX$31</f>
        <v>5</v>
      </c>
      <c r="AF628" s="35"/>
      <c r="AG628" s="35"/>
      <c r="AH628" s="35"/>
      <c r="AI628" s="35"/>
      <c r="AJ628" s="35"/>
      <c r="AK628" s="35"/>
      <c r="AL628" s="35"/>
      <c r="AM628" s="35"/>
      <c r="AN628" s="35"/>
      <c r="AO628" s="35"/>
      <c r="AP628" s="35"/>
      <c r="AQ628" s="35"/>
      <c r="AR628" s="35"/>
      <c r="AS628" s="35"/>
      <c r="AT628" s="36"/>
    </row>
    <row r="629" spans="1:46" x14ac:dyDescent="0.3">
      <c r="A629" s="177"/>
      <c r="B629" s="140" t="s">
        <v>9</v>
      </c>
      <c r="C629" s="140">
        <v>13</v>
      </c>
      <c r="D629" s="140">
        <v>7</v>
      </c>
      <c r="E629" s="140">
        <v>1</v>
      </c>
      <c r="F629" s="140">
        <f>$BE$31</f>
        <v>2</v>
      </c>
      <c r="G629" s="140"/>
      <c r="H629" s="140"/>
      <c r="I629" s="140"/>
      <c r="J629" s="140"/>
      <c r="K629" s="140"/>
      <c r="L629" s="140"/>
      <c r="M629" s="140"/>
      <c r="N629" s="140"/>
      <c r="O629" s="140"/>
      <c r="P629" s="140"/>
      <c r="Q629" s="140"/>
      <c r="R629" s="140"/>
      <c r="S629" s="140"/>
      <c r="T629" s="140"/>
      <c r="U629" s="3"/>
      <c r="V629" s="25" t="s">
        <v>24</v>
      </c>
      <c r="W629" s="14"/>
      <c r="X629" s="8" t="s">
        <v>25</v>
      </c>
      <c r="Y629" s="14"/>
      <c r="Z629" s="26" t="s">
        <v>26</v>
      </c>
      <c r="AA629" s="138"/>
      <c r="AB629" s="136"/>
      <c r="AC629" s="136"/>
      <c r="AD629" s="136"/>
      <c r="AE629" s="136"/>
      <c r="AF629" s="136"/>
      <c r="AG629" s="136"/>
      <c r="AH629" s="136"/>
      <c r="AI629" s="136"/>
      <c r="AJ629" s="136"/>
      <c r="AK629" s="136"/>
      <c r="AL629" s="136"/>
      <c r="AM629" s="136"/>
      <c r="AN629" s="136"/>
      <c r="AO629" s="136"/>
      <c r="AP629" s="136"/>
      <c r="AQ629" s="136"/>
      <c r="AR629" s="136"/>
      <c r="AS629" s="136"/>
      <c r="AT629" s="137"/>
    </row>
    <row r="630" spans="1:46" x14ac:dyDescent="0.3">
      <c r="A630" s="177"/>
      <c r="B630" s="140" t="s">
        <v>5</v>
      </c>
      <c r="C630" s="140">
        <v>11</v>
      </c>
      <c r="D630" s="140">
        <v>4</v>
      </c>
      <c r="E630" s="140">
        <v>5</v>
      </c>
      <c r="F630" s="140">
        <f>$AZ$133</f>
        <v>18</v>
      </c>
      <c r="G630" s="140"/>
      <c r="H630" s="140"/>
      <c r="I630" s="140"/>
      <c r="J630" s="140"/>
      <c r="K630" s="140"/>
      <c r="L630" s="140"/>
      <c r="M630" s="140"/>
      <c r="N630" s="140"/>
      <c r="O630" s="140"/>
      <c r="P630" s="140"/>
      <c r="Q630" s="140"/>
      <c r="R630" s="140"/>
      <c r="S630" s="140"/>
      <c r="T630" s="140"/>
      <c r="U630" s="3"/>
      <c r="V630" s="27" t="s">
        <v>27</v>
      </c>
      <c r="W630" s="14"/>
      <c r="X630" s="9" t="s">
        <v>28</v>
      </c>
      <c r="Y630" s="14"/>
      <c r="Z630" s="19" t="s">
        <v>28</v>
      </c>
      <c r="AA630" s="39"/>
      <c r="AB630" s="465"/>
      <c r="AC630" s="465"/>
      <c r="AD630" s="465"/>
      <c r="AE630" s="124"/>
      <c r="AF630" s="124"/>
      <c r="AG630" s="124"/>
      <c r="AH630" s="124"/>
      <c r="AI630" s="124"/>
      <c r="AJ630" s="124"/>
      <c r="AK630" s="124" t="s">
        <v>1</v>
      </c>
      <c r="AL630" s="124"/>
      <c r="AM630" s="124"/>
      <c r="AN630" s="124"/>
      <c r="AO630" s="124"/>
      <c r="AP630" s="124"/>
      <c r="AQ630" s="124"/>
      <c r="AR630" s="124"/>
      <c r="AS630" s="124"/>
      <c r="AT630" s="125"/>
    </row>
    <row r="631" spans="1:46" x14ac:dyDescent="0.3">
      <c r="A631" s="177"/>
      <c r="B631" s="120"/>
      <c r="C631" s="463"/>
      <c r="D631" s="463"/>
      <c r="E631" s="463"/>
      <c r="F631" s="121"/>
      <c r="G631" s="121"/>
      <c r="H631" s="121"/>
      <c r="I631" s="121"/>
      <c r="J631" s="121"/>
      <c r="K631" s="121"/>
      <c r="L631" s="121"/>
      <c r="M631" s="121"/>
      <c r="N631" s="121"/>
      <c r="O631" s="121"/>
      <c r="P631" s="121"/>
      <c r="Q631" s="121"/>
      <c r="R631" s="121"/>
      <c r="S631" s="121"/>
      <c r="T631" s="121"/>
      <c r="U631" s="122"/>
      <c r="V631" s="108">
        <f>$BC$133</f>
        <v>6</v>
      </c>
      <c r="W631" s="10"/>
      <c r="X631" s="109">
        <f>$BD$133</f>
        <v>9.1</v>
      </c>
      <c r="Y631" s="10"/>
      <c r="Z631" s="3">
        <f>$BE$133</f>
        <v>12.3</v>
      </c>
      <c r="AA631" s="49" t="s">
        <v>115</v>
      </c>
      <c r="AB631" s="44">
        <v>1</v>
      </c>
      <c r="AC631" s="20">
        <v>2</v>
      </c>
      <c r="AD631" s="20">
        <v>3</v>
      </c>
      <c r="AE631" s="20">
        <v>4</v>
      </c>
      <c r="AF631" s="20">
        <v>5</v>
      </c>
      <c r="AG631" s="44">
        <v>6</v>
      </c>
      <c r="AH631" s="44">
        <v>7</v>
      </c>
      <c r="AI631" s="44">
        <v>8</v>
      </c>
      <c r="AJ631" s="44">
        <v>9</v>
      </c>
      <c r="AK631" s="44">
        <v>10</v>
      </c>
      <c r="AL631" s="44">
        <v>11</v>
      </c>
      <c r="AM631" s="44">
        <v>12</v>
      </c>
      <c r="AN631" s="44">
        <v>13</v>
      </c>
      <c r="AO631" s="44">
        <v>14</v>
      </c>
      <c r="AP631" s="44">
        <v>15</v>
      </c>
      <c r="AQ631" s="44">
        <v>16</v>
      </c>
      <c r="AR631" s="44">
        <v>17</v>
      </c>
      <c r="AS631" s="44">
        <v>18</v>
      </c>
      <c r="AT631" s="45" t="s">
        <v>0</v>
      </c>
    </row>
    <row r="632" spans="1:46" x14ac:dyDescent="0.3">
      <c r="A632" s="177"/>
      <c r="B632" s="140" t="s">
        <v>10</v>
      </c>
      <c r="C632" s="140">
        <v>19</v>
      </c>
      <c r="D632" s="140">
        <v>23</v>
      </c>
      <c r="E632" s="140">
        <v>17</v>
      </c>
      <c r="F632" s="140">
        <f>$BH$31</f>
        <v>6</v>
      </c>
      <c r="G632" s="140"/>
      <c r="H632" s="140"/>
      <c r="I632" s="140"/>
      <c r="J632" s="140"/>
      <c r="K632" s="140"/>
      <c r="L632" s="140"/>
      <c r="M632" s="140"/>
      <c r="N632" s="140"/>
      <c r="O632" s="140"/>
      <c r="P632" s="140"/>
      <c r="Q632" s="140"/>
      <c r="R632" s="140"/>
      <c r="S632" s="140"/>
      <c r="T632" s="140"/>
      <c r="U632" s="3"/>
      <c r="V632" s="149" t="s">
        <v>32</v>
      </c>
      <c r="W632" s="150"/>
      <c r="X632" s="61"/>
      <c r="Y632" s="150" t="s">
        <v>127</v>
      </c>
      <c r="Z632" s="151"/>
      <c r="AA632" s="50" t="s">
        <v>116</v>
      </c>
      <c r="AB632" s="140">
        <v>27</v>
      </c>
      <c r="AC632" s="140">
        <v>21</v>
      </c>
      <c r="AD632" s="140">
        <v>20</v>
      </c>
      <c r="AE632" s="140">
        <f>$BI$65</f>
        <v>15</v>
      </c>
      <c r="AF632" s="140"/>
      <c r="AG632" s="140"/>
      <c r="AH632" s="140"/>
      <c r="AI632" s="140"/>
      <c r="AJ632" s="140"/>
      <c r="AK632" s="140"/>
      <c r="AL632" s="140"/>
      <c r="AM632" s="140"/>
      <c r="AN632" s="140"/>
      <c r="AO632" s="140"/>
      <c r="AP632" s="140"/>
      <c r="AQ632" s="140"/>
      <c r="AR632" s="140"/>
      <c r="AS632" s="140"/>
      <c r="AT632" s="3"/>
    </row>
    <row r="633" spans="1:46" ht="15" thickBot="1" x14ac:dyDescent="0.35">
      <c r="A633" s="177"/>
      <c r="B633" s="140" t="s">
        <v>5</v>
      </c>
      <c r="C633" s="140">
        <v>15</v>
      </c>
      <c r="D633" s="140">
        <v>21</v>
      </c>
      <c r="E633" s="140">
        <v>16</v>
      </c>
      <c r="F633" s="140">
        <f>$BF$133</f>
        <v>17</v>
      </c>
      <c r="G633" s="140"/>
      <c r="H633" s="140"/>
      <c r="I633" s="140"/>
      <c r="J633" s="140"/>
      <c r="K633" s="140"/>
      <c r="L633" s="140"/>
      <c r="M633" s="140"/>
      <c r="N633" s="140"/>
      <c r="O633" s="140"/>
      <c r="P633" s="140"/>
      <c r="Q633" s="140"/>
      <c r="R633" s="140"/>
      <c r="S633" s="140"/>
      <c r="T633" s="140"/>
      <c r="U633" s="3"/>
      <c r="V633" s="25" t="s">
        <v>24</v>
      </c>
      <c r="W633" s="14"/>
      <c r="X633" s="62"/>
      <c r="Y633" s="14"/>
      <c r="Z633" s="26" t="s">
        <v>24</v>
      </c>
      <c r="AA633" s="141" t="s">
        <v>117</v>
      </c>
      <c r="AB633" s="142">
        <v>8</v>
      </c>
      <c r="AC633" s="142">
        <v>17</v>
      </c>
      <c r="AD633" s="142">
        <v>24</v>
      </c>
      <c r="AE633" s="142">
        <f>$AX$138</f>
        <v>23</v>
      </c>
      <c r="AF633" s="142"/>
      <c r="AG633" s="142"/>
      <c r="AH633" s="142"/>
      <c r="AI633" s="142"/>
      <c r="AJ633" s="142"/>
      <c r="AK633" s="142"/>
      <c r="AL633" s="142"/>
      <c r="AM633" s="142"/>
      <c r="AN633" s="142"/>
      <c r="AO633" s="142"/>
      <c r="AP633" s="142"/>
      <c r="AQ633" s="142"/>
      <c r="AR633" s="142"/>
      <c r="AS633" s="142"/>
      <c r="AT633" s="4"/>
    </row>
    <row r="634" spans="1:46" x14ac:dyDescent="0.3">
      <c r="A634" s="177"/>
      <c r="B634" s="120"/>
      <c r="C634" s="463"/>
      <c r="D634" s="463"/>
      <c r="E634" s="463"/>
      <c r="F634" s="121"/>
      <c r="G634" s="121"/>
      <c r="H634" s="121"/>
      <c r="I634" s="121"/>
      <c r="J634" s="121"/>
      <c r="K634" s="121"/>
      <c r="L634" s="121"/>
      <c r="M634" s="121"/>
      <c r="N634" s="121"/>
      <c r="O634" s="121"/>
      <c r="P634" s="121"/>
      <c r="Q634" s="121"/>
      <c r="R634" s="121"/>
      <c r="S634" s="121"/>
      <c r="T634" s="121"/>
      <c r="U634" s="122"/>
      <c r="V634" s="27" t="s">
        <v>27</v>
      </c>
      <c r="W634" s="14"/>
      <c r="X634" s="63"/>
      <c r="Y634" s="14"/>
      <c r="Z634" s="19" t="s">
        <v>27</v>
      </c>
    </row>
    <row r="635" spans="1:46" ht="15" thickBot="1" x14ac:dyDescent="0.35">
      <c r="A635" s="178"/>
      <c r="B635" s="142" t="s">
        <v>11</v>
      </c>
      <c r="C635" s="142">
        <v>9</v>
      </c>
      <c r="D635" s="142">
        <v>9</v>
      </c>
      <c r="E635" s="142">
        <v>6</v>
      </c>
      <c r="F635" s="142">
        <f>$BD$138</f>
        <v>9</v>
      </c>
      <c r="G635" s="142"/>
      <c r="H635" s="142"/>
      <c r="I635" s="142"/>
      <c r="J635" s="142"/>
      <c r="K635" s="142"/>
      <c r="L635" s="142"/>
      <c r="M635" s="142"/>
      <c r="N635" s="142"/>
      <c r="O635" s="142"/>
      <c r="P635" s="142"/>
      <c r="Q635" s="142"/>
      <c r="R635" s="142"/>
      <c r="S635" s="142"/>
      <c r="T635" s="142"/>
      <c r="U635" s="4"/>
      <c r="V635" s="106">
        <f>$BC$138</f>
        <v>6.67</v>
      </c>
      <c r="W635" s="28"/>
      <c r="X635" s="58"/>
      <c r="Y635" s="28"/>
      <c r="Z635" s="60">
        <f>$AW$138</f>
        <v>8.67</v>
      </c>
    </row>
    <row r="636" spans="1:46" ht="15" thickBot="1" x14ac:dyDescent="0.35"/>
    <row r="637" spans="1:46" ht="14.4" customHeight="1" x14ac:dyDescent="0.3">
      <c r="A637" s="173" t="s">
        <v>102</v>
      </c>
      <c r="B637" s="11"/>
      <c r="C637" s="462"/>
      <c r="D637" s="462"/>
      <c r="E637" s="462"/>
      <c r="F637" s="118"/>
      <c r="G637" s="118"/>
      <c r="H637" s="118"/>
      <c r="I637" s="118"/>
      <c r="J637" s="118"/>
      <c r="K637" s="118"/>
      <c r="L637" s="118"/>
      <c r="M637" s="118"/>
      <c r="N637" s="118"/>
      <c r="O637" s="118"/>
      <c r="P637" s="118"/>
      <c r="Q637" s="118"/>
      <c r="R637" s="118"/>
      <c r="S637" s="118"/>
      <c r="T637" s="118"/>
      <c r="U637" s="119"/>
      <c r="V637" s="165" t="s">
        <v>23</v>
      </c>
      <c r="W637" s="166"/>
      <c r="X637" s="166"/>
      <c r="Y637" s="166"/>
      <c r="Z637" s="166"/>
      <c r="AA637" s="11"/>
      <c r="AB637" s="462"/>
      <c r="AC637" s="462"/>
      <c r="AD637" s="462"/>
      <c r="AE637" s="118"/>
      <c r="AF637" s="118"/>
      <c r="AG637" s="118"/>
      <c r="AH637" s="118"/>
      <c r="AI637" s="118"/>
      <c r="AJ637" s="118"/>
      <c r="AK637" s="118"/>
      <c r="AL637" s="118"/>
      <c r="AM637" s="118"/>
      <c r="AN637" s="118"/>
      <c r="AO637" s="118"/>
      <c r="AP637" s="118"/>
      <c r="AQ637" s="118"/>
      <c r="AR637" s="118"/>
      <c r="AS637" s="118"/>
      <c r="AT637" s="119"/>
    </row>
    <row r="638" spans="1:46" x14ac:dyDescent="0.3">
      <c r="A638" s="174"/>
      <c r="B638" s="5" t="s">
        <v>1</v>
      </c>
      <c r="C638" s="20">
        <v>1</v>
      </c>
      <c r="D638" s="20">
        <v>2</v>
      </c>
      <c r="E638" s="20">
        <v>3</v>
      </c>
      <c r="F638" s="20">
        <v>4</v>
      </c>
      <c r="G638" s="20">
        <v>5</v>
      </c>
      <c r="H638" s="20">
        <v>6</v>
      </c>
      <c r="I638" s="20">
        <v>7</v>
      </c>
      <c r="J638" s="20">
        <v>8</v>
      </c>
      <c r="K638" s="20">
        <v>9</v>
      </c>
      <c r="L638" s="20">
        <v>10</v>
      </c>
      <c r="M638" s="20">
        <v>11</v>
      </c>
      <c r="N638" s="20">
        <v>12</v>
      </c>
      <c r="O638" s="20">
        <v>13</v>
      </c>
      <c r="P638" s="20">
        <v>14</v>
      </c>
      <c r="Q638" s="20">
        <v>15</v>
      </c>
      <c r="R638" s="20">
        <v>16</v>
      </c>
      <c r="S638" s="20">
        <v>17</v>
      </c>
      <c r="T638" s="20">
        <v>18</v>
      </c>
      <c r="U638" s="21" t="s">
        <v>0</v>
      </c>
      <c r="V638" s="25" t="s">
        <v>24</v>
      </c>
      <c r="W638" s="14"/>
      <c r="X638" s="8" t="s">
        <v>25</v>
      </c>
      <c r="Y638" s="14"/>
      <c r="Z638" s="46" t="s">
        <v>26</v>
      </c>
      <c r="AA638" s="5" t="s">
        <v>1</v>
      </c>
      <c r="AB638" s="20">
        <v>1</v>
      </c>
      <c r="AC638" s="20">
        <v>2</v>
      </c>
      <c r="AD638" s="20">
        <v>3</v>
      </c>
      <c r="AE638" s="20">
        <v>4</v>
      </c>
      <c r="AF638" s="20">
        <v>5</v>
      </c>
      <c r="AG638" s="20">
        <v>6</v>
      </c>
      <c r="AH638" s="20">
        <v>7</v>
      </c>
      <c r="AI638" s="20">
        <v>8</v>
      </c>
      <c r="AJ638" s="20">
        <v>9</v>
      </c>
      <c r="AK638" s="20">
        <v>10</v>
      </c>
      <c r="AL638" s="20">
        <v>11</v>
      </c>
      <c r="AM638" s="20">
        <v>12</v>
      </c>
      <c r="AN638" s="20">
        <v>13</v>
      </c>
      <c r="AO638" s="20">
        <v>14</v>
      </c>
      <c r="AP638" s="20">
        <v>15</v>
      </c>
      <c r="AQ638" s="20">
        <v>16</v>
      </c>
      <c r="AR638" s="20">
        <v>17</v>
      </c>
      <c r="AS638" s="20">
        <v>18</v>
      </c>
      <c r="AT638" s="21" t="s">
        <v>0</v>
      </c>
    </row>
    <row r="639" spans="1:46" x14ac:dyDescent="0.3">
      <c r="A639" s="174"/>
      <c r="B639" s="140" t="s">
        <v>2</v>
      </c>
      <c r="C639" s="140">
        <v>8</v>
      </c>
      <c r="D639" s="140">
        <v>19</v>
      </c>
      <c r="E639" s="140">
        <v>29</v>
      </c>
      <c r="F639" s="140">
        <f>$BE$66</f>
        <v>26</v>
      </c>
      <c r="G639" s="140"/>
      <c r="H639" s="140"/>
      <c r="I639" s="140"/>
      <c r="J639" s="140"/>
      <c r="K639" s="140"/>
      <c r="L639" s="140"/>
      <c r="M639" s="140"/>
      <c r="N639" s="140"/>
      <c r="O639" s="140"/>
      <c r="P639" s="140"/>
      <c r="Q639" s="140"/>
      <c r="R639" s="140"/>
      <c r="S639" s="140"/>
      <c r="T639" s="140"/>
      <c r="U639" s="3"/>
      <c r="V639" s="27" t="s">
        <v>27</v>
      </c>
      <c r="W639" s="14"/>
      <c r="X639" s="9" t="s">
        <v>28</v>
      </c>
      <c r="Y639" s="14"/>
      <c r="Z639" s="19" t="s">
        <v>28</v>
      </c>
      <c r="AA639" s="139" t="s">
        <v>33</v>
      </c>
      <c r="AB639" s="140">
        <v>21</v>
      </c>
      <c r="AC639" s="140">
        <v>10</v>
      </c>
      <c r="AD639" s="140">
        <v>29</v>
      </c>
      <c r="AE639" s="140">
        <f>$AY$66</f>
        <v>17</v>
      </c>
      <c r="AF639" s="140"/>
      <c r="AG639" s="140"/>
      <c r="AH639" s="140"/>
      <c r="AI639" s="140"/>
      <c r="AJ639" s="140"/>
      <c r="AK639" s="140"/>
      <c r="AL639" s="140"/>
      <c r="AM639" s="140"/>
      <c r="AN639" s="140"/>
      <c r="AO639" s="140"/>
      <c r="AP639" s="140"/>
      <c r="AQ639" s="140"/>
      <c r="AR639" s="140"/>
      <c r="AS639" s="140"/>
      <c r="AT639" s="3"/>
    </row>
    <row r="640" spans="1:46" x14ac:dyDescent="0.3">
      <c r="A640" s="174"/>
      <c r="B640" s="120"/>
      <c r="C640" s="463"/>
      <c r="D640" s="463"/>
      <c r="E640" s="463"/>
      <c r="F640" s="121"/>
      <c r="G640" s="121"/>
      <c r="H640" s="121"/>
      <c r="I640" s="121"/>
      <c r="J640" s="121"/>
      <c r="K640" s="121"/>
      <c r="L640" s="121"/>
      <c r="M640" s="121"/>
      <c r="N640" s="121"/>
      <c r="O640" s="121"/>
      <c r="P640" s="121"/>
      <c r="Q640" s="121"/>
      <c r="R640" s="121"/>
      <c r="S640" s="121"/>
      <c r="T640" s="121"/>
      <c r="U640" s="122"/>
      <c r="V640" s="108">
        <f>$BC$100</f>
        <v>21.9</v>
      </c>
      <c r="W640" s="10"/>
      <c r="X640" s="109">
        <f>$BD$100</f>
        <v>22.6</v>
      </c>
      <c r="Y640" s="10"/>
      <c r="Z640" s="3">
        <f>$BE$100</f>
        <v>24.9</v>
      </c>
      <c r="AA640" s="139" t="s">
        <v>34</v>
      </c>
      <c r="AB640" s="140">
        <v>21</v>
      </c>
      <c r="AC640" s="140">
        <v>1</v>
      </c>
      <c r="AD640" s="140">
        <v>17</v>
      </c>
      <c r="AE640" s="140">
        <f>$AW$66</f>
        <v>8</v>
      </c>
      <c r="AF640" s="140"/>
      <c r="AG640" s="140"/>
      <c r="AH640" s="140"/>
      <c r="AI640" s="140"/>
      <c r="AJ640" s="140"/>
      <c r="AK640" s="140"/>
      <c r="AL640" s="140"/>
      <c r="AM640" s="140"/>
      <c r="AN640" s="140"/>
      <c r="AO640" s="140"/>
      <c r="AP640" s="140"/>
      <c r="AQ640" s="140"/>
      <c r="AR640" s="140"/>
      <c r="AS640" s="140"/>
      <c r="AT640" s="3"/>
    </row>
    <row r="641" spans="1:46" x14ac:dyDescent="0.3">
      <c r="A641" s="174"/>
      <c r="B641" s="140" t="s">
        <v>3</v>
      </c>
      <c r="C641" s="140">
        <v>14</v>
      </c>
      <c r="D641" s="140">
        <v>26</v>
      </c>
      <c r="E641" s="140">
        <v>26</v>
      </c>
      <c r="F641" s="140">
        <f>$BD$66</f>
        <v>20</v>
      </c>
      <c r="G641" s="140"/>
      <c r="H641" s="140"/>
      <c r="I641" s="140"/>
      <c r="J641" s="140"/>
      <c r="K641" s="140"/>
      <c r="L641" s="140"/>
      <c r="M641" s="140"/>
      <c r="N641" s="140"/>
      <c r="O641" s="140"/>
      <c r="P641" s="140"/>
      <c r="Q641" s="140"/>
      <c r="R641" s="140"/>
      <c r="S641" s="140"/>
      <c r="T641" s="140"/>
      <c r="U641" s="3"/>
      <c r="V641" s="149" t="s">
        <v>29</v>
      </c>
      <c r="W641" s="150"/>
      <c r="X641" s="150"/>
      <c r="Y641" s="150"/>
      <c r="Z641" s="151"/>
      <c r="AA641" s="139" t="s">
        <v>35</v>
      </c>
      <c r="AB641" s="140">
        <v>17</v>
      </c>
      <c r="AC641" s="140">
        <v>28</v>
      </c>
      <c r="AD641" s="140">
        <v>31</v>
      </c>
      <c r="AE641" s="140">
        <f>$AX$66</f>
        <v>27</v>
      </c>
      <c r="AF641" s="140"/>
      <c r="AG641" s="140"/>
      <c r="AH641" s="140"/>
      <c r="AI641" s="140"/>
      <c r="AJ641" s="140"/>
      <c r="AK641" s="140"/>
      <c r="AL641" s="140"/>
      <c r="AM641" s="140"/>
      <c r="AN641" s="140"/>
      <c r="AO641" s="140"/>
      <c r="AP641" s="140"/>
      <c r="AQ641" s="140"/>
      <c r="AR641" s="140"/>
      <c r="AS641" s="140"/>
      <c r="AT641" s="3"/>
    </row>
    <row r="642" spans="1:46" x14ac:dyDescent="0.3">
      <c r="A642" s="174"/>
      <c r="B642" s="140" t="s">
        <v>4</v>
      </c>
      <c r="C642" s="140">
        <v>10</v>
      </c>
      <c r="D642" s="140">
        <v>5</v>
      </c>
      <c r="E642" s="140">
        <v>5</v>
      </c>
      <c r="F642" s="140">
        <f>$BI$32</f>
        <v>7</v>
      </c>
      <c r="G642" s="140"/>
      <c r="H642" s="140"/>
      <c r="I642" s="140"/>
      <c r="J642" s="140"/>
      <c r="K642" s="140"/>
      <c r="L642" s="140"/>
      <c r="M642" s="140"/>
      <c r="N642" s="140"/>
      <c r="O642" s="140"/>
      <c r="P642" s="140"/>
      <c r="Q642" s="140"/>
      <c r="R642" s="140"/>
      <c r="S642" s="140"/>
      <c r="T642" s="140"/>
      <c r="U642" s="3"/>
      <c r="V642" s="25" t="s">
        <v>24</v>
      </c>
      <c r="W642" s="14"/>
      <c r="X642" s="8" t="s">
        <v>25</v>
      </c>
      <c r="Y642" s="14"/>
      <c r="Z642" s="26" t="s">
        <v>26</v>
      </c>
      <c r="AA642" s="123"/>
      <c r="AB642" s="463"/>
      <c r="AC642" s="463"/>
      <c r="AD642" s="463"/>
      <c r="AE642" s="121"/>
      <c r="AF642" s="121"/>
      <c r="AG642" s="121"/>
      <c r="AH642" s="121"/>
      <c r="AI642" s="121"/>
      <c r="AJ642" s="121"/>
      <c r="AK642" s="121"/>
      <c r="AL642" s="121"/>
      <c r="AM642" s="121"/>
      <c r="AN642" s="121"/>
      <c r="AO642" s="121"/>
      <c r="AP642" s="121"/>
      <c r="AQ642" s="121"/>
      <c r="AR642" s="121"/>
      <c r="AS642" s="121"/>
      <c r="AT642" s="122"/>
    </row>
    <row r="643" spans="1:46" x14ac:dyDescent="0.3">
      <c r="A643" s="174"/>
      <c r="B643" s="140" t="s">
        <v>5</v>
      </c>
      <c r="C643" s="140">
        <v>1</v>
      </c>
      <c r="D643" s="140">
        <v>30</v>
      </c>
      <c r="E643" s="140">
        <v>32</v>
      </c>
      <c r="F643" s="140">
        <f>$BL$100</f>
        <v>29</v>
      </c>
      <c r="G643" s="140"/>
      <c r="H643" s="140"/>
      <c r="I643" s="140"/>
      <c r="J643" s="140"/>
      <c r="K643" s="140"/>
      <c r="L643" s="140"/>
      <c r="M643" s="140"/>
      <c r="N643" s="140"/>
      <c r="O643" s="140"/>
      <c r="P643" s="140"/>
      <c r="Q643" s="140"/>
      <c r="R643" s="140"/>
      <c r="S643" s="140"/>
      <c r="T643" s="140"/>
      <c r="U643" s="3"/>
      <c r="V643" s="27" t="s">
        <v>27</v>
      </c>
      <c r="W643" s="14"/>
      <c r="X643" s="9" t="s">
        <v>28</v>
      </c>
      <c r="Y643" s="14"/>
      <c r="Z643" s="19" t="s">
        <v>28</v>
      </c>
      <c r="AA643" s="139" t="s">
        <v>36</v>
      </c>
      <c r="AB643" s="140">
        <v>16</v>
      </c>
      <c r="AC643" s="140">
        <v>16</v>
      </c>
      <c r="AD643" s="140">
        <v>15</v>
      </c>
      <c r="AE643" s="140">
        <f>$AX$100</f>
        <v>24</v>
      </c>
      <c r="AF643" s="140"/>
      <c r="AG643" s="140"/>
      <c r="AH643" s="140"/>
      <c r="AI643" s="140"/>
      <c r="AJ643" s="140"/>
      <c r="AK643" s="140"/>
      <c r="AL643" s="140"/>
      <c r="AM643" s="140"/>
      <c r="AN643" s="140"/>
      <c r="AO643" s="140"/>
      <c r="AP643" s="140"/>
      <c r="AQ643" s="140"/>
      <c r="AR643" s="140"/>
      <c r="AS643" s="140"/>
      <c r="AT643" s="3"/>
    </row>
    <row r="644" spans="1:46" x14ac:dyDescent="0.3">
      <c r="A644" s="174"/>
      <c r="B644" s="120"/>
      <c r="C644" s="463"/>
      <c r="D644" s="463"/>
      <c r="E644" s="463"/>
      <c r="F644" s="121"/>
      <c r="G644" s="121"/>
      <c r="H644" s="121"/>
      <c r="I644" s="121"/>
      <c r="J644" s="121"/>
      <c r="K644" s="121"/>
      <c r="L644" s="121"/>
      <c r="M644" s="121"/>
      <c r="N644" s="121"/>
      <c r="O644" s="121"/>
      <c r="P644" s="121"/>
      <c r="Q644" s="121"/>
      <c r="R644" s="121"/>
      <c r="S644" s="121"/>
      <c r="T644" s="121"/>
      <c r="U644" s="122"/>
      <c r="V644" s="108">
        <f>$BI$100</f>
        <v>21.5</v>
      </c>
      <c r="W644" s="10"/>
      <c r="X644" s="109">
        <f>$BJ$100</f>
        <v>24.5</v>
      </c>
      <c r="Y644" s="10"/>
      <c r="Z644" s="3">
        <f>$BK$100</f>
        <v>28.5</v>
      </c>
      <c r="AA644" s="139" t="s">
        <v>37</v>
      </c>
      <c r="AB644" s="140">
        <v>26</v>
      </c>
      <c r="AC644" s="140">
        <v>26</v>
      </c>
      <c r="AD644" s="140">
        <v>12</v>
      </c>
      <c r="AE644" s="140">
        <f>$AY$100</f>
        <v>7</v>
      </c>
      <c r="AF644" s="140"/>
      <c r="AG644" s="140"/>
      <c r="AH644" s="140"/>
      <c r="AI644" s="140"/>
      <c r="AJ644" s="140"/>
      <c r="AK644" s="140"/>
      <c r="AL644" s="140"/>
      <c r="AM644" s="140"/>
      <c r="AN644" s="140"/>
      <c r="AO644" s="140"/>
      <c r="AP644" s="140"/>
      <c r="AQ644" s="140"/>
      <c r="AR644" s="140"/>
      <c r="AS644" s="140"/>
      <c r="AT644" s="3"/>
    </row>
    <row r="645" spans="1:46" x14ac:dyDescent="0.3">
      <c r="A645" s="174"/>
      <c r="B645" s="140" t="s">
        <v>6</v>
      </c>
      <c r="C645" s="140">
        <v>11</v>
      </c>
      <c r="D645" s="140">
        <v>6</v>
      </c>
      <c r="E645" s="140">
        <v>26</v>
      </c>
      <c r="F645" s="140">
        <f>$BC$66</f>
        <v>26</v>
      </c>
      <c r="G645" s="140"/>
      <c r="H645" s="140"/>
      <c r="I645" s="140"/>
      <c r="J645" s="140"/>
      <c r="K645" s="140"/>
      <c r="L645" s="140"/>
      <c r="M645" s="140"/>
      <c r="N645" s="140"/>
      <c r="O645" s="140"/>
      <c r="P645" s="140"/>
      <c r="Q645" s="140"/>
      <c r="R645" s="140"/>
      <c r="S645" s="140"/>
      <c r="T645" s="140"/>
      <c r="U645" s="3"/>
      <c r="V645" s="149" t="s">
        <v>30</v>
      </c>
      <c r="W645" s="150"/>
      <c r="X645" s="150"/>
      <c r="Y645" s="150"/>
      <c r="Z645" s="151"/>
      <c r="AA645" s="37"/>
      <c r="AB645" s="12"/>
      <c r="AC645" s="12"/>
      <c r="AD645" s="12"/>
      <c r="AE645" s="12"/>
      <c r="AF645" s="12"/>
      <c r="AG645" s="12"/>
      <c r="AH645" s="12"/>
      <c r="AI645" s="12"/>
      <c r="AJ645" s="12"/>
      <c r="AK645" s="12"/>
      <c r="AL645" s="12"/>
      <c r="AM645" s="12"/>
      <c r="AN645" s="12"/>
      <c r="AO645" s="12"/>
      <c r="AP645" s="12"/>
      <c r="AQ645" s="12"/>
      <c r="AR645" s="12"/>
      <c r="AS645" s="12"/>
      <c r="AT645" s="13"/>
    </row>
    <row r="646" spans="1:46" x14ac:dyDescent="0.3">
      <c r="A646" s="174"/>
      <c r="B646" s="140" t="s">
        <v>5</v>
      </c>
      <c r="C646" s="140">
        <v>22</v>
      </c>
      <c r="D646" s="140">
        <v>17</v>
      </c>
      <c r="E646" s="140">
        <v>26</v>
      </c>
      <c r="F646" s="140">
        <f>$BF$100</f>
        <v>27</v>
      </c>
      <c r="G646" s="140"/>
      <c r="H646" s="140"/>
      <c r="I646" s="140"/>
      <c r="J646" s="140"/>
      <c r="K646" s="140"/>
      <c r="L646" s="140"/>
      <c r="M646" s="140"/>
      <c r="N646" s="140"/>
      <c r="O646" s="140"/>
      <c r="P646" s="140"/>
      <c r="Q646" s="140"/>
      <c r="R646" s="140"/>
      <c r="S646" s="140"/>
      <c r="T646" s="140"/>
      <c r="U646" s="3"/>
      <c r="V646" s="25" t="s">
        <v>24</v>
      </c>
      <c r="W646" s="14"/>
      <c r="X646" s="8" t="s">
        <v>25</v>
      </c>
      <c r="Y646" s="14"/>
      <c r="Z646" s="26" t="s">
        <v>26</v>
      </c>
      <c r="AA646" s="38"/>
      <c r="AB646" s="464"/>
      <c r="AC646" s="464"/>
      <c r="AD646" s="464"/>
      <c r="AE646" s="14"/>
      <c r="AF646" s="14"/>
      <c r="AG646" s="14"/>
      <c r="AH646" s="14"/>
      <c r="AI646" s="14"/>
      <c r="AJ646" s="14"/>
      <c r="AK646" s="14"/>
      <c r="AL646" s="14"/>
      <c r="AM646" s="14"/>
      <c r="AN646" s="14"/>
      <c r="AO646" s="14"/>
      <c r="AP646" s="14"/>
      <c r="AQ646" s="14"/>
      <c r="AR646" s="14"/>
      <c r="AS646" s="14"/>
      <c r="AT646" s="15"/>
    </row>
    <row r="647" spans="1:46" x14ac:dyDescent="0.3">
      <c r="A647" s="174"/>
      <c r="B647" s="120"/>
      <c r="C647" s="463"/>
      <c r="D647" s="463"/>
      <c r="E647" s="463"/>
      <c r="F647" s="121"/>
      <c r="G647" s="121"/>
      <c r="H647" s="121"/>
      <c r="I647" s="121"/>
      <c r="J647" s="121"/>
      <c r="K647" s="121"/>
      <c r="L647" s="121"/>
      <c r="M647" s="121"/>
      <c r="N647" s="121"/>
      <c r="O647" s="121"/>
      <c r="P647" s="121"/>
      <c r="Q647" s="121"/>
      <c r="R647" s="121"/>
      <c r="S647" s="121"/>
      <c r="T647" s="121"/>
      <c r="U647" s="122"/>
      <c r="V647" s="27" t="s">
        <v>27</v>
      </c>
      <c r="W647" s="14"/>
      <c r="X647" s="9" t="s">
        <v>28</v>
      </c>
      <c r="Y647" s="14"/>
      <c r="Z647" s="19" t="s">
        <v>28</v>
      </c>
      <c r="AA647" s="39"/>
      <c r="AB647" s="465"/>
      <c r="AC647" s="465"/>
      <c r="AD647" s="465"/>
      <c r="AE647" s="124"/>
      <c r="AF647" s="124"/>
      <c r="AG647" s="124"/>
      <c r="AH647" s="124"/>
      <c r="AI647" s="124"/>
      <c r="AJ647" s="124"/>
      <c r="AK647" s="124" t="s">
        <v>1</v>
      </c>
      <c r="AL647" s="124"/>
      <c r="AM647" s="124"/>
      <c r="AN647" s="124"/>
      <c r="AO647" s="124"/>
      <c r="AP647" s="124"/>
      <c r="AQ647" s="124"/>
      <c r="AR647" s="124"/>
      <c r="AS647" s="124"/>
      <c r="AT647" s="125"/>
    </row>
    <row r="648" spans="1:46" x14ac:dyDescent="0.3">
      <c r="A648" s="174"/>
      <c r="B648" s="140" t="s">
        <v>7</v>
      </c>
      <c r="C648" s="140">
        <v>15</v>
      </c>
      <c r="D648" s="140">
        <v>26</v>
      </c>
      <c r="E648" s="140">
        <v>31</v>
      </c>
      <c r="F648" s="140">
        <f>$BC$32</f>
        <v>31</v>
      </c>
      <c r="G648" s="140"/>
      <c r="H648" s="140"/>
      <c r="I648" s="140"/>
      <c r="J648" s="140"/>
      <c r="K648" s="140"/>
      <c r="L648" s="140"/>
      <c r="M648" s="140"/>
      <c r="N648" s="140"/>
      <c r="O648" s="140"/>
      <c r="P648" s="140"/>
      <c r="Q648" s="140"/>
      <c r="R648" s="140"/>
      <c r="S648" s="140"/>
      <c r="T648" s="140"/>
      <c r="U648" s="3"/>
      <c r="V648" s="108">
        <f>$AW$134</f>
        <v>33.200000000000003</v>
      </c>
      <c r="W648" s="10"/>
      <c r="X648" s="109">
        <f>$AX$134</f>
        <v>40.1</v>
      </c>
      <c r="Y648" s="10"/>
      <c r="Z648" s="3">
        <f>$AY$134</f>
        <v>48.9</v>
      </c>
      <c r="AA648" s="40" t="s">
        <v>38</v>
      </c>
      <c r="AB648" s="22">
        <v>1</v>
      </c>
      <c r="AC648" s="20">
        <v>2</v>
      </c>
      <c r="AD648" s="20">
        <v>3</v>
      </c>
      <c r="AE648" s="20">
        <v>4</v>
      </c>
      <c r="AF648" s="20">
        <v>5</v>
      </c>
      <c r="AG648" s="22">
        <v>6</v>
      </c>
      <c r="AH648" s="22">
        <v>7</v>
      </c>
      <c r="AI648" s="22">
        <v>8</v>
      </c>
      <c r="AJ648" s="22">
        <v>9</v>
      </c>
      <c r="AK648" s="22">
        <v>10</v>
      </c>
      <c r="AL648" s="22">
        <v>11</v>
      </c>
      <c r="AM648" s="22">
        <v>12</v>
      </c>
      <c r="AN648" s="22">
        <v>13</v>
      </c>
      <c r="AO648" s="22">
        <v>14</v>
      </c>
      <c r="AP648" s="22">
        <v>15</v>
      </c>
      <c r="AQ648" s="22">
        <v>16</v>
      </c>
      <c r="AR648" s="22">
        <v>17</v>
      </c>
      <c r="AS648" s="22">
        <v>18</v>
      </c>
      <c r="AT648" s="23" t="s">
        <v>0</v>
      </c>
    </row>
    <row r="649" spans="1:46" x14ac:dyDescent="0.3">
      <c r="A649" s="174"/>
      <c r="B649" s="140" t="s">
        <v>8</v>
      </c>
      <c r="C649" s="140">
        <v>20</v>
      </c>
      <c r="D649" s="140">
        <v>27</v>
      </c>
      <c r="E649" s="140">
        <v>28</v>
      </c>
      <c r="F649" s="140">
        <f>$BD$32</f>
        <v>32</v>
      </c>
      <c r="G649" s="140"/>
      <c r="H649" s="140"/>
      <c r="I649" s="140"/>
      <c r="J649" s="140"/>
      <c r="K649" s="140"/>
      <c r="L649" s="140"/>
      <c r="M649" s="140"/>
      <c r="N649" s="140"/>
      <c r="O649" s="140"/>
      <c r="P649" s="140"/>
      <c r="Q649" s="140"/>
      <c r="R649" s="140"/>
      <c r="S649" s="140"/>
      <c r="T649" s="140"/>
      <c r="U649" s="3"/>
      <c r="V649" s="149" t="s">
        <v>31</v>
      </c>
      <c r="W649" s="150"/>
      <c r="X649" s="150"/>
      <c r="Y649" s="150"/>
      <c r="Z649" s="151"/>
      <c r="AA649" s="40" t="s">
        <v>150</v>
      </c>
      <c r="AB649" s="35">
        <v>14</v>
      </c>
      <c r="AC649" s="35">
        <v>19</v>
      </c>
      <c r="AD649" s="35">
        <v>32</v>
      </c>
      <c r="AE649" s="35">
        <f>$AX$32</f>
        <v>26</v>
      </c>
      <c r="AF649" s="35"/>
      <c r="AG649" s="35"/>
      <c r="AH649" s="35"/>
      <c r="AI649" s="35"/>
      <c r="AJ649" s="35"/>
      <c r="AK649" s="35"/>
      <c r="AL649" s="35"/>
      <c r="AM649" s="35"/>
      <c r="AN649" s="35"/>
      <c r="AO649" s="35"/>
      <c r="AP649" s="35"/>
      <c r="AQ649" s="35"/>
      <c r="AR649" s="35"/>
      <c r="AS649" s="35"/>
      <c r="AT649" s="36"/>
    </row>
    <row r="650" spans="1:46" x14ac:dyDescent="0.3">
      <c r="A650" s="174"/>
      <c r="B650" s="140" t="s">
        <v>9</v>
      </c>
      <c r="C650" s="140">
        <v>29</v>
      </c>
      <c r="D650" s="140">
        <v>30</v>
      </c>
      <c r="E650" s="140">
        <v>23</v>
      </c>
      <c r="F650" s="140">
        <f>$BE$32</f>
        <v>22</v>
      </c>
      <c r="G650" s="140"/>
      <c r="H650" s="140"/>
      <c r="I650" s="140"/>
      <c r="J650" s="140"/>
      <c r="K650" s="140"/>
      <c r="L650" s="140"/>
      <c r="M650" s="140"/>
      <c r="N650" s="140"/>
      <c r="O650" s="140"/>
      <c r="P650" s="140"/>
      <c r="Q650" s="140"/>
      <c r="R650" s="140"/>
      <c r="S650" s="140"/>
      <c r="T650" s="140"/>
      <c r="U650" s="3"/>
      <c r="V650" s="25" t="s">
        <v>24</v>
      </c>
      <c r="W650" s="14"/>
      <c r="X650" s="8" t="s">
        <v>25</v>
      </c>
      <c r="Y650" s="14"/>
      <c r="Z650" s="26" t="s">
        <v>26</v>
      </c>
      <c r="AA650" s="138"/>
      <c r="AB650" s="136"/>
      <c r="AC650" s="136"/>
      <c r="AD650" s="136"/>
      <c r="AE650" s="136"/>
      <c r="AF650" s="136"/>
      <c r="AG650" s="136"/>
      <c r="AH650" s="136"/>
      <c r="AI650" s="136"/>
      <c r="AJ650" s="136"/>
      <c r="AK650" s="136"/>
      <c r="AL650" s="136"/>
      <c r="AM650" s="136"/>
      <c r="AN650" s="136"/>
      <c r="AO650" s="136"/>
      <c r="AP650" s="136"/>
      <c r="AQ650" s="136"/>
      <c r="AR650" s="136"/>
      <c r="AS650" s="136"/>
      <c r="AT650" s="137"/>
    </row>
    <row r="651" spans="1:46" x14ac:dyDescent="0.3">
      <c r="A651" s="174"/>
      <c r="B651" s="140" t="s">
        <v>5</v>
      </c>
      <c r="C651" s="140">
        <v>31</v>
      </c>
      <c r="D651" s="140">
        <v>22</v>
      </c>
      <c r="E651" s="140">
        <v>29</v>
      </c>
      <c r="F651" s="140">
        <f>$AZ$134</f>
        <v>30</v>
      </c>
      <c r="G651" s="140"/>
      <c r="H651" s="140"/>
      <c r="I651" s="140"/>
      <c r="J651" s="140"/>
      <c r="K651" s="140"/>
      <c r="L651" s="140"/>
      <c r="M651" s="140"/>
      <c r="N651" s="140"/>
      <c r="O651" s="140"/>
      <c r="P651" s="140"/>
      <c r="Q651" s="140"/>
      <c r="R651" s="140"/>
      <c r="S651" s="140"/>
      <c r="T651" s="140"/>
      <c r="U651" s="3"/>
      <c r="V651" s="27" t="s">
        <v>27</v>
      </c>
      <c r="W651" s="14"/>
      <c r="X651" s="9" t="s">
        <v>28</v>
      </c>
      <c r="Y651" s="14"/>
      <c r="Z651" s="19" t="s">
        <v>28</v>
      </c>
      <c r="AA651" s="39"/>
      <c r="AB651" s="465"/>
      <c r="AC651" s="465"/>
      <c r="AD651" s="465"/>
      <c r="AE651" s="124"/>
      <c r="AF651" s="124"/>
      <c r="AG651" s="124"/>
      <c r="AH651" s="124"/>
      <c r="AI651" s="124"/>
      <c r="AJ651" s="124"/>
      <c r="AK651" s="124" t="s">
        <v>1</v>
      </c>
      <c r="AL651" s="124"/>
      <c r="AM651" s="124"/>
      <c r="AN651" s="124"/>
      <c r="AO651" s="124"/>
      <c r="AP651" s="124"/>
      <c r="AQ651" s="124"/>
      <c r="AR651" s="124"/>
      <c r="AS651" s="124"/>
      <c r="AT651" s="125"/>
    </row>
    <row r="652" spans="1:46" x14ac:dyDescent="0.3">
      <c r="A652" s="174"/>
      <c r="B652" s="120"/>
      <c r="C652" s="463"/>
      <c r="D652" s="463"/>
      <c r="E652" s="463"/>
      <c r="F652" s="121"/>
      <c r="G652" s="121"/>
      <c r="H652" s="121"/>
      <c r="I652" s="121"/>
      <c r="J652" s="121"/>
      <c r="K652" s="121"/>
      <c r="L652" s="121"/>
      <c r="M652" s="121"/>
      <c r="N652" s="121"/>
      <c r="O652" s="121"/>
      <c r="P652" s="121"/>
      <c r="Q652" s="121"/>
      <c r="R652" s="121"/>
      <c r="S652" s="121"/>
      <c r="T652" s="121"/>
      <c r="U652" s="122"/>
      <c r="V652" s="108">
        <f>$BC$134</f>
        <v>3.8</v>
      </c>
      <c r="W652" s="10"/>
      <c r="X652" s="109">
        <f>$BD$134</f>
        <v>5.6</v>
      </c>
      <c r="Y652" s="10"/>
      <c r="Z652" s="3">
        <f>$BE$134</f>
        <v>7.4</v>
      </c>
      <c r="AA652" s="49" t="s">
        <v>115</v>
      </c>
      <c r="AB652" s="44">
        <v>1</v>
      </c>
      <c r="AC652" s="20">
        <v>2</v>
      </c>
      <c r="AD652" s="20">
        <v>3</v>
      </c>
      <c r="AE652" s="20">
        <v>4</v>
      </c>
      <c r="AF652" s="20">
        <v>5</v>
      </c>
      <c r="AG652" s="44">
        <v>6</v>
      </c>
      <c r="AH652" s="44">
        <v>7</v>
      </c>
      <c r="AI652" s="44">
        <v>8</v>
      </c>
      <c r="AJ652" s="44">
        <v>9</v>
      </c>
      <c r="AK652" s="44">
        <v>10</v>
      </c>
      <c r="AL652" s="44">
        <v>11</v>
      </c>
      <c r="AM652" s="44">
        <v>12</v>
      </c>
      <c r="AN652" s="44">
        <v>13</v>
      </c>
      <c r="AO652" s="44">
        <v>14</v>
      </c>
      <c r="AP652" s="44">
        <v>15</v>
      </c>
      <c r="AQ652" s="44">
        <v>16</v>
      </c>
      <c r="AR652" s="44">
        <v>17</v>
      </c>
      <c r="AS652" s="44">
        <v>18</v>
      </c>
      <c r="AT652" s="45" t="s">
        <v>0</v>
      </c>
    </row>
    <row r="653" spans="1:46" x14ac:dyDescent="0.3">
      <c r="A653" s="174"/>
      <c r="B653" s="140" t="s">
        <v>10</v>
      </c>
      <c r="C653" s="140">
        <v>3</v>
      </c>
      <c r="D653" s="140">
        <v>18</v>
      </c>
      <c r="E653" s="140">
        <v>27</v>
      </c>
      <c r="F653" s="140">
        <f>$BH$32</f>
        <v>5</v>
      </c>
      <c r="G653" s="140"/>
      <c r="H653" s="140"/>
      <c r="I653" s="140"/>
      <c r="J653" s="140"/>
      <c r="K653" s="140"/>
      <c r="L653" s="140"/>
      <c r="M653" s="140"/>
      <c r="N653" s="140"/>
      <c r="O653" s="140"/>
      <c r="P653" s="140"/>
      <c r="Q653" s="140"/>
      <c r="R653" s="140"/>
      <c r="S653" s="140"/>
      <c r="T653" s="140"/>
      <c r="U653" s="3"/>
      <c r="V653" s="149" t="s">
        <v>32</v>
      </c>
      <c r="W653" s="150"/>
      <c r="X653" s="61"/>
      <c r="Y653" s="150" t="s">
        <v>127</v>
      </c>
      <c r="Z653" s="151"/>
      <c r="AA653" s="50" t="s">
        <v>116</v>
      </c>
      <c r="AB653" s="140">
        <v>23</v>
      </c>
      <c r="AC653" s="140">
        <v>27</v>
      </c>
      <c r="AD653" s="140">
        <v>30</v>
      </c>
      <c r="AE653" s="140">
        <f>$BI$66</f>
        <v>24</v>
      </c>
      <c r="AF653" s="140"/>
      <c r="AG653" s="140"/>
      <c r="AH653" s="140"/>
      <c r="AI653" s="140"/>
      <c r="AJ653" s="140"/>
      <c r="AK653" s="140"/>
      <c r="AL653" s="140"/>
      <c r="AM653" s="140"/>
      <c r="AN653" s="140"/>
      <c r="AO653" s="140"/>
      <c r="AP653" s="140"/>
      <c r="AQ653" s="140"/>
      <c r="AR653" s="140"/>
      <c r="AS653" s="140"/>
      <c r="AT653" s="3"/>
    </row>
    <row r="654" spans="1:46" ht="15" thickBot="1" x14ac:dyDescent="0.35">
      <c r="A654" s="174"/>
      <c r="B654" s="140" t="s">
        <v>5</v>
      </c>
      <c r="C654" s="140">
        <v>5</v>
      </c>
      <c r="D654" s="140">
        <v>1</v>
      </c>
      <c r="E654" s="140">
        <v>7</v>
      </c>
      <c r="F654" s="140">
        <f>$BF$134</f>
        <v>7</v>
      </c>
      <c r="G654" s="140"/>
      <c r="H654" s="140"/>
      <c r="I654" s="140"/>
      <c r="J654" s="140"/>
      <c r="K654" s="140"/>
      <c r="L654" s="140"/>
      <c r="M654" s="140"/>
      <c r="N654" s="140"/>
      <c r="O654" s="140"/>
      <c r="P654" s="140"/>
      <c r="Q654" s="140"/>
      <c r="R654" s="140"/>
      <c r="S654" s="140"/>
      <c r="T654" s="140"/>
      <c r="U654" s="3"/>
      <c r="V654" s="25" t="s">
        <v>24</v>
      </c>
      <c r="W654" s="14"/>
      <c r="X654" s="62"/>
      <c r="Y654" s="14"/>
      <c r="Z654" s="26" t="s">
        <v>24</v>
      </c>
      <c r="AA654" s="141" t="s">
        <v>117</v>
      </c>
      <c r="AB654" s="142">
        <v>17</v>
      </c>
      <c r="AC654" s="142">
        <v>1</v>
      </c>
      <c r="AD654" s="142">
        <v>13</v>
      </c>
      <c r="AE654" s="142">
        <f>$AX$168</f>
        <v>20</v>
      </c>
      <c r="AF654" s="142"/>
      <c r="AG654" s="142"/>
      <c r="AH654" s="142"/>
      <c r="AI654" s="142"/>
      <c r="AJ654" s="142"/>
      <c r="AK654" s="142"/>
      <c r="AL654" s="142"/>
      <c r="AM654" s="142"/>
      <c r="AN654" s="142"/>
      <c r="AO654" s="142"/>
      <c r="AP654" s="142"/>
      <c r="AQ654" s="142"/>
      <c r="AR654" s="142"/>
      <c r="AS654" s="142"/>
      <c r="AT654" s="4"/>
    </row>
    <row r="655" spans="1:46" x14ac:dyDescent="0.3">
      <c r="A655" s="174"/>
      <c r="B655" s="120"/>
      <c r="C655" s="463"/>
      <c r="D655" s="463"/>
      <c r="E655" s="463"/>
      <c r="F655" s="121"/>
      <c r="G655" s="121"/>
      <c r="H655" s="121"/>
      <c r="I655" s="121"/>
      <c r="J655" s="121"/>
      <c r="K655" s="121"/>
      <c r="L655" s="121"/>
      <c r="M655" s="121"/>
      <c r="N655" s="121"/>
      <c r="O655" s="121"/>
      <c r="P655" s="121"/>
      <c r="Q655" s="121"/>
      <c r="R655" s="121"/>
      <c r="S655" s="121"/>
      <c r="T655" s="121"/>
      <c r="U655" s="122"/>
      <c r="V655" s="27" t="s">
        <v>27</v>
      </c>
      <c r="W655" s="14"/>
      <c r="X655" s="63"/>
      <c r="Y655" s="14"/>
      <c r="Z655" s="19" t="s">
        <v>27</v>
      </c>
    </row>
    <row r="656" spans="1:46" ht="15" thickBot="1" x14ac:dyDescent="0.35">
      <c r="A656" s="175"/>
      <c r="B656" s="142" t="s">
        <v>11</v>
      </c>
      <c r="C656" s="142">
        <v>17</v>
      </c>
      <c r="D656" s="142">
        <v>9</v>
      </c>
      <c r="E656" s="142">
        <v>29</v>
      </c>
      <c r="F656" s="142">
        <f>$BD$168</f>
        <v>22</v>
      </c>
      <c r="G656" s="142"/>
      <c r="H656" s="142"/>
      <c r="I656" s="142"/>
      <c r="J656" s="142"/>
      <c r="K656" s="142"/>
      <c r="L656" s="142"/>
      <c r="M656" s="142"/>
      <c r="N656" s="142"/>
      <c r="O656" s="142"/>
      <c r="P656" s="142"/>
      <c r="Q656" s="142"/>
      <c r="R656" s="142"/>
      <c r="S656" s="142"/>
      <c r="T656" s="142"/>
      <c r="U656" s="4"/>
      <c r="V656" s="106">
        <f>$BC$168</f>
        <v>11.13</v>
      </c>
      <c r="W656" s="28"/>
      <c r="X656" s="58"/>
      <c r="Y656" s="28"/>
      <c r="Z656" s="60">
        <f>$AW$168</f>
        <v>7.33</v>
      </c>
    </row>
    <row r="657" spans="1:46" ht="15" thickBot="1" x14ac:dyDescent="0.35"/>
    <row r="658" spans="1:46" ht="14.4" customHeight="1" x14ac:dyDescent="0.3">
      <c r="A658" s="170" t="s">
        <v>227</v>
      </c>
      <c r="B658" s="11"/>
      <c r="C658" s="462"/>
      <c r="D658" s="462"/>
      <c r="E658" s="462"/>
      <c r="F658" s="118"/>
      <c r="G658" s="118"/>
      <c r="H658" s="118"/>
      <c r="I658" s="118"/>
      <c r="J658" s="118"/>
      <c r="K658" s="118"/>
      <c r="L658" s="118"/>
      <c r="M658" s="118"/>
      <c r="N658" s="118"/>
      <c r="O658" s="118"/>
      <c r="P658" s="118"/>
      <c r="Q658" s="118"/>
      <c r="R658" s="118"/>
      <c r="S658" s="118"/>
      <c r="T658" s="118"/>
      <c r="U658" s="119"/>
      <c r="V658" s="165" t="s">
        <v>23</v>
      </c>
      <c r="W658" s="166"/>
      <c r="X658" s="166"/>
      <c r="Y658" s="166"/>
      <c r="Z658" s="166"/>
      <c r="AA658" s="11"/>
      <c r="AB658" s="462"/>
      <c r="AC658" s="462"/>
      <c r="AD658" s="462"/>
      <c r="AE658" s="118"/>
      <c r="AF658" s="118"/>
      <c r="AG658" s="118"/>
      <c r="AH658" s="118"/>
      <c r="AI658" s="118"/>
      <c r="AJ658" s="118"/>
      <c r="AK658" s="118"/>
      <c r="AL658" s="118"/>
      <c r="AM658" s="118"/>
      <c r="AN658" s="118"/>
      <c r="AO658" s="118"/>
      <c r="AP658" s="118"/>
      <c r="AQ658" s="118"/>
      <c r="AR658" s="118"/>
      <c r="AS658" s="118"/>
      <c r="AT658" s="119"/>
    </row>
    <row r="659" spans="1:46" x14ac:dyDescent="0.3">
      <c r="A659" s="171"/>
      <c r="B659" s="5" t="s">
        <v>1</v>
      </c>
      <c r="C659" s="20">
        <v>1</v>
      </c>
      <c r="D659" s="20">
        <v>2</v>
      </c>
      <c r="E659" s="20">
        <v>3</v>
      </c>
      <c r="F659" s="20">
        <v>4</v>
      </c>
      <c r="G659" s="20">
        <v>5</v>
      </c>
      <c r="H659" s="20">
        <v>6</v>
      </c>
      <c r="I659" s="20">
        <v>7</v>
      </c>
      <c r="J659" s="20">
        <v>8</v>
      </c>
      <c r="K659" s="20">
        <v>9</v>
      </c>
      <c r="L659" s="20">
        <v>10</v>
      </c>
      <c r="M659" s="20">
        <v>11</v>
      </c>
      <c r="N659" s="20">
        <v>12</v>
      </c>
      <c r="O659" s="20">
        <v>13</v>
      </c>
      <c r="P659" s="20">
        <v>14</v>
      </c>
      <c r="Q659" s="20">
        <v>15</v>
      </c>
      <c r="R659" s="20">
        <v>16</v>
      </c>
      <c r="S659" s="20">
        <v>17</v>
      </c>
      <c r="T659" s="20">
        <v>18</v>
      </c>
      <c r="U659" s="21" t="s">
        <v>0</v>
      </c>
      <c r="V659" s="25" t="s">
        <v>24</v>
      </c>
      <c r="W659" s="14"/>
      <c r="X659" s="8" t="s">
        <v>25</v>
      </c>
      <c r="Y659" s="14"/>
      <c r="Z659" s="46" t="s">
        <v>26</v>
      </c>
      <c r="AA659" s="5" t="s">
        <v>1</v>
      </c>
      <c r="AB659" s="20">
        <v>1</v>
      </c>
      <c r="AC659" s="20">
        <v>2</v>
      </c>
      <c r="AD659" s="20">
        <v>3</v>
      </c>
      <c r="AE659" s="20">
        <v>4</v>
      </c>
      <c r="AF659" s="20">
        <v>5</v>
      </c>
      <c r="AG659" s="20">
        <v>6</v>
      </c>
      <c r="AH659" s="20">
        <v>7</v>
      </c>
      <c r="AI659" s="20">
        <v>8</v>
      </c>
      <c r="AJ659" s="20">
        <v>9</v>
      </c>
      <c r="AK659" s="20">
        <v>10</v>
      </c>
      <c r="AL659" s="20">
        <v>11</v>
      </c>
      <c r="AM659" s="20">
        <v>12</v>
      </c>
      <c r="AN659" s="20">
        <v>13</v>
      </c>
      <c r="AO659" s="20">
        <v>14</v>
      </c>
      <c r="AP659" s="20">
        <v>15</v>
      </c>
      <c r="AQ659" s="20">
        <v>16</v>
      </c>
      <c r="AR659" s="20">
        <v>17</v>
      </c>
      <c r="AS659" s="20">
        <v>18</v>
      </c>
      <c r="AT659" s="21" t="s">
        <v>0</v>
      </c>
    </row>
    <row r="660" spans="1:46" x14ac:dyDescent="0.3">
      <c r="A660" s="171"/>
      <c r="B660" s="140" t="s">
        <v>2</v>
      </c>
      <c r="C660" s="140">
        <v>18</v>
      </c>
      <c r="D660" s="140">
        <v>22</v>
      </c>
      <c r="E660" s="140">
        <v>28</v>
      </c>
      <c r="F660" s="140">
        <f>$BE$67</f>
        <v>29</v>
      </c>
      <c r="G660" s="140"/>
      <c r="H660" s="140"/>
      <c r="I660" s="140"/>
      <c r="J660" s="140"/>
      <c r="K660" s="140"/>
      <c r="L660" s="140"/>
      <c r="M660" s="140"/>
      <c r="N660" s="140"/>
      <c r="O660" s="140"/>
      <c r="P660" s="140"/>
      <c r="Q660" s="140"/>
      <c r="R660" s="140"/>
      <c r="S660" s="140"/>
      <c r="T660" s="140"/>
      <c r="U660" s="3"/>
      <c r="V660" s="27" t="s">
        <v>27</v>
      </c>
      <c r="W660" s="14"/>
      <c r="X660" s="9" t="s">
        <v>28</v>
      </c>
      <c r="Y660" s="14"/>
      <c r="Z660" s="19" t="s">
        <v>28</v>
      </c>
      <c r="AA660" s="139" t="s">
        <v>33</v>
      </c>
      <c r="AB660" s="140">
        <v>23</v>
      </c>
      <c r="AC660" s="140">
        <v>13</v>
      </c>
      <c r="AD660" s="140">
        <v>15</v>
      </c>
      <c r="AE660" s="140">
        <f>$AY$67</f>
        <v>29</v>
      </c>
      <c r="AF660" s="140"/>
      <c r="AG660" s="140"/>
      <c r="AH660" s="140"/>
      <c r="AI660" s="140"/>
      <c r="AJ660" s="140"/>
      <c r="AK660" s="140"/>
      <c r="AL660" s="140"/>
      <c r="AM660" s="140"/>
      <c r="AN660" s="140"/>
      <c r="AO660" s="140"/>
      <c r="AP660" s="140"/>
      <c r="AQ660" s="140"/>
      <c r="AR660" s="140"/>
      <c r="AS660" s="140"/>
      <c r="AT660" s="3"/>
    </row>
    <row r="661" spans="1:46" x14ac:dyDescent="0.3">
      <c r="A661" s="171"/>
      <c r="B661" s="120"/>
      <c r="C661" s="463"/>
      <c r="D661" s="463"/>
      <c r="E661" s="463"/>
      <c r="F661" s="121"/>
      <c r="G661" s="121"/>
      <c r="H661" s="121"/>
      <c r="I661" s="121"/>
      <c r="J661" s="121"/>
      <c r="K661" s="121"/>
      <c r="L661" s="121"/>
      <c r="M661" s="121"/>
      <c r="N661" s="121"/>
      <c r="O661" s="121"/>
      <c r="P661" s="121"/>
      <c r="Q661" s="121"/>
      <c r="R661" s="121"/>
      <c r="S661" s="121"/>
      <c r="T661" s="121"/>
      <c r="U661" s="122"/>
      <c r="V661" s="108">
        <f>$BC$101</f>
        <v>22.3</v>
      </c>
      <c r="W661" s="10"/>
      <c r="X661" s="109">
        <f>$BD$101</f>
        <v>22.7</v>
      </c>
      <c r="Y661" s="10"/>
      <c r="Z661" s="3">
        <f>$BE$101</f>
        <v>23.7</v>
      </c>
      <c r="AA661" s="139" t="s">
        <v>34</v>
      </c>
      <c r="AB661" s="140">
        <v>22</v>
      </c>
      <c r="AC661" s="140">
        <v>8</v>
      </c>
      <c r="AD661" s="140">
        <v>14</v>
      </c>
      <c r="AE661" s="140">
        <f>$AW$67</f>
        <v>27</v>
      </c>
      <c r="AF661" s="140"/>
      <c r="AG661" s="140"/>
      <c r="AH661" s="140"/>
      <c r="AI661" s="140"/>
      <c r="AJ661" s="140"/>
      <c r="AK661" s="140"/>
      <c r="AL661" s="140"/>
      <c r="AM661" s="140"/>
      <c r="AN661" s="140"/>
      <c r="AO661" s="140"/>
      <c r="AP661" s="140"/>
      <c r="AQ661" s="140"/>
      <c r="AR661" s="140"/>
      <c r="AS661" s="140"/>
      <c r="AT661" s="3"/>
    </row>
    <row r="662" spans="1:46" x14ac:dyDescent="0.3">
      <c r="A662" s="171"/>
      <c r="B662" s="140" t="s">
        <v>3</v>
      </c>
      <c r="C662" s="140">
        <v>7</v>
      </c>
      <c r="D662" s="140">
        <v>31</v>
      </c>
      <c r="E662" s="140">
        <v>31</v>
      </c>
      <c r="F662" s="140">
        <f>$BD$67</f>
        <v>16</v>
      </c>
      <c r="G662" s="140"/>
      <c r="H662" s="140"/>
      <c r="I662" s="140"/>
      <c r="J662" s="140"/>
      <c r="K662" s="140"/>
      <c r="L662" s="140"/>
      <c r="M662" s="140"/>
      <c r="N662" s="140"/>
      <c r="O662" s="140"/>
      <c r="P662" s="140"/>
      <c r="Q662" s="140"/>
      <c r="R662" s="140"/>
      <c r="S662" s="140"/>
      <c r="T662" s="140"/>
      <c r="U662" s="3"/>
      <c r="V662" s="149" t="s">
        <v>29</v>
      </c>
      <c r="W662" s="150"/>
      <c r="X662" s="150"/>
      <c r="Y662" s="150"/>
      <c r="Z662" s="151"/>
      <c r="AA662" s="139" t="s">
        <v>35</v>
      </c>
      <c r="AB662" s="140">
        <v>19</v>
      </c>
      <c r="AC662" s="140">
        <v>20</v>
      </c>
      <c r="AD662" s="140">
        <v>27</v>
      </c>
      <c r="AE662" s="140">
        <f>$AX$67</f>
        <v>25</v>
      </c>
      <c r="AF662" s="140"/>
      <c r="AG662" s="140"/>
      <c r="AH662" s="140"/>
      <c r="AI662" s="140"/>
      <c r="AJ662" s="140"/>
      <c r="AK662" s="140"/>
      <c r="AL662" s="140"/>
      <c r="AM662" s="140"/>
      <c r="AN662" s="140"/>
      <c r="AO662" s="140"/>
      <c r="AP662" s="140"/>
      <c r="AQ662" s="140"/>
      <c r="AR662" s="140"/>
      <c r="AS662" s="140"/>
      <c r="AT662" s="3"/>
    </row>
    <row r="663" spans="1:46" x14ac:dyDescent="0.3">
      <c r="A663" s="171"/>
      <c r="B663" s="140" t="s">
        <v>4</v>
      </c>
      <c r="C663" s="140">
        <v>21</v>
      </c>
      <c r="D663" s="140">
        <v>6</v>
      </c>
      <c r="E663" s="140">
        <v>20</v>
      </c>
      <c r="F663" s="140">
        <f>$BI$33</f>
        <v>18</v>
      </c>
      <c r="G663" s="140"/>
      <c r="H663" s="140"/>
      <c r="I663" s="140"/>
      <c r="J663" s="140"/>
      <c r="K663" s="140"/>
      <c r="L663" s="140"/>
      <c r="M663" s="140"/>
      <c r="N663" s="140"/>
      <c r="O663" s="140"/>
      <c r="P663" s="140"/>
      <c r="Q663" s="140"/>
      <c r="R663" s="140"/>
      <c r="S663" s="140"/>
      <c r="T663" s="140"/>
      <c r="U663" s="3"/>
      <c r="V663" s="25" t="s">
        <v>24</v>
      </c>
      <c r="W663" s="14"/>
      <c r="X663" s="8" t="s">
        <v>25</v>
      </c>
      <c r="Y663" s="14"/>
      <c r="Z663" s="26" t="s">
        <v>26</v>
      </c>
      <c r="AA663" s="123"/>
      <c r="AB663" s="463"/>
      <c r="AC663" s="463"/>
      <c r="AD663" s="463"/>
      <c r="AE663" s="121"/>
      <c r="AF663" s="121"/>
      <c r="AG663" s="121"/>
      <c r="AH663" s="121"/>
      <c r="AI663" s="121"/>
      <c r="AJ663" s="121"/>
      <c r="AK663" s="121"/>
      <c r="AL663" s="121"/>
      <c r="AM663" s="121"/>
      <c r="AN663" s="121"/>
      <c r="AO663" s="121"/>
      <c r="AP663" s="121"/>
      <c r="AQ663" s="121"/>
      <c r="AR663" s="121"/>
      <c r="AS663" s="121"/>
      <c r="AT663" s="122"/>
    </row>
    <row r="664" spans="1:46" x14ac:dyDescent="0.3">
      <c r="A664" s="171"/>
      <c r="B664" s="140" t="s">
        <v>5</v>
      </c>
      <c r="C664" s="140">
        <v>13</v>
      </c>
      <c r="D664" s="140">
        <v>25</v>
      </c>
      <c r="E664" s="140">
        <v>30</v>
      </c>
      <c r="F664" s="140">
        <f>$BL$101</f>
        <v>17</v>
      </c>
      <c r="G664" s="140"/>
      <c r="H664" s="140"/>
      <c r="I664" s="140"/>
      <c r="J664" s="140"/>
      <c r="K664" s="140"/>
      <c r="L664" s="140"/>
      <c r="M664" s="140"/>
      <c r="N664" s="140"/>
      <c r="O664" s="140"/>
      <c r="P664" s="140"/>
      <c r="Q664" s="140"/>
      <c r="R664" s="140"/>
      <c r="S664" s="140"/>
      <c r="T664" s="140"/>
      <c r="U664" s="3"/>
      <c r="V664" s="27" t="s">
        <v>27</v>
      </c>
      <c r="W664" s="14"/>
      <c r="X664" s="9" t="s">
        <v>28</v>
      </c>
      <c r="Y664" s="14"/>
      <c r="Z664" s="19" t="s">
        <v>28</v>
      </c>
      <c r="AA664" s="139" t="s">
        <v>36</v>
      </c>
      <c r="AB664" s="140">
        <v>19</v>
      </c>
      <c r="AC664" s="140">
        <v>19</v>
      </c>
      <c r="AD664" s="140">
        <v>27</v>
      </c>
      <c r="AE664" s="140">
        <f>$AX$101</f>
        <v>26</v>
      </c>
      <c r="AF664" s="140"/>
      <c r="AG664" s="140"/>
      <c r="AH664" s="140"/>
      <c r="AI664" s="140"/>
      <c r="AJ664" s="140"/>
      <c r="AK664" s="140"/>
      <c r="AL664" s="140"/>
      <c r="AM664" s="140"/>
      <c r="AN664" s="140"/>
      <c r="AO664" s="140"/>
      <c r="AP664" s="140"/>
      <c r="AQ664" s="140"/>
      <c r="AR664" s="140"/>
      <c r="AS664" s="140"/>
      <c r="AT664" s="3"/>
    </row>
    <row r="665" spans="1:46" x14ac:dyDescent="0.3">
      <c r="A665" s="171"/>
      <c r="B665" s="120"/>
      <c r="C665" s="463"/>
      <c r="D665" s="463"/>
      <c r="E665" s="463"/>
      <c r="F665" s="121"/>
      <c r="G665" s="121"/>
      <c r="H665" s="121"/>
      <c r="I665" s="121"/>
      <c r="J665" s="121"/>
      <c r="K665" s="121"/>
      <c r="L665" s="121"/>
      <c r="M665" s="121"/>
      <c r="N665" s="121"/>
      <c r="O665" s="121"/>
      <c r="P665" s="121"/>
      <c r="Q665" s="121"/>
      <c r="R665" s="121"/>
      <c r="S665" s="121"/>
      <c r="T665" s="121"/>
      <c r="U665" s="122"/>
      <c r="V665" s="108">
        <f>$BI$101</f>
        <v>18</v>
      </c>
      <c r="W665" s="10"/>
      <c r="X665" s="109">
        <f>$BJ$101</f>
        <v>19.3</v>
      </c>
      <c r="Y665" s="10"/>
      <c r="Z665" s="3">
        <f>$BK$101</f>
        <v>20.7</v>
      </c>
      <c r="AA665" s="139" t="s">
        <v>37</v>
      </c>
      <c r="AB665" s="140">
        <v>24</v>
      </c>
      <c r="AC665" s="140">
        <v>24</v>
      </c>
      <c r="AD665" s="140">
        <v>22</v>
      </c>
      <c r="AE665" s="140">
        <f>$AY$101</f>
        <v>30</v>
      </c>
      <c r="AF665" s="140"/>
      <c r="AG665" s="140"/>
      <c r="AH665" s="140"/>
      <c r="AI665" s="140"/>
      <c r="AJ665" s="140"/>
      <c r="AK665" s="140"/>
      <c r="AL665" s="140"/>
      <c r="AM665" s="140"/>
      <c r="AN665" s="140"/>
      <c r="AO665" s="140"/>
      <c r="AP665" s="140"/>
      <c r="AQ665" s="140"/>
      <c r="AR665" s="140"/>
      <c r="AS665" s="140"/>
      <c r="AT665" s="3"/>
    </row>
    <row r="666" spans="1:46" x14ac:dyDescent="0.3">
      <c r="A666" s="171"/>
      <c r="B666" s="140" t="s">
        <v>6</v>
      </c>
      <c r="C666" s="140">
        <v>28</v>
      </c>
      <c r="D666" s="140">
        <v>17</v>
      </c>
      <c r="E666" s="140">
        <v>20</v>
      </c>
      <c r="F666" s="140">
        <f>$BC$67</f>
        <v>28</v>
      </c>
      <c r="G666" s="140"/>
      <c r="H666" s="140"/>
      <c r="I666" s="140"/>
      <c r="J666" s="140"/>
      <c r="K666" s="140"/>
      <c r="L666" s="140"/>
      <c r="M666" s="140"/>
      <c r="N666" s="140"/>
      <c r="O666" s="140"/>
      <c r="P666" s="140"/>
      <c r="Q666" s="140"/>
      <c r="R666" s="140"/>
      <c r="S666" s="140"/>
      <c r="T666" s="140"/>
      <c r="U666" s="3"/>
      <c r="V666" s="149" t="s">
        <v>30</v>
      </c>
      <c r="W666" s="150"/>
      <c r="X666" s="150"/>
      <c r="Y666" s="150"/>
      <c r="Z666" s="151"/>
      <c r="AA666" s="37"/>
      <c r="AB666" s="12"/>
      <c r="AC666" s="12"/>
      <c r="AD666" s="12"/>
      <c r="AE666" s="12"/>
      <c r="AF666" s="12"/>
      <c r="AG666" s="12"/>
      <c r="AH666" s="12"/>
      <c r="AI666" s="12"/>
      <c r="AJ666" s="12"/>
      <c r="AK666" s="12"/>
      <c r="AL666" s="12"/>
      <c r="AM666" s="12"/>
      <c r="AN666" s="12"/>
      <c r="AO666" s="12"/>
      <c r="AP666" s="12"/>
      <c r="AQ666" s="12"/>
      <c r="AR666" s="12"/>
      <c r="AS666" s="12"/>
      <c r="AT666" s="13"/>
    </row>
    <row r="667" spans="1:46" x14ac:dyDescent="0.3">
      <c r="A667" s="171"/>
      <c r="B667" s="140" t="s">
        <v>5</v>
      </c>
      <c r="C667" s="140">
        <v>32</v>
      </c>
      <c r="D667" s="140">
        <v>9</v>
      </c>
      <c r="E667" s="140">
        <v>21</v>
      </c>
      <c r="F667" s="140">
        <f>$BF$101</f>
        <v>28</v>
      </c>
      <c r="G667" s="140"/>
      <c r="H667" s="140"/>
      <c r="I667" s="140"/>
      <c r="J667" s="140"/>
      <c r="K667" s="140"/>
      <c r="L667" s="140"/>
      <c r="M667" s="140"/>
      <c r="N667" s="140"/>
      <c r="O667" s="140"/>
      <c r="P667" s="140"/>
      <c r="Q667" s="140"/>
      <c r="R667" s="140"/>
      <c r="S667" s="140"/>
      <c r="T667" s="140"/>
      <c r="U667" s="3"/>
      <c r="V667" s="25" t="s">
        <v>24</v>
      </c>
      <c r="W667" s="14"/>
      <c r="X667" s="8" t="s">
        <v>25</v>
      </c>
      <c r="Y667" s="14"/>
      <c r="Z667" s="26" t="s">
        <v>26</v>
      </c>
      <c r="AA667" s="38"/>
      <c r="AB667" s="464"/>
      <c r="AC667" s="464"/>
      <c r="AD667" s="464"/>
      <c r="AE667" s="14"/>
      <c r="AF667" s="14"/>
      <c r="AG667" s="14"/>
      <c r="AH667" s="14"/>
      <c r="AI667" s="14"/>
      <c r="AJ667" s="14"/>
      <c r="AK667" s="14"/>
      <c r="AL667" s="14"/>
      <c r="AM667" s="14"/>
      <c r="AN667" s="14"/>
      <c r="AO667" s="14"/>
      <c r="AP667" s="14"/>
      <c r="AQ667" s="14"/>
      <c r="AR667" s="14"/>
      <c r="AS667" s="14"/>
      <c r="AT667" s="15"/>
    </row>
    <row r="668" spans="1:46" x14ac:dyDescent="0.3">
      <c r="A668" s="171"/>
      <c r="B668" s="120"/>
      <c r="C668" s="463"/>
      <c r="D668" s="463"/>
      <c r="E668" s="463"/>
      <c r="F668" s="121"/>
      <c r="G668" s="121"/>
      <c r="H668" s="121"/>
      <c r="I668" s="121"/>
      <c r="J668" s="121"/>
      <c r="K668" s="121"/>
      <c r="L668" s="121"/>
      <c r="M668" s="121"/>
      <c r="N668" s="121"/>
      <c r="O668" s="121"/>
      <c r="P668" s="121"/>
      <c r="Q668" s="121"/>
      <c r="R668" s="121"/>
      <c r="S668" s="121"/>
      <c r="T668" s="121"/>
      <c r="U668" s="122"/>
      <c r="V668" s="27" t="s">
        <v>27</v>
      </c>
      <c r="W668" s="14"/>
      <c r="X668" s="9" t="s">
        <v>28</v>
      </c>
      <c r="Y668" s="14"/>
      <c r="Z668" s="19" t="s">
        <v>28</v>
      </c>
      <c r="AA668" s="39"/>
      <c r="AB668" s="465"/>
      <c r="AC668" s="465"/>
      <c r="AD668" s="465"/>
      <c r="AE668" s="124"/>
      <c r="AF668" s="124"/>
      <c r="AG668" s="124"/>
      <c r="AH668" s="124"/>
      <c r="AI668" s="124"/>
      <c r="AJ668" s="124"/>
      <c r="AK668" s="124" t="s">
        <v>1</v>
      </c>
      <c r="AL668" s="124"/>
      <c r="AM668" s="124"/>
      <c r="AN668" s="124"/>
      <c r="AO668" s="124"/>
      <c r="AP668" s="124"/>
      <c r="AQ668" s="124"/>
      <c r="AR668" s="124"/>
      <c r="AS668" s="124"/>
      <c r="AT668" s="125"/>
    </row>
    <row r="669" spans="1:46" x14ac:dyDescent="0.3">
      <c r="A669" s="171"/>
      <c r="B669" s="140" t="s">
        <v>7</v>
      </c>
      <c r="C669" s="140">
        <v>21</v>
      </c>
      <c r="D669" s="140">
        <v>10</v>
      </c>
      <c r="E669" s="140">
        <v>5</v>
      </c>
      <c r="F669" s="140">
        <f>$BC$33</f>
        <v>25</v>
      </c>
      <c r="G669" s="140"/>
      <c r="H669" s="140"/>
      <c r="I669" s="140"/>
      <c r="J669" s="140"/>
      <c r="K669" s="140"/>
      <c r="L669" s="140"/>
      <c r="M669" s="140"/>
      <c r="N669" s="140"/>
      <c r="O669" s="140"/>
      <c r="P669" s="140"/>
      <c r="Q669" s="140"/>
      <c r="R669" s="140"/>
      <c r="S669" s="140"/>
      <c r="T669" s="140"/>
      <c r="U669" s="3"/>
      <c r="V669" s="108">
        <f>$AW$135</f>
        <v>34.200000000000003</v>
      </c>
      <c r="W669" s="10"/>
      <c r="X669" s="109">
        <f>$AX$135</f>
        <v>41.7</v>
      </c>
      <c r="Y669" s="10"/>
      <c r="Z669" s="3">
        <f>$AY$135</f>
        <v>52.2</v>
      </c>
      <c r="AA669" s="40" t="s">
        <v>38</v>
      </c>
      <c r="AB669" s="22">
        <v>1</v>
      </c>
      <c r="AC669" s="20">
        <v>2</v>
      </c>
      <c r="AD669" s="20">
        <v>3</v>
      </c>
      <c r="AE669" s="20">
        <v>4</v>
      </c>
      <c r="AF669" s="20">
        <v>5</v>
      </c>
      <c r="AG669" s="22">
        <v>6</v>
      </c>
      <c r="AH669" s="22">
        <v>7</v>
      </c>
      <c r="AI669" s="22">
        <v>8</v>
      </c>
      <c r="AJ669" s="22">
        <v>9</v>
      </c>
      <c r="AK669" s="22">
        <v>10</v>
      </c>
      <c r="AL669" s="22">
        <v>11</v>
      </c>
      <c r="AM669" s="22">
        <v>12</v>
      </c>
      <c r="AN669" s="22">
        <v>13</v>
      </c>
      <c r="AO669" s="22">
        <v>14</v>
      </c>
      <c r="AP669" s="22">
        <v>15</v>
      </c>
      <c r="AQ669" s="22">
        <v>16</v>
      </c>
      <c r="AR669" s="22">
        <v>17</v>
      </c>
      <c r="AS669" s="22">
        <v>18</v>
      </c>
      <c r="AT669" s="23" t="s">
        <v>0</v>
      </c>
    </row>
    <row r="670" spans="1:46" x14ac:dyDescent="0.3">
      <c r="A670" s="171"/>
      <c r="B670" s="140" t="s">
        <v>8</v>
      </c>
      <c r="C670" s="140">
        <v>32</v>
      </c>
      <c r="D670" s="140">
        <v>17</v>
      </c>
      <c r="E670" s="140">
        <v>21</v>
      </c>
      <c r="F670" s="140">
        <f>$BD$33</f>
        <v>20</v>
      </c>
      <c r="G670" s="140"/>
      <c r="H670" s="140"/>
      <c r="I670" s="140"/>
      <c r="J670" s="140"/>
      <c r="K670" s="140"/>
      <c r="L670" s="140"/>
      <c r="M670" s="140"/>
      <c r="N670" s="140"/>
      <c r="O670" s="140"/>
      <c r="P670" s="140"/>
      <c r="Q670" s="140"/>
      <c r="R670" s="140"/>
      <c r="S670" s="140"/>
      <c r="T670" s="140"/>
      <c r="U670" s="3"/>
      <c r="V670" s="149" t="s">
        <v>31</v>
      </c>
      <c r="W670" s="150"/>
      <c r="X670" s="150"/>
      <c r="Y670" s="150"/>
      <c r="Z670" s="151"/>
      <c r="AA670" s="40" t="s">
        <v>150</v>
      </c>
      <c r="AB670" s="35">
        <v>23</v>
      </c>
      <c r="AC670" s="35">
        <v>17</v>
      </c>
      <c r="AD670" s="35">
        <v>24</v>
      </c>
      <c r="AE670" s="35">
        <f>$AX$33</f>
        <v>32</v>
      </c>
      <c r="AF670" s="35"/>
      <c r="AG670" s="35"/>
      <c r="AH670" s="35"/>
      <c r="AI670" s="35"/>
      <c r="AJ670" s="35"/>
      <c r="AK670" s="35"/>
      <c r="AL670" s="35"/>
      <c r="AM670" s="35"/>
      <c r="AN670" s="35"/>
      <c r="AO670" s="35"/>
      <c r="AP670" s="35"/>
      <c r="AQ670" s="35"/>
      <c r="AR670" s="35"/>
      <c r="AS670" s="35"/>
      <c r="AT670" s="36"/>
    </row>
    <row r="671" spans="1:46" x14ac:dyDescent="0.3">
      <c r="A671" s="171"/>
      <c r="B671" s="140" t="s">
        <v>9</v>
      </c>
      <c r="C671" s="140">
        <v>22</v>
      </c>
      <c r="D671" s="140">
        <v>23</v>
      </c>
      <c r="E671" s="140">
        <v>30</v>
      </c>
      <c r="F671" s="140">
        <f>$BE$33</f>
        <v>28</v>
      </c>
      <c r="G671" s="140"/>
      <c r="H671" s="140"/>
      <c r="I671" s="140"/>
      <c r="J671" s="140"/>
      <c r="K671" s="140"/>
      <c r="L671" s="140"/>
      <c r="M671" s="140"/>
      <c r="N671" s="140"/>
      <c r="O671" s="140"/>
      <c r="P671" s="140"/>
      <c r="Q671" s="140"/>
      <c r="R671" s="140"/>
      <c r="S671" s="140"/>
      <c r="T671" s="140"/>
      <c r="U671" s="3"/>
      <c r="V671" s="25" t="s">
        <v>24</v>
      </c>
      <c r="W671" s="14"/>
      <c r="X671" s="8" t="s">
        <v>25</v>
      </c>
      <c r="Y671" s="14"/>
      <c r="Z671" s="26" t="s">
        <v>26</v>
      </c>
      <c r="AA671" s="138"/>
      <c r="AB671" s="136"/>
      <c r="AC671" s="136"/>
      <c r="AD671" s="136"/>
      <c r="AE671" s="136"/>
      <c r="AF671" s="136"/>
      <c r="AG671" s="136"/>
      <c r="AH671" s="136"/>
      <c r="AI671" s="136"/>
      <c r="AJ671" s="136"/>
      <c r="AK671" s="136"/>
      <c r="AL671" s="136"/>
      <c r="AM671" s="136"/>
      <c r="AN671" s="136"/>
      <c r="AO671" s="136"/>
      <c r="AP671" s="136"/>
      <c r="AQ671" s="136"/>
      <c r="AR671" s="136"/>
      <c r="AS671" s="136"/>
      <c r="AT671" s="137"/>
    </row>
    <row r="672" spans="1:46" x14ac:dyDescent="0.3">
      <c r="A672" s="171"/>
      <c r="B672" s="140" t="s">
        <v>5</v>
      </c>
      <c r="C672" s="140">
        <v>27</v>
      </c>
      <c r="D672" s="140">
        <v>17</v>
      </c>
      <c r="E672" s="140">
        <v>27</v>
      </c>
      <c r="F672" s="140">
        <f>$AZ$135</f>
        <v>31</v>
      </c>
      <c r="G672" s="140"/>
      <c r="H672" s="140"/>
      <c r="I672" s="140"/>
      <c r="J672" s="140"/>
      <c r="K672" s="140"/>
      <c r="L672" s="140"/>
      <c r="M672" s="140"/>
      <c r="N672" s="140"/>
      <c r="O672" s="140"/>
      <c r="P672" s="140"/>
      <c r="Q672" s="140"/>
      <c r="R672" s="140"/>
      <c r="S672" s="140"/>
      <c r="T672" s="140"/>
      <c r="U672" s="3"/>
      <c r="V672" s="27" t="s">
        <v>27</v>
      </c>
      <c r="W672" s="14"/>
      <c r="X672" s="9" t="s">
        <v>28</v>
      </c>
      <c r="Y672" s="14"/>
      <c r="Z672" s="19" t="s">
        <v>28</v>
      </c>
      <c r="AA672" s="39"/>
      <c r="AB672" s="465"/>
      <c r="AC672" s="465"/>
      <c r="AD672" s="465"/>
      <c r="AE672" s="124"/>
      <c r="AF672" s="124"/>
      <c r="AG672" s="124"/>
      <c r="AH672" s="124"/>
      <c r="AI672" s="124"/>
      <c r="AJ672" s="124"/>
      <c r="AK672" s="124" t="s">
        <v>1</v>
      </c>
      <c r="AL672" s="124"/>
      <c r="AM672" s="124"/>
      <c r="AN672" s="124"/>
      <c r="AO672" s="124"/>
      <c r="AP672" s="124"/>
      <c r="AQ672" s="124"/>
      <c r="AR672" s="124"/>
      <c r="AS672" s="124"/>
      <c r="AT672" s="125"/>
    </row>
    <row r="673" spans="1:46" x14ac:dyDescent="0.3">
      <c r="A673" s="171"/>
      <c r="B673" s="120"/>
      <c r="C673" s="463"/>
      <c r="D673" s="463"/>
      <c r="E673" s="463"/>
      <c r="F673" s="121"/>
      <c r="G673" s="121"/>
      <c r="H673" s="121"/>
      <c r="I673" s="121"/>
      <c r="J673" s="121"/>
      <c r="K673" s="121"/>
      <c r="L673" s="121"/>
      <c r="M673" s="121"/>
      <c r="N673" s="121"/>
      <c r="O673" s="121"/>
      <c r="P673" s="121"/>
      <c r="Q673" s="121"/>
      <c r="R673" s="121"/>
      <c r="S673" s="121"/>
      <c r="T673" s="121"/>
      <c r="U673" s="122"/>
      <c r="V673" s="108">
        <f>$BC$135</f>
        <v>7</v>
      </c>
      <c r="W673" s="10"/>
      <c r="X673" s="109">
        <f>$BD$135</f>
        <v>9.1</v>
      </c>
      <c r="Y673" s="10"/>
      <c r="Z673" s="3">
        <f>$BE$135</f>
        <v>11.3</v>
      </c>
      <c r="AA673" s="49" t="s">
        <v>115</v>
      </c>
      <c r="AB673" s="44">
        <v>1</v>
      </c>
      <c r="AC673" s="20">
        <v>2</v>
      </c>
      <c r="AD673" s="20">
        <v>3</v>
      </c>
      <c r="AE673" s="20">
        <v>4</v>
      </c>
      <c r="AF673" s="20">
        <v>5</v>
      </c>
      <c r="AG673" s="44">
        <v>6</v>
      </c>
      <c r="AH673" s="44">
        <v>7</v>
      </c>
      <c r="AI673" s="44">
        <v>8</v>
      </c>
      <c r="AJ673" s="44">
        <v>9</v>
      </c>
      <c r="AK673" s="44">
        <v>10</v>
      </c>
      <c r="AL673" s="44">
        <v>11</v>
      </c>
      <c r="AM673" s="44">
        <v>12</v>
      </c>
      <c r="AN673" s="44">
        <v>13</v>
      </c>
      <c r="AO673" s="44">
        <v>14</v>
      </c>
      <c r="AP673" s="44">
        <v>15</v>
      </c>
      <c r="AQ673" s="44">
        <v>16</v>
      </c>
      <c r="AR673" s="44">
        <v>17</v>
      </c>
      <c r="AS673" s="44">
        <v>18</v>
      </c>
      <c r="AT673" s="45" t="s">
        <v>0</v>
      </c>
    </row>
    <row r="674" spans="1:46" x14ac:dyDescent="0.3">
      <c r="A674" s="171"/>
      <c r="B674" s="140" t="s">
        <v>10</v>
      </c>
      <c r="C674" s="140">
        <v>9</v>
      </c>
      <c r="D674" s="140">
        <v>30</v>
      </c>
      <c r="E674" s="140">
        <v>25</v>
      </c>
      <c r="F674" s="140">
        <f>$BH$33</f>
        <v>21</v>
      </c>
      <c r="G674" s="140"/>
      <c r="H674" s="140"/>
      <c r="I674" s="140"/>
      <c r="J674" s="140"/>
      <c r="K674" s="140"/>
      <c r="L674" s="140"/>
      <c r="M674" s="140"/>
      <c r="N674" s="140"/>
      <c r="O674" s="140"/>
      <c r="P674" s="140"/>
      <c r="Q674" s="140"/>
      <c r="R674" s="140"/>
      <c r="S674" s="140"/>
      <c r="T674" s="140"/>
      <c r="U674" s="3"/>
      <c r="V674" s="149" t="s">
        <v>32</v>
      </c>
      <c r="W674" s="150"/>
      <c r="X674" s="61"/>
      <c r="Y674" s="150" t="s">
        <v>127</v>
      </c>
      <c r="Z674" s="151"/>
      <c r="AA674" s="50" t="s">
        <v>116</v>
      </c>
      <c r="AB674" s="140">
        <v>22</v>
      </c>
      <c r="AC674" s="140">
        <v>12</v>
      </c>
      <c r="AD674" s="140">
        <v>27</v>
      </c>
      <c r="AE674" s="140">
        <f>$BI$67</f>
        <v>18</v>
      </c>
      <c r="AF674" s="140"/>
      <c r="AG674" s="140"/>
      <c r="AH674" s="140"/>
      <c r="AI674" s="140"/>
      <c r="AJ674" s="140"/>
      <c r="AK674" s="140"/>
      <c r="AL674" s="140"/>
      <c r="AM674" s="140"/>
      <c r="AN674" s="140"/>
      <c r="AO674" s="140"/>
      <c r="AP674" s="140"/>
      <c r="AQ674" s="140"/>
      <c r="AR674" s="140"/>
      <c r="AS674" s="140"/>
      <c r="AT674" s="3"/>
    </row>
    <row r="675" spans="1:46" ht="15" thickBot="1" x14ac:dyDescent="0.35">
      <c r="A675" s="171"/>
      <c r="B675" s="140" t="s">
        <v>5</v>
      </c>
      <c r="C675" s="140">
        <v>19</v>
      </c>
      <c r="D675" s="140">
        <v>9</v>
      </c>
      <c r="E675" s="140">
        <v>11</v>
      </c>
      <c r="F675" s="140">
        <f>$BF$135</f>
        <v>20</v>
      </c>
      <c r="G675" s="140"/>
      <c r="H675" s="140"/>
      <c r="I675" s="140"/>
      <c r="J675" s="140"/>
      <c r="K675" s="140"/>
      <c r="L675" s="140"/>
      <c r="M675" s="140"/>
      <c r="N675" s="140"/>
      <c r="O675" s="140"/>
      <c r="P675" s="140"/>
      <c r="Q675" s="140"/>
      <c r="R675" s="140"/>
      <c r="S675" s="140"/>
      <c r="T675" s="140"/>
      <c r="U675" s="3"/>
      <c r="V675" s="25" t="s">
        <v>24</v>
      </c>
      <c r="W675" s="14"/>
      <c r="X675" s="62"/>
      <c r="Y675" s="14"/>
      <c r="Z675" s="26" t="s">
        <v>24</v>
      </c>
      <c r="AA675" s="141" t="s">
        <v>117</v>
      </c>
      <c r="AB675" s="142">
        <v>15</v>
      </c>
      <c r="AC675" s="142">
        <v>26</v>
      </c>
      <c r="AD675" s="142">
        <v>29</v>
      </c>
      <c r="AE675" s="142">
        <f>$AX$169</f>
        <v>23</v>
      </c>
      <c r="AF675" s="142"/>
      <c r="AG675" s="142"/>
      <c r="AH675" s="142"/>
      <c r="AI675" s="142"/>
      <c r="AJ675" s="142"/>
      <c r="AK675" s="142"/>
      <c r="AL675" s="142"/>
      <c r="AM675" s="142"/>
      <c r="AN675" s="142"/>
      <c r="AO675" s="142"/>
      <c r="AP675" s="142"/>
      <c r="AQ675" s="142"/>
      <c r="AR675" s="142"/>
      <c r="AS675" s="142"/>
      <c r="AT675" s="4"/>
    </row>
    <row r="676" spans="1:46" x14ac:dyDescent="0.3">
      <c r="A676" s="171"/>
      <c r="B676" s="120"/>
      <c r="C676" s="463"/>
      <c r="D676" s="463"/>
      <c r="E676" s="463"/>
      <c r="F676" s="121"/>
      <c r="G676" s="121"/>
      <c r="H676" s="121"/>
      <c r="I676" s="121"/>
      <c r="J676" s="121"/>
      <c r="K676" s="121"/>
      <c r="L676" s="121"/>
      <c r="M676" s="121"/>
      <c r="N676" s="121"/>
      <c r="O676" s="121"/>
      <c r="P676" s="121"/>
      <c r="Q676" s="121"/>
      <c r="R676" s="121"/>
      <c r="S676" s="121"/>
      <c r="T676" s="121"/>
      <c r="U676" s="122"/>
      <c r="V676" s="27" t="s">
        <v>27</v>
      </c>
      <c r="W676" s="14"/>
      <c r="X676" s="63"/>
      <c r="Y676" s="14"/>
      <c r="Z676" s="19" t="s">
        <v>27</v>
      </c>
    </row>
    <row r="677" spans="1:46" ht="15" thickBot="1" x14ac:dyDescent="0.35">
      <c r="A677" s="172"/>
      <c r="B677" s="142" t="s">
        <v>11</v>
      </c>
      <c r="C677" s="142">
        <v>23</v>
      </c>
      <c r="D677" s="142">
        <v>9</v>
      </c>
      <c r="E677" s="142">
        <v>12</v>
      </c>
      <c r="F677" s="142">
        <f>$BD$169</f>
        <v>20</v>
      </c>
      <c r="G677" s="142"/>
      <c r="H677" s="142"/>
      <c r="I677" s="142"/>
      <c r="J677" s="142"/>
      <c r="K677" s="142"/>
      <c r="L677" s="142"/>
      <c r="M677" s="142"/>
      <c r="N677" s="142"/>
      <c r="O677" s="142"/>
      <c r="P677" s="142"/>
      <c r="Q677" s="142"/>
      <c r="R677" s="142"/>
      <c r="S677" s="142"/>
      <c r="T677" s="142"/>
      <c r="U677" s="4"/>
      <c r="V677" s="106">
        <f>$BC$169</f>
        <v>11</v>
      </c>
      <c r="W677" s="28"/>
      <c r="X677" s="58"/>
      <c r="Y677" s="28"/>
      <c r="Z677" s="60">
        <f>$AW$169</f>
        <v>8.67</v>
      </c>
    </row>
  </sheetData>
  <sortState xmlns:xlrd2="http://schemas.microsoft.com/office/spreadsheetml/2017/richdata2" ref="BB70:BF101">
    <sortCondition ref="BB69:BB101"/>
  </sortState>
  <mergeCells count="282">
    <mergeCell ref="V1:Z1"/>
    <mergeCell ref="V2:Z2"/>
    <mergeCell ref="V3:W3"/>
    <mergeCell ref="Y3:Z3"/>
    <mergeCell ref="V4:W4"/>
    <mergeCell ref="Y4:Z4"/>
    <mergeCell ref="AV1:AX1"/>
    <mergeCell ref="AR6:AT6"/>
    <mergeCell ref="AR5:AT5"/>
    <mergeCell ref="AR4:AT4"/>
    <mergeCell ref="AR3:AT3"/>
    <mergeCell ref="AN1:AT1"/>
    <mergeCell ref="AN2:AT2"/>
    <mergeCell ref="AN5:AP5"/>
    <mergeCell ref="AN4:AP4"/>
    <mergeCell ref="AN3:AP3"/>
    <mergeCell ref="AN6:AP6"/>
    <mergeCell ref="V23:W23"/>
    <mergeCell ref="Y23:Z23"/>
    <mergeCell ref="Y6:Z6"/>
    <mergeCell ref="V7:Z7"/>
    <mergeCell ref="V11:Z11"/>
    <mergeCell ref="V15:Z15"/>
    <mergeCell ref="V32:Z32"/>
    <mergeCell ref="V5:W5"/>
    <mergeCell ref="Y5:Z5"/>
    <mergeCell ref="V6:W6"/>
    <mergeCell ref="A91:A110"/>
    <mergeCell ref="V91:Z91"/>
    <mergeCell ref="V95:Z95"/>
    <mergeCell ref="V99:Z99"/>
    <mergeCell ref="V103:Z103"/>
    <mergeCell ref="V107:W107"/>
    <mergeCell ref="Y107:Z107"/>
    <mergeCell ref="A28:A47"/>
    <mergeCell ref="V28:Z28"/>
    <mergeCell ref="V36:Z36"/>
    <mergeCell ref="V19:Z19"/>
    <mergeCell ref="A7:A26"/>
    <mergeCell ref="A112:A131"/>
    <mergeCell ref="V112:Z112"/>
    <mergeCell ref="V116:Z116"/>
    <mergeCell ref="V120:Z120"/>
    <mergeCell ref="V124:Z124"/>
    <mergeCell ref="V128:W128"/>
    <mergeCell ref="Y128:Z128"/>
    <mergeCell ref="A133:A152"/>
    <mergeCell ref="V133:Z133"/>
    <mergeCell ref="V137:Z137"/>
    <mergeCell ref="V141:Z141"/>
    <mergeCell ref="V145:Z145"/>
    <mergeCell ref="V149:W149"/>
    <mergeCell ref="Y149:Z149"/>
    <mergeCell ref="A154:A173"/>
    <mergeCell ref="V154:Z154"/>
    <mergeCell ref="V158:Z158"/>
    <mergeCell ref="V162:Z162"/>
    <mergeCell ref="V166:Z166"/>
    <mergeCell ref="V170:W170"/>
    <mergeCell ref="Y170:Z170"/>
    <mergeCell ref="A175:A194"/>
    <mergeCell ref="V175:Z175"/>
    <mergeCell ref="V179:Z179"/>
    <mergeCell ref="V183:Z183"/>
    <mergeCell ref="V187:Z187"/>
    <mergeCell ref="V191:W191"/>
    <mergeCell ref="Y191:Z191"/>
    <mergeCell ref="A196:A215"/>
    <mergeCell ref="V196:Z196"/>
    <mergeCell ref="V200:Z200"/>
    <mergeCell ref="V204:Z204"/>
    <mergeCell ref="V208:Z208"/>
    <mergeCell ref="V212:W212"/>
    <mergeCell ref="Y212:Z212"/>
    <mergeCell ref="A217:A236"/>
    <mergeCell ref="V217:Z217"/>
    <mergeCell ref="V221:Z221"/>
    <mergeCell ref="V225:Z225"/>
    <mergeCell ref="V229:Z229"/>
    <mergeCell ref="V233:W233"/>
    <mergeCell ref="Y233:Z233"/>
    <mergeCell ref="A238:A257"/>
    <mergeCell ref="V238:Z238"/>
    <mergeCell ref="V242:Z242"/>
    <mergeCell ref="V246:Z246"/>
    <mergeCell ref="V250:Z250"/>
    <mergeCell ref="V254:W254"/>
    <mergeCell ref="Y254:Z254"/>
    <mergeCell ref="A259:A278"/>
    <mergeCell ref="V259:Z259"/>
    <mergeCell ref="V263:Z263"/>
    <mergeCell ref="V267:Z267"/>
    <mergeCell ref="V271:Z271"/>
    <mergeCell ref="V275:W275"/>
    <mergeCell ref="Y275:Z275"/>
    <mergeCell ref="A280:A299"/>
    <mergeCell ref="V280:Z280"/>
    <mergeCell ref="V284:Z284"/>
    <mergeCell ref="V288:Z288"/>
    <mergeCell ref="V292:Z292"/>
    <mergeCell ref="V296:W296"/>
    <mergeCell ref="Y296:Z296"/>
    <mergeCell ref="A301:A320"/>
    <mergeCell ref="V301:Z301"/>
    <mergeCell ref="V305:Z305"/>
    <mergeCell ref="V309:Z309"/>
    <mergeCell ref="V313:Z313"/>
    <mergeCell ref="V317:W317"/>
    <mergeCell ref="Y317:Z317"/>
    <mergeCell ref="A322:A341"/>
    <mergeCell ref="V322:Z322"/>
    <mergeCell ref="V326:Z326"/>
    <mergeCell ref="V330:Z330"/>
    <mergeCell ref="V334:Z334"/>
    <mergeCell ref="V338:W338"/>
    <mergeCell ref="Y338:Z338"/>
    <mergeCell ref="A343:A362"/>
    <mergeCell ref="V343:Z343"/>
    <mergeCell ref="V347:Z347"/>
    <mergeCell ref="V351:Z351"/>
    <mergeCell ref="V355:Z355"/>
    <mergeCell ref="V359:W359"/>
    <mergeCell ref="Y359:Z359"/>
    <mergeCell ref="A364:A383"/>
    <mergeCell ref="V364:Z364"/>
    <mergeCell ref="V368:Z368"/>
    <mergeCell ref="V372:Z372"/>
    <mergeCell ref="V376:Z376"/>
    <mergeCell ref="V380:W380"/>
    <mergeCell ref="Y380:Z380"/>
    <mergeCell ref="A385:A404"/>
    <mergeCell ref="V385:Z385"/>
    <mergeCell ref="V389:Z389"/>
    <mergeCell ref="V393:Z393"/>
    <mergeCell ref="V397:Z397"/>
    <mergeCell ref="V401:W401"/>
    <mergeCell ref="Y401:Z401"/>
    <mergeCell ref="A406:A425"/>
    <mergeCell ref="V406:Z406"/>
    <mergeCell ref="V410:Z410"/>
    <mergeCell ref="V414:Z414"/>
    <mergeCell ref="V418:Z418"/>
    <mergeCell ref="V422:W422"/>
    <mergeCell ref="Y422:Z422"/>
    <mergeCell ref="A427:A446"/>
    <mergeCell ref="V427:Z427"/>
    <mergeCell ref="V431:Z431"/>
    <mergeCell ref="V435:Z435"/>
    <mergeCell ref="V439:Z439"/>
    <mergeCell ref="V443:W443"/>
    <mergeCell ref="Y443:Z443"/>
    <mergeCell ref="A448:A467"/>
    <mergeCell ref="V448:Z448"/>
    <mergeCell ref="V452:Z452"/>
    <mergeCell ref="V456:Z456"/>
    <mergeCell ref="V460:Z460"/>
    <mergeCell ref="V464:W464"/>
    <mergeCell ref="Y464:Z464"/>
    <mergeCell ref="A469:A488"/>
    <mergeCell ref="V469:Z469"/>
    <mergeCell ref="V473:Z473"/>
    <mergeCell ref="V477:Z477"/>
    <mergeCell ref="V481:Z481"/>
    <mergeCell ref="V485:W485"/>
    <mergeCell ref="Y485:Z485"/>
    <mergeCell ref="A490:A509"/>
    <mergeCell ref="V490:Z490"/>
    <mergeCell ref="V494:Z494"/>
    <mergeCell ref="V498:Z498"/>
    <mergeCell ref="V502:Z502"/>
    <mergeCell ref="V506:W506"/>
    <mergeCell ref="Y506:Z506"/>
    <mergeCell ref="A511:A530"/>
    <mergeCell ref="V511:Z511"/>
    <mergeCell ref="V515:Z515"/>
    <mergeCell ref="V519:Z519"/>
    <mergeCell ref="V523:Z523"/>
    <mergeCell ref="V527:W527"/>
    <mergeCell ref="Y527:Z527"/>
    <mergeCell ref="A532:A551"/>
    <mergeCell ref="V532:Z532"/>
    <mergeCell ref="V536:Z536"/>
    <mergeCell ref="V540:Z540"/>
    <mergeCell ref="V544:Z544"/>
    <mergeCell ref="V548:W548"/>
    <mergeCell ref="Y548:Z548"/>
    <mergeCell ref="A553:A572"/>
    <mergeCell ref="V553:Z553"/>
    <mergeCell ref="V557:Z557"/>
    <mergeCell ref="V561:Z561"/>
    <mergeCell ref="V565:Z565"/>
    <mergeCell ref="V569:W569"/>
    <mergeCell ref="Y569:Z569"/>
    <mergeCell ref="A574:A593"/>
    <mergeCell ref="V574:Z574"/>
    <mergeCell ref="V578:Z578"/>
    <mergeCell ref="V582:Z582"/>
    <mergeCell ref="V586:Z586"/>
    <mergeCell ref="V590:W590"/>
    <mergeCell ref="Y590:Z590"/>
    <mergeCell ref="A595:A614"/>
    <mergeCell ref="V595:Z595"/>
    <mergeCell ref="V599:Z599"/>
    <mergeCell ref="V603:Z603"/>
    <mergeCell ref="V607:Z607"/>
    <mergeCell ref="V611:W611"/>
    <mergeCell ref="Y611:Z611"/>
    <mergeCell ref="A616:A635"/>
    <mergeCell ref="V616:Z616"/>
    <mergeCell ref="V620:Z620"/>
    <mergeCell ref="V624:Z624"/>
    <mergeCell ref="V628:Z628"/>
    <mergeCell ref="V632:W632"/>
    <mergeCell ref="Y632:Z632"/>
    <mergeCell ref="A637:A656"/>
    <mergeCell ref="V637:Z637"/>
    <mergeCell ref="V641:Z641"/>
    <mergeCell ref="V645:Z645"/>
    <mergeCell ref="V649:Z649"/>
    <mergeCell ref="V653:W653"/>
    <mergeCell ref="Y653:Z653"/>
    <mergeCell ref="A658:A677"/>
    <mergeCell ref="V658:Z658"/>
    <mergeCell ref="V662:Z662"/>
    <mergeCell ref="V666:Z666"/>
    <mergeCell ref="V670:Z670"/>
    <mergeCell ref="V674:W674"/>
    <mergeCell ref="Y674:Z674"/>
    <mergeCell ref="A1:U2"/>
    <mergeCell ref="A70:A89"/>
    <mergeCell ref="V70:Z70"/>
    <mergeCell ref="V74:Z74"/>
    <mergeCell ref="V78:Z78"/>
    <mergeCell ref="V82:Z82"/>
    <mergeCell ref="A49:A68"/>
    <mergeCell ref="V49:Z49"/>
    <mergeCell ref="V53:Z53"/>
    <mergeCell ref="V57:Z57"/>
    <mergeCell ref="V61:Z61"/>
    <mergeCell ref="V40:Z40"/>
    <mergeCell ref="AV88:AW88"/>
    <mergeCell ref="AV89:AW89"/>
    <mergeCell ref="AV90:AW90"/>
    <mergeCell ref="AV91:AW91"/>
    <mergeCell ref="BH35:BI35"/>
    <mergeCell ref="AV69:AW69"/>
    <mergeCell ref="AV70:AW70"/>
    <mergeCell ref="AV71:AW71"/>
    <mergeCell ref="AV72:AW72"/>
    <mergeCell ref="AV79:AW79"/>
    <mergeCell ref="AV80:AW80"/>
    <mergeCell ref="AV81:AW81"/>
    <mergeCell ref="AV82:AW82"/>
    <mergeCell ref="AV83:AW83"/>
    <mergeCell ref="AV84:AW84"/>
    <mergeCell ref="AV85:AW85"/>
    <mergeCell ref="AV86:AW86"/>
    <mergeCell ref="AV87:AW87"/>
    <mergeCell ref="BK1:BM1"/>
    <mergeCell ref="CA35:CC35"/>
    <mergeCell ref="V86:W86"/>
    <mergeCell ref="Y86:Z86"/>
    <mergeCell ref="V65:W65"/>
    <mergeCell ref="Y65:Z65"/>
    <mergeCell ref="V44:W44"/>
    <mergeCell ref="Y44:Z44"/>
    <mergeCell ref="AV101:AW101"/>
    <mergeCell ref="AV100:AW100"/>
    <mergeCell ref="AV99:AW99"/>
    <mergeCell ref="AV98:AW98"/>
    <mergeCell ref="AV97:AW97"/>
    <mergeCell ref="AV73:AW73"/>
    <mergeCell ref="AV74:AW74"/>
    <mergeCell ref="AV75:AW75"/>
    <mergeCell ref="AV76:AW76"/>
    <mergeCell ref="AV77:AW77"/>
    <mergeCell ref="AV92:AW92"/>
    <mergeCell ref="AV93:AW93"/>
    <mergeCell ref="AV94:AW94"/>
    <mergeCell ref="AV96:AW96"/>
    <mergeCell ref="AV95:AW95"/>
    <mergeCell ref="AV78:AW78"/>
  </mergeCells>
  <conditionalFormatting sqref="F9:U9 F11:U13 F15:U16 F18:U21 F23:U24 F26:U26">
    <cfRule type="cellIs" dxfId="5964" priority="3009" operator="between">
      <formula>29</formula>
      <formula>32</formula>
    </cfRule>
    <cfRule type="cellIs" dxfId="5963" priority="3010" operator="between">
      <formula>25</formula>
      <formula>28</formula>
    </cfRule>
    <cfRule type="cellIs" dxfId="5962" priority="3011" operator="between">
      <formula>21</formula>
      <formula>24</formula>
    </cfRule>
    <cfRule type="cellIs" dxfId="5961" priority="3012" operator="between">
      <formula>17</formula>
      <formula>20</formula>
    </cfRule>
    <cfRule type="cellIs" dxfId="5960" priority="3013" operator="between">
      <formula>13</formula>
      <formula>16</formula>
    </cfRule>
    <cfRule type="cellIs" dxfId="5959" priority="3014" operator="between">
      <formula>9</formula>
      <formula>12</formula>
    </cfRule>
    <cfRule type="cellIs" dxfId="5958" priority="3015" operator="between">
      <formula>5</formula>
      <formula>8</formula>
    </cfRule>
    <cfRule type="cellIs" dxfId="5957" priority="3016" operator="between">
      <formula>1</formula>
      <formula>4</formula>
    </cfRule>
  </conditionalFormatting>
  <conditionalFormatting sqref="AY2:AY33">
    <cfRule type="cellIs" dxfId="5956" priority="3017" operator="between">
      <formula>29</formula>
      <formula>32</formula>
    </cfRule>
    <cfRule type="cellIs" dxfId="5955" priority="3018" operator="between">
      <formula>25</formula>
      <formula>28</formula>
    </cfRule>
    <cfRule type="cellIs" dxfId="5954" priority="3019" operator="between">
      <formula>21</formula>
      <formula>24</formula>
    </cfRule>
    <cfRule type="cellIs" dxfId="5953" priority="3020" operator="between">
      <formula>17</formula>
      <formula>20</formula>
    </cfRule>
    <cfRule type="cellIs" dxfId="5952" priority="3021" operator="between">
      <formula>13</formula>
      <formula>16</formula>
    </cfRule>
    <cfRule type="cellIs" dxfId="5951" priority="3022" operator="between">
      <formula>9</formula>
      <formula>12</formula>
    </cfRule>
    <cfRule type="cellIs" dxfId="5950" priority="3023" operator="between">
      <formula>5</formula>
      <formula>8</formula>
    </cfRule>
    <cfRule type="cellIs" dxfId="5949" priority="3024" operator="between">
      <formula>1</formula>
      <formula>4</formula>
    </cfRule>
  </conditionalFormatting>
  <conditionalFormatting sqref="AY2:AY33 AE9:AT11 AE13:AT14">
    <cfRule type="cellIs" dxfId="5948" priority="3001" operator="between">
      <formula>29</formula>
      <formula>32</formula>
    </cfRule>
    <cfRule type="cellIs" dxfId="5947" priority="3002" operator="between">
      <formula>25</formula>
      <formula>28</formula>
    </cfRule>
    <cfRule type="cellIs" dxfId="5946" priority="3003" operator="between">
      <formula>21</formula>
      <formula>24</formula>
    </cfRule>
    <cfRule type="cellIs" dxfId="5945" priority="3004" operator="between">
      <formula>17</formula>
      <formula>20</formula>
    </cfRule>
    <cfRule type="cellIs" dxfId="5944" priority="3005" operator="between">
      <formula>13</formula>
      <formula>16</formula>
    </cfRule>
    <cfRule type="cellIs" dxfId="5943" priority="3006" operator="between">
      <formula>9</formula>
      <formula>12</formula>
    </cfRule>
    <cfRule type="cellIs" dxfId="5942" priority="3007" operator="between">
      <formula>5</formula>
      <formula>8</formula>
    </cfRule>
    <cfRule type="cellIs" dxfId="5941" priority="3008" operator="between">
      <formula>1</formula>
      <formula>4</formula>
    </cfRule>
  </conditionalFormatting>
  <conditionalFormatting sqref="F30:U30 F32:U34 F36:U37 F39:U42 F44:U45 F47:U47">
    <cfRule type="cellIs" dxfId="5940" priority="2993" operator="between">
      <formula>29</formula>
      <formula>32</formula>
    </cfRule>
    <cfRule type="cellIs" dxfId="5939" priority="2994" operator="between">
      <formula>25</formula>
      <formula>28</formula>
    </cfRule>
    <cfRule type="cellIs" dxfId="5938" priority="2995" operator="between">
      <formula>21</formula>
      <formula>24</formula>
    </cfRule>
    <cfRule type="cellIs" dxfId="5937" priority="2996" operator="between">
      <formula>17</formula>
      <formula>20</formula>
    </cfRule>
    <cfRule type="cellIs" dxfId="5936" priority="2997" operator="between">
      <formula>13</formula>
      <formula>16</formula>
    </cfRule>
    <cfRule type="cellIs" dxfId="5935" priority="2998" operator="between">
      <formula>9</formula>
      <formula>12</formula>
    </cfRule>
    <cfRule type="cellIs" dxfId="5934" priority="2999" operator="between">
      <formula>5</formula>
      <formula>8</formula>
    </cfRule>
    <cfRule type="cellIs" dxfId="5933" priority="3000" operator="between">
      <formula>1</formula>
      <formula>4</formula>
    </cfRule>
  </conditionalFormatting>
  <conditionalFormatting sqref="F51:U51 F53:U55 F57:U58 F60:U63 F65:U66 F68:U68">
    <cfRule type="cellIs" dxfId="5932" priority="2977" operator="between">
      <formula>29</formula>
      <formula>32</formula>
    </cfRule>
    <cfRule type="cellIs" dxfId="5931" priority="2978" operator="between">
      <formula>25</formula>
      <formula>28</formula>
    </cfRule>
    <cfRule type="cellIs" dxfId="5930" priority="2979" operator="between">
      <formula>21</formula>
      <formula>24</formula>
    </cfRule>
    <cfRule type="cellIs" dxfId="5929" priority="2980" operator="between">
      <formula>17</formula>
      <formula>20</formula>
    </cfRule>
    <cfRule type="cellIs" dxfId="5928" priority="2981" operator="between">
      <formula>13</formula>
      <formula>16</formula>
    </cfRule>
    <cfRule type="cellIs" dxfId="5927" priority="2982" operator="between">
      <formula>9</formula>
      <formula>12</formula>
    </cfRule>
    <cfRule type="cellIs" dxfId="5926" priority="2983" operator="between">
      <formula>5</formula>
      <formula>8</formula>
    </cfRule>
    <cfRule type="cellIs" dxfId="5925" priority="2984" operator="between">
      <formula>1</formula>
      <formula>4</formula>
    </cfRule>
  </conditionalFormatting>
  <conditionalFormatting sqref="F72:U72 F74:U76 F78:U79 F81:U84 F86:U87 F89:U89">
    <cfRule type="cellIs" dxfId="5924" priority="2961" operator="between">
      <formula>29</formula>
      <formula>32</formula>
    </cfRule>
    <cfRule type="cellIs" dxfId="5923" priority="2962" operator="between">
      <formula>25</formula>
      <formula>28</formula>
    </cfRule>
    <cfRule type="cellIs" dxfId="5922" priority="2963" operator="between">
      <formula>21</formula>
      <formula>24</formula>
    </cfRule>
    <cfRule type="cellIs" dxfId="5921" priority="2964" operator="between">
      <formula>17</formula>
      <formula>20</formula>
    </cfRule>
    <cfRule type="cellIs" dxfId="5920" priority="2965" operator="between">
      <formula>13</formula>
      <formula>16</formula>
    </cfRule>
    <cfRule type="cellIs" dxfId="5919" priority="2966" operator="between">
      <formula>9</formula>
      <formula>12</formula>
    </cfRule>
    <cfRule type="cellIs" dxfId="5918" priority="2967" operator="between">
      <formula>5</formula>
      <formula>8</formula>
    </cfRule>
    <cfRule type="cellIs" dxfId="5917" priority="2968" operator="between">
      <formula>1</formula>
      <formula>4</formula>
    </cfRule>
  </conditionalFormatting>
  <conditionalFormatting sqref="F93:U93 F95:U97 F99:U100 F102:U105 F107:U108 F110:U110">
    <cfRule type="cellIs" dxfId="5916" priority="2945" operator="between">
      <formula>29</formula>
      <formula>32</formula>
    </cfRule>
    <cfRule type="cellIs" dxfId="5915" priority="2946" operator="between">
      <formula>25</formula>
      <formula>28</formula>
    </cfRule>
    <cfRule type="cellIs" dxfId="5914" priority="2947" operator="between">
      <formula>21</formula>
      <formula>24</formula>
    </cfRule>
    <cfRule type="cellIs" dxfId="5913" priority="2948" operator="between">
      <formula>17</formula>
      <formula>20</formula>
    </cfRule>
    <cfRule type="cellIs" dxfId="5912" priority="2949" operator="between">
      <formula>13</formula>
      <formula>16</formula>
    </cfRule>
    <cfRule type="cellIs" dxfId="5911" priority="2950" operator="between">
      <formula>9</formula>
      <formula>12</formula>
    </cfRule>
    <cfRule type="cellIs" dxfId="5910" priority="2951" operator="between">
      <formula>5</formula>
      <formula>8</formula>
    </cfRule>
    <cfRule type="cellIs" dxfId="5909" priority="2952" operator="between">
      <formula>1</formula>
      <formula>4</formula>
    </cfRule>
  </conditionalFormatting>
  <conditionalFormatting sqref="F114:U114 F116:U118 F120:U121 F123:U126 F128:U129 F131:U131">
    <cfRule type="cellIs" dxfId="5908" priority="2929" operator="between">
      <formula>29</formula>
      <formula>32</formula>
    </cfRule>
    <cfRule type="cellIs" dxfId="5907" priority="2930" operator="between">
      <formula>25</formula>
      <formula>28</formula>
    </cfRule>
    <cfRule type="cellIs" dxfId="5906" priority="2931" operator="between">
      <formula>21</formula>
      <formula>24</formula>
    </cfRule>
    <cfRule type="cellIs" dxfId="5905" priority="2932" operator="between">
      <formula>17</formula>
      <formula>20</formula>
    </cfRule>
    <cfRule type="cellIs" dxfId="5904" priority="2933" operator="between">
      <formula>13</formula>
      <formula>16</formula>
    </cfRule>
    <cfRule type="cellIs" dxfId="5903" priority="2934" operator="between">
      <formula>9</formula>
      <formula>12</formula>
    </cfRule>
    <cfRule type="cellIs" dxfId="5902" priority="2935" operator="between">
      <formula>5</formula>
      <formula>8</formula>
    </cfRule>
    <cfRule type="cellIs" dxfId="5901" priority="2936" operator="between">
      <formula>1</formula>
      <formula>4</formula>
    </cfRule>
  </conditionalFormatting>
  <conditionalFormatting sqref="F135:U135 F137:U139 F141:U142 F144:U147 F149:U150 F152:U152">
    <cfRule type="cellIs" dxfId="5900" priority="2913" operator="between">
      <formula>29</formula>
      <formula>32</formula>
    </cfRule>
    <cfRule type="cellIs" dxfId="5899" priority="2914" operator="between">
      <formula>25</formula>
      <formula>28</formula>
    </cfRule>
    <cfRule type="cellIs" dxfId="5898" priority="2915" operator="between">
      <formula>21</formula>
      <formula>24</formula>
    </cfRule>
    <cfRule type="cellIs" dxfId="5897" priority="2916" operator="between">
      <formula>17</formula>
      <formula>20</formula>
    </cfRule>
    <cfRule type="cellIs" dxfId="5896" priority="2917" operator="between">
      <formula>13</formula>
      <formula>16</formula>
    </cfRule>
    <cfRule type="cellIs" dxfId="5895" priority="2918" operator="between">
      <formula>9</formula>
      <formula>12</formula>
    </cfRule>
    <cfRule type="cellIs" dxfId="5894" priority="2919" operator="between">
      <formula>5</formula>
      <formula>8</formula>
    </cfRule>
    <cfRule type="cellIs" dxfId="5893" priority="2920" operator="between">
      <formula>1</formula>
      <formula>4</formula>
    </cfRule>
  </conditionalFormatting>
  <conditionalFormatting sqref="F156:U156 F158:U160 F162:U163 F165:U168 F170:U171 F173:U173">
    <cfRule type="cellIs" dxfId="5892" priority="2897" operator="between">
      <formula>29</formula>
      <formula>32</formula>
    </cfRule>
    <cfRule type="cellIs" dxfId="5891" priority="2898" operator="between">
      <formula>25</formula>
      <formula>28</formula>
    </cfRule>
    <cfRule type="cellIs" dxfId="5890" priority="2899" operator="between">
      <formula>21</formula>
      <formula>24</formula>
    </cfRule>
    <cfRule type="cellIs" dxfId="5889" priority="2900" operator="between">
      <formula>17</formula>
      <formula>20</formula>
    </cfRule>
    <cfRule type="cellIs" dxfId="5888" priority="2901" operator="between">
      <formula>13</formula>
      <formula>16</formula>
    </cfRule>
    <cfRule type="cellIs" dxfId="5887" priority="2902" operator="between">
      <formula>9</formula>
      <formula>12</formula>
    </cfRule>
    <cfRule type="cellIs" dxfId="5886" priority="2903" operator="between">
      <formula>5</formula>
      <formula>8</formula>
    </cfRule>
    <cfRule type="cellIs" dxfId="5885" priority="2904" operator="between">
      <formula>1</formula>
      <formula>4</formula>
    </cfRule>
  </conditionalFormatting>
  <conditionalFormatting sqref="F177:U177 F179:U181 F183:U184 F186:U189 F191:U192 F194:U194">
    <cfRule type="cellIs" dxfId="5884" priority="2881" operator="between">
      <formula>29</formula>
      <formula>32</formula>
    </cfRule>
    <cfRule type="cellIs" dxfId="5883" priority="2882" operator="between">
      <formula>25</formula>
      <formula>28</formula>
    </cfRule>
    <cfRule type="cellIs" dxfId="5882" priority="2883" operator="between">
      <formula>21</formula>
      <formula>24</formula>
    </cfRule>
    <cfRule type="cellIs" dxfId="5881" priority="2884" operator="between">
      <formula>17</formula>
      <formula>20</formula>
    </cfRule>
    <cfRule type="cellIs" dxfId="5880" priority="2885" operator="between">
      <formula>13</formula>
      <formula>16</formula>
    </cfRule>
    <cfRule type="cellIs" dxfId="5879" priority="2886" operator="between">
      <formula>9</formula>
      <formula>12</formula>
    </cfRule>
    <cfRule type="cellIs" dxfId="5878" priority="2887" operator="between">
      <formula>5</formula>
      <formula>8</formula>
    </cfRule>
    <cfRule type="cellIs" dxfId="5877" priority="2888" operator="between">
      <formula>1</formula>
      <formula>4</formula>
    </cfRule>
  </conditionalFormatting>
  <conditionalFormatting sqref="F198:U198 F200:U202 F204:U205 F207:U210 F212:U213 F215:U215">
    <cfRule type="cellIs" dxfId="5876" priority="2865" operator="between">
      <formula>29</formula>
      <formula>32</formula>
    </cfRule>
    <cfRule type="cellIs" dxfId="5875" priority="2866" operator="between">
      <formula>25</formula>
      <formula>28</formula>
    </cfRule>
    <cfRule type="cellIs" dxfId="5874" priority="2867" operator="between">
      <formula>21</formula>
      <formula>24</formula>
    </cfRule>
    <cfRule type="cellIs" dxfId="5873" priority="2868" operator="between">
      <formula>17</formula>
      <formula>20</formula>
    </cfRule>
    <cfRule type="cellIs" dxfId="5872" priority="2869" operator="between">
      <formula>13</formula>
      <formula>16</formula>
    </cfRule>
    <cfRule type="cellIs" dxfId="5871" priority="2870" operator="between">
      <formula>9</formula>
      <formula>12</formula>
    </cfRule>
    <cfRule type="cellIs" dxfId="5870" priority="2871" operator="between">
      <formula>5</formula>
      <formula>8</formula>
    </cfRule>
    <cfRule type="cellIs" dxfId="5869" priority="2872" operator="between">
      <formula>1</formula>
      <formula>4</formula>
    </cfRule>
  </conditionalFormatting>
  <conditionalFormatting sqref="F219:U219 F221:U223 F225:U226 F228:U231 F233:U234 F236:U236">
    <cfRule type="cellIs" dxfId="5868" priority="2849" operator="between">
      <formula>29</formula>
      <formula>32</formula>
    </cfRule>
    <cfRule type="cellIs" dxfId="5867" priority="2850" operator="between">
      <formula>25</formula>
      <formula>28</formula>
    </cfRule>
    <cfRule type="cellIs" dxfId="5866" priority="2851" operator="between">
      <formula>21</formula>
      <formula>24</formula>
    </cfRule>
    <cfRule type="cellIs" dxfId="5865" priority="2852" operator="between">
      <formula>17</formula>
      <formula>20</formula>
    </cfRule>
    <cfRule type="cellIs" dxfId="5864" priority="2853" operator="between">
      <formula>13</formula>
      <formula>16</formula>
    </cfRule>
    <cfRule type="cellIs" dxfId="5863" priority="2854" operator="between">
      <formula>9</formula>
      <formula>12</formula>
    </cfRule>
    <cfRule type="cellIs" dxfId="5862" priority="2855" operator="between">
      <formula>5</formula>
      <formula>8</formula>
    </cfRule>
    <cfRule type="cellIs" dxfId="5861" priority="2856" operator="between">
      <formula>1</formula>
      <formula>4</formula>
    </cfRule>
  </conditionalFormatting>
  <conditionalFormatting sqref="F240:U240 F242:U244 F246:U247 F249:U252 F254:U255 F257:U257">
    <cfRule type="cellIs" dxfId="5860" priority="2833" operator="between">
      <formula>29</formula>
      <formula>32</formula>
    </cfRule>
    <cfRule type="cellIs" dxfId="5859" priority="2834" operator="between">
      <formula>25</formula>
      <formula>28</formula>
    </cfRule>
    <cfRule type="cellIs" dxfId="5858" priority="2835" operator="between">
      <formula>21</formula>
      <formula>24</formula>
    </cfRule>
    <cfRule type="cellIs" dxfId="5857" priority="2836" operator="between">
      <formula>17</formula>
      <formula>20</formula>
    </cfRule>
    <cfRule type="cellIs" dxfId="5856" priority="2837" operator="between">
      <formula>13</formula>
      <formula>16</formula>
    </cfRule>
    <cfRule type="cellIs" dxfId="5855" priority="2838" operator="between">
      <formula>9</formula>
      <formula>12</formula>
    </cfRule>
    <cfRule type="cellIs" dxfId="5854" priority="2839" operator="between">
      <formula>5</formula>
      <formula>8</formula>
    </cfRule>
    <cfRule type="cellIs" dxfId="5853" priority="2840" operator="between">
      <formula>1</formula>
      <formula>4</formula>
    </cfRule>
  </conditionalFormatting>
  <conditionalFormatting sqref="F261:U261 F263:U265 F267:U268 F270:U273 F275:U276 F278:U278">
    <cfRule type="cellIs" dxfId="5852" priority="2817" operator="between">
      <formula>29</formula>
      <formula>32</formula>
    </cfRule>
    <cfRule type="cellIs" dxfId="5851" priority="2818" operator="between">
      <formula>25</formula>
      <formula>28</formula>
    </cfRule>
    <cfRule type="cellIs" dxfId="5850" priority="2819" operator="between">
      <formula>21</formula>
      <formula>24</formula>
    </cfRule>
    <cfRule type="cellIs" dxfId="5849" priority="2820" operator="between">
      <formula>17</formula>
      <formula>20</formula>
    </cfRule>
    <cfRule type="cellIs" dxfId="5848" priority="2821" operator="between">
      <formula>13</formula>
      <formula>16</formula>
    </cfRule>
    <cfRule type="cellIs" dxfId="5847" priority="2822" operator="between">
      <formula>9</formula>
      <formula>12</formula>
    </cfRule>
    <cfRule type="cellIs" dxfId="5846" priority="2823" operator="between">
      <formula>5</formula>
      <formula>8</formula>
    </cfRule>
    <cfRule type="cellIs" dxfId="5845" priority="2824" operator="between">
      <formula>1</formula>
      <formula>4</formula>
    </cfRule>
  </conditionalFormatting>
  <conditionalFormatting sqref="F282:U282 F284:U286 F288:U289 F291:U294 F296:U297 F299:U299">
    <cfRule type="cellIs" dxfId="5844" priority="2801" operator="between">
      <formula>29</formula>
      <formula>32</formula>
    </cfRule>
    <cfRule type="cellIs" dxfId="5843" priority="2802" operator="between">
      <formula>25</formula>
      <formula>28</formula>
    </cfRule>
    <cfRule type="cellIs" dxfId="5842" priority="2803" operator="between">
      <formula>21</formula>
      <formula>24</formula>
    </cfRule>
    <cfRule type="cellIs" dxfId="5841" priority="2804" operator="between">
      <formula>17</formula>
      <formula>20</formula>
    </cfRule>
    <cfRule type="cellIs" dxfId="5840" priority="2805" operator="between">
      <formula>13</formula>
      <formula>16</formula>
    </cfRule>
    <cfRule type="cellIs" dxfId="5839" priority="2806" operator="between">
      <formula>9</formula>
      <formula>12</formula>
    </cfRule>
    <cfRule type="cellIs" dxfId="5838" priority="2807" operator="between">
      <formula>5</formula>
      <formula>8</formula>
    </cfRule>
    <cfRule type="cellIs" dxfId="5837" priority="2808" operator="between">
      <formula>1</formula>
      <formula>4</formula>
    </cfRule>
  </conditionalFormatting>
  <conditionalFormatting sqref="F303:U303 F305:U307 F309:U310 F312:U315 F317:U318 F320:U320">
    <cfRule type="cellIs" dxfId="5836" priority="2785" operator="between">
      <formula>29</formula>
      <formula>32</formula>
    </cfRule>
    <cfRule type="cellIs" dxfId="5835" priority="2786" operator="between">
      <formula>25</formula>
      <formula>28</formula>
    </cfRule>
    <cfRule type="cellIs" dxfId="5834" priority="2787" operator="between">
      <formula>21</formula>
      <formula>24</formula>
    </cfRule>
    <cfRule type="cellIs" dxfId="5833" priority="2788" operator="between">
      <formula>17</formula>
      <formula>20</formula>
    </cfRule>
    <cfRule type="cellIs" dxfId="5832" priority="2789" operator="between">
      <formula>13</formula>
      <formula>16</formula>
    </cfRule>
    <cfRule type="cellIs" dxfId="5831" priority="2790" operator="between">
      <formula>9</formula>
      <formula>12</formula>
    </cfRule>
    <cfRule type="cellIs" dxfId="5830" priority="2791" operator="between">
      <formula>5</formula>
      <formula>8</formula>
    </cfRule>
    <cfRule type="cellIs" dxfId="5829" priority="2792" operator="between">
      <formula>1</formula>
      <formula>4</formula>
    </cfRule>
  </conditionalFormatting>
  <conditionalFormatting sqref="F324:U324 F326:U328 F330:U331 F333:U336 F338:U339 F341:U341">
    <cfRule type="cellIs" dxfId="5828" priority="2769" operator="between">
      <formula>29</formula>
      <formula>32</formula>
    </cfRule>
    <cfRule type="cellIs" dxfId="5827" priority="2770" operator="between">
      <formula>25</formula>
      <formula>28</formula>
    </cfRule>
    <cfRule type="cellIs" dxfId="5826" priority="2771" operator="between">
      <formula>21</formula>
      <formula>24</formula>
    </cfRule>
    <cfRule type="cellIs" dxfId="5825" priority="2772" operator="between">
      <formula>17</formula>
      <formula>20</formula>
    </cfRule>
    <cfRule type="cellIs" dxfId="5824" priority="2773" operator="between">
      <formula>13</formula>
      <formula>16</formula>
    </cfRule>
    <cfRule type="cellIs" dxfId="5823" priority="2774" operator="between">
      <formula>9</formula>
      <formula>12</formula>
    </cfRule>
    <cfRule type="cellIs" dxfId="5822" priority="2775" operator="between">
      <formula>5</formula>
      <formula>8</formula>
    </cfRule>
    <cfRule type="cellIs" dxfId="5821" priority="2776" operator="between">
      <formula>1</formula>
      <formula>4</formula>
    </cfRule>
  </conditionalFormatting>
  <conditionalFormatting sqref="F345:U345 F347:U349 F351:U352 F354:U357 F359:U360 F362:U362">
    <cfRule type="cellIs" dxfId="5820" priority="2753" operator="between">
      <formula>29</formula>
      <formula>32</formula>
    </cfRule>
    <cfRule type="cellIs" dxfId="5819" priority="2754" operator="between">
      <formula>25</formula>
      <formula>28</formula>
    </cfRule>
    <cfRule type="cellIs" dxfId="5818" priority="2755" operator="between">
      <formula>21</formula>
      <formula>24</formula>
    </cfRule>
    <cfRule type="cellIs" dxfId="5817" priority="2756" operator="between">
      <formula>17</formula>
      <formula>20</formula>
    </cfRule>
    <cfRule type="cellIs" dxfId="5816" priority="2757" operator="between">
      <formula>13</formula>
      <formula>16</formula>
    </cfRule>
    <cfRule type="cellIs" dxfId="5815" priority="2758" operator="between">
      <formula>9</formula>
      <formula>12</formula>
    </cfRule>
    <cfRule type="cellIs" dxfId="5814" priority="2759" operator="between">
      <formula>5</formula>
      <formula>8</formula>
    </cfRule>
    <cfRule type="cellIs" dxfId="5813" priority="2760" operator="between">
      <formula>1</formula>
      <formula>4</formula>
    </cfRule>
  </conditionalFormatting>
  <conditionalFormatting sqref="F366:U366 F368:U370 F372:U373 F375:U378 F380:U381 F383:U383">
    <cfRule type="cellIs" dxfId="5812" priority="2737" operator="between">
      <formula>29</formula>
      <formula>32</formula>
    </cfRule>
    <cfRule type="cellIs" dxfId="5811" priority="2738" operator="between">
      <formula>25</formula>
      <formula>28</formula>
    </cfRule>
    <cfRule type="cellIs" dxfId="5810" priority="2739" operator="between">
      <formula>21</formula>
      <formula>24</formula>
    </cfRule>
    <cfRule type="cellIs" dxfId="5809" priority="2740" operator="between">
      <formula>17</formula>
      <formula>20</formula>
    </cfRule>
    <cfRule type="cellIs" dxfId="5808" priority="2741" operator="between">
      <formula>13</formula>
      <formula>16</formula>
    </cfRule>
    <cfRule type="cellIs" dxfId="5807" priority="2742" operator="between">
      <formula>9</formula>
      <formula>12</formula>
    </cfRule>
    <cfRule type="cellIs" dxfId="5806" priority="2743" operator="between">
      <formula>5</formula>
      <formula>8</formula>
    </cfRule>
    <cfRule type="cellIs" dxfId="5805" priority="2744" operator="between">
      <formula>1</formula>
      <formula>4</formula>
    </cfRule>
  </conditionalFormatting>
  <conditionalFormatting sqref="F387:U387 F389:U391 F393:U394 F396:U399 F401:U402 F404:U404">
    <cfRule type="cellIs" dxfId="5804" priority="2721" operator="between">
      <formula>29</formula>
      <formula>32</formula>
    </cfRule>
    <cfRule type="cellIs" dxfId="5803" priority="2722" operator="between">
      <formula>25</formula>
      <formula>28</formula>
    </cfRule>
    <cfRule type="cellIs" dxfId="5802" priority="2723" operator="between">
      <formula>21</formula>
      <formula>24</formula>
    </cfRule>
    <cfRule type="cellIs" dxfId="5801" priority="2724" operator="between">
      <formula>17</formula>
      <formula>20</formula>
    </cfRule>
    <cfRule type="cellIs" dxfId="5800" priority="2725" operator="between">
      <formula>13</formula>
      <formula>16</formula>
    </cfRule>
    <cfRule type="cellIs" dxfId="5799" priority="2726" operator="between">
      <formula>9</formula>
      <formula>12</formula>
    </cfRule>
    <cfRule type="cellIs" dxfId="5798" priority="2727" operator="between">
      <formula>5</formula>
      <formula>8</formula>
    </cfRule>
    <cfRule type="cellIs" dxfId="5797" priority="2728" operator="between">
      <formula>1</formula>
      <formula>4</formula>
    </cfRule>
  </conditionalFormatting>
  <conditionalFormatting sqref="F408:U408 F410:U412 F414:U415 F417:U420 F422:U423 F425:U425">
    <cfRule type="cellIs" dxfId="5796" priority="2705" operator="between">
      <formula>29</formula>
      <formula>32</formula>
    </cfRule>
    <cfRule type="cellIs" dxfId="5795" priority="2706" operator="between">
      <formula>25</formula>
      <formula>28</formula>
    </cfRule>
    <cfRule type="cellIs" dxfId="5794" priority="2707" operator="between">
      <formula>21</formula>
      <formula>24</formula>
    </cfRule>
    <cfRule type="cellIs" dxfId="5793" priority="2708" operator="between">
      <formula>17</formula>
      <formula>20</formula>
    </cfRule>
    <cfRule type="cellIs" dxfId="5792" priority="2709" operator="between">
      <formula>13</formula>
      <formula>16</formula>
    </cfRule>
    <cfRule type="cellIs" dxfId="5791" priority="2710" operator="between">
      <formula>9</formula>
      <formula>12</formula>
    </cfRule>
    <cfRule type="cellIs" dxfId="5790" priority="2711" operator="between">
      <formula>5</formula>
      <formula>8</formula>
    </cfRule>
    <cfRule type="cellIs" dxfId="5789" priority="2712" operator="between">
      <formula>1</formula>
      <formula>4</formula>
    </cfRule>
  </conditionalFormatting>
  <conditionalFormatting sqref="F429:U429 F431:U433 F435:U436 F438:U441 F443:U444 F446:U446">
    <cfRule type="cellIs" dxfId="5788" priority="2689" operator="between">
      <formula>29</formula>
      <formula>32</formula>
    </cfRule>
    <cfRule type="cellIs" dxfId="5787" priority="2690" operator="between">
      <formula>25</formula>
      <formula>28</formula>
    </cfRule>
    <cfRule type="cellIs" dxfId="5786" priority="2691" operator="between">
      <formula>21</formula>
      <formula>24</formula>
    </cfRule>
    <cfRule type="cellIs" dxfId="5785" priority="2692" operator="between">
      <formula>17</formula>
      <formula>20</formula>
    </cfRule>
    <cfRule type="cellIs" dxfId="5784" priority="2693" operator="between">
      <formula>13</formula>
      <formula>16</formula>
    </cfRule>
    <cfRule type="cellIs" dxfId="5783" priority="2694" operator="between">
      <formula>9</formula>
      <formula>12</formula>
    </cfRule>
    <cfRule type="cellIs" dxfId="5782" priority="2695" operator="between">
      <formula>5</formula>
      <formula>8</formula>
    </cfRule>
    <cfRule type="cellIs" dxfId="5781" priority="2696" operator="between">
      <formula>1</formula>
      <formula>4</formula>
    </cfRule>
  </conditionalFormatting>
  <conditionalFormatting sqref="F450:U450 F452:U454 F456:U457 F459:U462 F464:U465 F467:U467">
    <cfRule type="cellIs" dxfId="5780" priority="2673" operator="between">
      <formula>29</formula>
      <formula>32</formula>
    </cfRule>
    <cfRule type="cellIs" dxfId="5779" priority="2674" operator="between">
      <formula>25</formula>
      <formula>28</formula>
    </cfRule>
    <cfRule type="cellIs" dxfId="5778" priority="2675" operator="between">
      <formula>21</formula>
      <formula>24</formula>
    </cfRule>
    <cfRule type="cellIs" dxfId="5777" priority="2676" operator="between">
      <formula>17</formula>
      <formula>20</formula>
    </cfRule>
    <cfRule type="cellIs" dxfId="5776" priority="2677" operator="between">
      <formula>13</formula>
      <formula>16</formula>
    </cfRule>
    <cfRule type="cellIs" dxfId="5775" priority="2678" operator="between">
      <formula>9</formula>
      <formula>12</formula>
    </cfRule>
    <cfRule type="cellIs" dxfId="5774" priority="2679" operator="between">
      <formula>5</formula>
      <formula>8</formula>
    </cfRule>
    <cfRule type="cellIs" dxfId="5773" priority="2680" operator="between">
      <formula>1</formula>
      <formula>4</formula>
    </cfRule>
  </conditionalFormatting>
  <conditionalFormatting sqref="F471:U471 F473:U475 F477:U478 F480:U483 F485:U486 F488:U488">
    <cfRule type="cellIs" dxfId="5772" priority="2657" operator="between">
      <formula>29</formula>
      <formula>32</formula>
    </cfRule>
    <cfRule type="cellIs" dxfId="5771" priority="2658" operator="between">
      <formula>25</formula>
      <formula>28</formula>
    </cfRule>
    <cfRule type="cellIs" dxfId="5770" priority="2659" operator="between">
      <formula>21</formula>
      <formula>24</formula>
    </cfRule>
    <cfRule type="cellIs" dxfId="5769" priority="2660" operator="between">
      <formula>17</formula>
      <formula>20</formula>
    </cfRule>
    <cfRule type="cellIs" dxfId="5768" priority="2661" operator="between">
      <formula>13</formula>
      <formula>16</formula>
    </cfRule>
    <cfRule type="cellIs" dxfId="5767" priority="2662" operator="between">
      <formula>9</formula>
      <formula>12</formula>
    </cfRule>
    <cfRule type="cellIs" dxfId="5766" priority="2663" operator="between">
      <formula>5</formula>
      <formula>8</formula>
    </cfRule>
    <cfRule type="cellIs" dxfId="5765" priority="2664" operator="between">
      <formula>1</formula>
      <formula>4</formula>
    </cfRule>
  </conditionalFormatting>
  <conditionalFormatting sqref="F492:U492 F494:U496 F498:U499 F501:U504 F506:U507 F509:U509">
    <cfRule type="cellIs" dxfId="5764" priority="2641" operator="between">
      <formula>29</formula>
      <formula>32</formula>
    </cfRule>
    <cfRule type="cellIs" dxfId="5763" priority="2642" operator="between">
      <formula>25</formula>
      <formula>28</formula>
    </cfRule>
    <cfRule type="cellIs" dxfId="5762" priority="2643" operator="between">
      <formula>21</formula>
      <formula>24</formula>
    </cfRule>
    <cfRule type="cellIs" dxfId="5761" priority="2644" operator="between">
      <formula>17</formula>
      <formula>20</formula>
    </cfRule>
    <cfRule type="cellIs" dxfId="5760" priority="2645" operator="between">
      <formula>13</formula>
      <formula>16</formula>
    </cfRule>
    <cfRule type="cellIs" dxfId="5759" priority="2646" operator="between">
      <formula>9</formula>
      <formula>12</formula>
    </cfRule>
    <cfRule type="cellIs" dxfId="5758" priority="2647" operator="between">
      <formula>5</formula>
      <formula>8</formula>
    </cfRule>
    <cfRule type="cellIs" dxfId="5757" priority="2648" operator="between">
      <formula>1</formula>
      <formula>4</formula>
    </cfRule>
  </conditionalFormatting>
  <conditionalFormatting sqref="F513:U513 F515:U517 F519:U520 F522:U525 F527:U528 F530:U530">
    <cfRule type="cellIs" dxfId="5756" priority="2625" operator="between">
      <formula>29</formula>
      <formula>32</formula>
    </cfRule>
    <cfRule type="cellIs" dxfId="5755" priority="2626" operator="between">
      <formula>25</formula>
      <formula>28</formula>
    </cfRule>
    <cfRule type="cellIs" dxfId="5754" priority="2627" operator="between">
      <formula>21</formula>
      <formula>24</formula>
    </cfRule>
    <cfRule type="cellIs" dxfId="5753" priority="2628" operator="between">
      <formula>17</formula>
      <formula>20</formula>
    </cfRule>
    <cfRule type="cellIs" dxfId="5752" priority="2629" operator="between">
      <formula>13</formula>
      <formula>16</formula>
    </cfRule>
    <cfRule type="cellIs" dxfId="5751" priority="2630" operator="between">
      <formula>9</formula>
      <formula>12</formula>
    </cfRule>
    <cfRule type="cellIs" dxfId="5750" priority="2631" operator="between">
      <formula>5</formula>
      <formula>8</formula>
    </cfRule>
    <cfRule type="cellIs" dxfId="5749" priority="2632" operator="between">
      <formula>1</formula>
      <formula>4</formula>
    </cfRule>
  </conditionalFormatting>
  <conditionalFormatting sqref="F534:U534 F536:U538 F540:U541 F543:U546 F548:U549 F551:U551">
    <cfRule type="cellIs" dxfId="5748" priority="2609" operator="between">
      <formula>29</formula>
      <formula>32</formula>
    </cfRule>
    <cfRule type="cellIs" dxfId="5747" priority="2610" operator="between">
      <formula>25</formula>
      <formula>28</formula>
    </cfRule>
    <cfRule type="cellIs" dxfId="5746" priority="2611" operator="between">
      <formula>21</formula>
      <formula>24</formula>
    </cfRule>
    <cfRule type="cellIs" dxfId="5745" priority="2612" operator="between">
      <formula>17</formula>
      <formula>20</formula>
    </cfRule>
    <cfRule type="cellIs" dxfId="5744" priority="2613" operator="between">
      <formula>13</formula>
      <formula>16</formula>
    </cfRule>
    <cfRule type="cellIs" dxfId="5743" priority="2614" operator="between">
      <formula>9</formula>
      <formula>12</formula>
    </cfRule>
    <cfRule type="cellIs" dxfId="5742" priority="2615" operator="between">
      <formula>5</formula>
      <formula>8</formula>
    </cfRule>
    <cfRule type="cellIs" dxfId="5741" priority="2616" operator="between">
      <formula>1</formula>
      <formula>4</formula>
    </cfRule>
  </conditionalFormatting>
  <conditionalFormatting sqref="F555:U555 F557:U559 F561:U562 F564:U567 F569:U570 F572:U572">
    <cfRule type="cellIs" dxfId="5740" priority="2593" operator="between">
      <formula>29</formula>
      <formula>32</formula>
    </cfRule>
    <cfRule type="cellIs" dxfId="5739" priority="2594" operator="between">
      <formula>25</formula>
      <formula>28</formula>
    </cfRule>
    <cfRule type="cellIs" dxfId="5738" priority="2595" operator="between">
      <formula>21</formula>
      <formula>24</formula>
    </cfRule>
    <cfRule type="cellIs" dxfId="5737" priority="2596" operator="between">
      <formula>17</formula>
      <formula>20</formula>
    </cfRule>
    <cfRule type="cellIs" dxfId="5736" priority="2597" operator="between">
      <formula>13</formula>
      <formula>16</formula>
    </cfRule>
    <cfRule type="cellIs" dxfId="5735" priority="2598" operator="between">
      <formula>9</formula>
      <formula>12</formula>
    </cfRule>
    <cfRule type="cellIs" dxfId="5734" priority="2599" operator="between">
      <formula>5</formula>
      <formula>8</formula>
    </cfRule>
    <cfRule type="cellIs" dxfId="5733" priority="2600" operator="between">
      <formula>1</formula>
      <formula>4</formula>
    </cfRule>
  </conditionalFormatting>
  <conditionalFormatting sqref="F576:U576 F578:U580 F582:U583 F585:U588 F590:U591 F593:U593">
    <cfRule type="cellIs" dxfId="5732" priority="2577" operator="between">
      <formula>29</formula>
      <formula>32</formula>
    </cfRule>
    <cfRule type="cellIs" dxfId="5731" priority="2578" operator="between">
      <formula>25</formula>
      <formula>28</formula>
    </cfRule>
    <cfRule type="cellIs" dxfId="5730" priority="2579" operator="between">
      <formula>21</formula>
      <formula>24</formula>
    </cfRule>
    <cfRule type="cellIs" dxfId="5729" priority="2580" operator="between">
      <formula>17</formula>
      <formula>20</formula>
    </cfRule>
    <cfRule type="cellIs" dxfId="5728" priority="2581" operator="between">
      <formula>13</formula>
      <formula>16</formula>
    </cfRule>
    <cfRule type="cellIs" dxfId="5727" priority="2582" operator="between">
      <formula>9</formula>
      <formula>12</formula>
    </cfRule>
    <cfRule type="cellIs" dxfId="5726" priority="2583" operator="between">
      <formula>5</formula>
      <formula>8</formula>
    </cfRule>
    <cfRule type="cellIs" dxfId="5725" priority="2584" operator="between">
      <formula>1</formula>
      <formula>4</formula>
    </cfRule>
  </conditionalFormatting>
  <conditionalFormatting sqref="F597:U597 F599:U601 F603:U604 F606:U609 F611:U612 F614:U614">
    <cfRule type="cellIs" dxfId="5724" priority="2561" operator="between">
      <formula>29</formula>
      <formula>32</formula>
    </cfRule>
    <cfRule type="cellIs" dxfId="5723" priority="2562" operator="between">
      <formula>25</formula>
      <formula>28</formula>
    </cfRule>
    <cfRule type="cellIs" dxfId="5722" priority="2563" operator="between">
      <formula>21</formula>
      <formula>24</formula>
    </cfRule>
    <cfRule type="cellIs" dxfId="5721" priority="2564" operator="between">
      <formula>17</formula>
      <formula>20</formula>
    </cfRule>
    <cfRule type="cellIs" dxfId="5720" priority="2565" operator="between">
      <formula>13</formula>
      <formula>16</formula>
    </cfRule>
    <cfRule type="cellIs" dxfId="5719" priority="2566" operator="between">
      <formula>9</formula>
      <formula>12</formula>
    </cfRule>
    <cfRule type="cellIs" dxfId="5718" priority="2567" operator="between">
      <formula>5</formula>
      <formula>8</formula>
    </cfRule>
    <cfRule type="cellIs" dxfId="5717" priority="2568" operator="between">
      <formula>1</formula>
      <formula>4</formula>
    </cfRule>
  </conditionalFormatting>
  <conditionalFormatting sqref="F618:U618 F620:U622 F624:U625 F627:U630 F632:U633 F635:U635">
    <cfRule type="cellIs" dxfId="5716" priority="2545" operator="between">
      <formula>29</formula>
      <formula>32</formula>
    </cfRule>
    <cfRule type="cellIs" dxfId="5715" priority="2546" operator="between">
      <formula>25</formula>
      <formula>28</formula>
    </cfRule>
    <cfRule type="cellIs" dxfId="5714" priority="2547" operator="between">
      <formula>21</formula>
      <formula>24</formula>
    </cfRule>
    <cfRule type="cellIs" dxfId="5713" priority="2548" operator="between">
      <formula>17</formula>
      <formula>20</formula>
    </cfRule>
    <cfRule type="cellIs" dxfId="5712" priority="2549" operator="between">
      <formula>13</formula>
      <formula>16</formula>
    </cfRule>
    <cfRule type="cellIs" dxfId="5711" priority="2550" operator="between">
      <formula>9</formula>
      <formula>12</formula>
    </cfRule>
    <cfRule type="cellIs" dxfId="5710" priority="2551" operator="between">
      <formula>5</formula>
      <formula>8</formula>
    </cfRule>
    <cfRule type="cellIs" dxfId="5709" priority="2552" operator="between">
      <formula>1</formula>
      <formula>4</formula>
    </cfRule>
  </conditionalFormatting>
  <conditionalFormatting sqref="F639:U639 F641:U643 F645:U646 F648:U651 F653:U654 F656:U656">
    <cfRule type="cellIs" dxfId="5708" priority="2529" operator="between">
      <formula>29</formula>
      <formula>32</formula>
    </cfRule>
    <cfRule type="cellIs" dxfId="5707" priority="2530" operator="between">
      <formula>25</formula>
      <formula>28</formula>
    </cfRule>
    <cfRule type="cellIs" dxfId="5706" priority="2531" operator="between">
      <formula>21</formula>
      <formula>24</formula>
    </cfRule>
    <cfRule type="cellIs" dxfId="5705" priority="2532" operator="between">
      <formula>17</formula>
      <formula>20</formula>
    </cfRule>
    <cfRule type="cellIs" dxfId="5704" priority="2533" operator="between">
      <formula>13</formula>
      <formula>16</formula>
    </cfRule>
    <cfRule type="cellIs" dxfId="5703" priority="2534" operator="between">
      <formula>9</formula>
      <formula>12</formula>
    </cfRule>
    <cfRule type="cellIs" dxfId="5702" priority="2535" operator="between">
      <formula>5</formula>
      <formula>8</formula>
    </cfRule>
    <cfRule type="cellIs" dxfId="5701" priority="2536" operator="between">
      <formula>1</formula>
      <formula>4</formula>
    </cfRule>
  </conditionalFormatting>
  <conditionalFormatting sqref="F660:U660 F662:U664 F666:U667 F669:U672 F674:U675 F677:U677">
    <cfRule type="cellIs" dxfId="5700" priority="2513" operator="between">
      <formula>29</formula>
      <formula>32</formula>
    </cfRule>
    <cfRule type="cellIs" dxfId="5699" priority="2514" operator="between">
      <formula>25</formula>
      <formula>28</formula>
    </cfRule>
    <cfRule type="cellIs" dxfId="5698" priority="2515" operator="between">
      <formula>21</formula>
      <formula>24</formula>
    </cfRule>
    <cfRule type="cellIs" dxfId="5697" priority="2516" operator="between">
      <formula>17</formula>
      <formula>20</formula>
    </cfRule>
    <cfRule type="cellIs" dxfId="5696" priority="2517" operator="between">
      <formula>13</formula>
      <formula>16</formula>
    </cfRule>
    <cfRule type="cellIs" dxfId="5695" priority="2518" operator="between">
      <formula>9</formula>
      <formula>12</formula>
    </cfRule>
    <cfRule type="cellIs" dxfId="5694" priority="2519" operator="between">
      <formula>5</formula>
      <formula>8</formula>
    </cfRule>
    <cfRule type="cellIs" dxfId="5693" priority="2520" operator="between">
      <formula>1</formula>
      <formula>4</formula>
    </cfRule>
  </conditionalFormatting>
  <conditionalFormatting sqref="AE23:AT23">
    <cfRule type="cellIs" dxfId="5692" priority="2497" operator="between">
      <formula>29</formula>
      <formula>32</formula>
    </cfRule>
    <cfRule type="cellIs" dxfId="5691" priority="2498" operator="between">
      <formula>25</formula>
      <formula>28</formula>
    </cfRule>
    <cfRule type="cellIs" dxfId="5690" priority="2499" operator="between">
      <formula>21</formula>
      <formula>24</formula>
    </cfRule>
    <cfRule type="cellIs" dxfId="5689" priority="2500" operator="between">
      <formula>17</formula>
      <formula>20</formula>
    </cfRule>
    <cfRule type="cellIs" dxfId="5688" priority="2501" operator="between">
      <formula>13</formula>
      <formula>16</formula>
    </cfRule>
    <cfRule type="cellIs" dxfId="5687" priority="2502" operator="between">
      <formula>9</formula>
      <formula>12</formula>
    </cfRule>
    <cfRule type="cellIs" dxfId="5686" priority="2503" operator="between">
      <formula>5</formula>
      <formula>8</formula>
    </cfRule>
    <cfRule type="cellIs" dxfId="5685" priority="2504" operator="between">
      <formula>1</formula>
      <formula>4</formula>
    </cfRule>
  </conditionalFormatting>
  <conditionalFormatting sqref="AE30:AT32 AE34:AT35">
    <cfRule type="cellIs" dxfId="5684" priority="2489" operator="between">
      <formula>29</formula>
      <formula>32</formula>
    </cfRule>
    <cfRule type="cellIs" dxfId="5683" priority="2490" operator="between">
      <formula>25</formula>
      <formula>28</formula>
    </cfRule>
    <cfRule type="cellIs" dxfId="5682" priority="2491" operator="between">
      <formula>21</formula>
      <formula>24</formula>
    </cfRule>
    <cfRule type="cellIs" dxfId="5681" priority="2492" operator="between">
      <formula>17</formula>
      <formula>20</formula>
    </cfRule>
    <cfRule type="cellIs" dxfId="5680" priority="2493" operator="between">
      <formula>13</formula>
      <formula>16</formula>
    </cfRule>
    <cfRule type="cellIs" dxfId="5679" priority="2494" operator="between">
      <formula>9</formula>
      <formula>12</formula>
    </cfRule>
    <cfRule type="cellIs" dxfId="5678" priority="2495" operator="between">
      <formula>5</formula>
      <formula>8</formula>
    </cfRule>
    <cfRule type="cellIs" dxfId="5677" priority="2496" operator="between">
      <formula>1</formula>
      <formula>4</formula>
    </cfRule>
  </conditionalFormatting>
  <conditionalFormatting sqref="AE51:AT53 AE55:AT56">
    <cfRule type="cellIs" dxfId="5676" priority="2473" operator="between">
      <formula>29</formula>
      <formula>32</formula>
    </cfRule>
    <cfRule type="cellIs" dxfId="5675" priority="2474" operator="between">
      <formula>25</formula>
      <formula>28</formula>
    </cfRule>
    <cfRule type="cellIs" dxfId="5674" priority="2475" operator="between">
      <formula>21</formula>
      <formula>24</formula>
    </cfRule>
    <cfRule type="cellIs" dxfId="5673" priority="2476" operator="between">
      <formula>17</formula>
      <formula>20</formula>
    </cfRule>
    <cfRule type="cellIs" dxfId="5672" priority="2477" operator="between">
      <formula>13</formula>
      <formula>16</formula>
    </cfRule>
    <cfRule type="cellIs" dxfId="5671" priority="2478" operator="between">
      <formula>9</formula>
      <formula>12</formula>
    </cfRule>
    <cfRule type="cellIs" dxfId="5670" priority="2479" operator="between">
      <formula>5</formula>
      <formula>8</formula>
    </cfRule>
    <cfRule type="cellIs" dxfId="5669" priority="2480" operator="between">
      <formula>1</formula>
      <formula>4</formula>
    </cfRule>
  </conditionalFormatting>
  <conditionalFormatting sqref="AE72:AT74 AE76:AT77">
    <cfRule type="cellIs" dxfId="5668" priority="2457" operator="between">
      <formula>29</formula>
      <formula>32</formula>
    </cfRule>
    <cfRule type="cellIs" dxfId="5667" priority="2458" operator="between">
      <formula>25</formula>
      <formula>28</formula>
    </cfRule>
    <cfRule type="cellIs" dxfId="5666" priority="2459" operator="between">
      <formula>21</formula>
      <formula>24</formula>
    </cfRule>
    <cfRule type="cellIs" dxfId="5665" priority="2460" operator="between">
      <formula>17</formula>
      <formula>20</formula>
    </cfRule>
    <cfRule type="cellIs" dxfId="5664" priority="2461" operator="between">
      <formula>13</formula>
      <formula>16</formula>
    </cfRule>
    <cfRule type="cellIs" dxfId="5663" priority="2462" operator="between">
      <formula>9</formula>
      <formula>12</formula>
    </cfRule>
    <cfRule type="cellIs" dxfId="5662" priority="2463" operator="between">
      <formula>5</formula>
      <formula>8</formula>
    </cfRule>
    <cfRule type="cellIs" dxfId="5661" priority="2464" operator="between">
      <formula>1</formula>
      <formula>4</formula>
    </cfRule>
  </conditionalFormatting>
  <conditionalFormatting sqref="AE93:AT95 AE97:AT98">
    <cfRule type="cellIs" dxfId="5660" priority="2441" operator="between">
      <formula>29</formula>
      <formula>32</formula>
    </cfRule>
    <cfRule type="cellIs" dxfId="5659" priority="2442" operator="between">
      <formula>25</formula>
      <formula>28</formula>
    </cfRule>
    <cfRule type="cellIs" dxfId="5658" priority="2443" operator="between">
      <formula>21</formula>
      <formula>24</formula>
    </cfRule>
    <cfRule type="cellIs" dxfId="5657" priority="2444" operator="between">
      <formula>17</formula>
      <formula>20</formula>
    </cfRule>
    <cfRule type="cellIs" dxfId="5656" priority="2445" operator="between">
      <formula>13</formula>
      <formula>16</formula>
    </cfRule>
    <cfRule type="cellIs" dxfId="5655" priority="2446" operator="between">
      <formula>9</formula>
      <formula>12</formula>
    </cfRule>
    <cfRule type="cellIs" dxfId="5654" priority="2447" operator="between">
      <formula>5</formula>
      <formula>8</formula>
    </cfRule>
    <cfRule type="cellIs" dxfId="5653" priority="2448" operator="between">
      <formula>1</formula>
      <formula>4</formula>
    </cfRule>
  </conditionalFormatting>
  <conditionalFormatting sqref="AE114:AT116 AE118:AT119">
    <cfRule type="cellIs" dxfId="5652" priority="2425" operator="between">
      <formula>29</formula>
      <formula>32</formula>
    </cfRule>
    <cfRule type="cellIs" dxfId="5651" priority="2426" operator="between">
      <formula>25</formula>
      <formula>28</formula>
    </cfRule>
    <cfRule type="cellIs" dxfId="5650" priority="2427" operator="between">
      <formula>21</formula>
      <formula>24</formula>
    </cfRule>
    <cfRule type="cellIs" dxfId="5649" priority="2428" operator="between">
      <formula>17</formula>
      <formula>20</formula>
    </cfRule>
    <cfRule type="cellIs" dxfId="5648" priority="2429" operator="between">
      <formula>13</formula>
      <formula>16</formula>
    </cfRule>
    <cfRule type="cellIs" dxfId="5647" priority="2430" operator="between">
      <formula>9</formula>
      <formula>12</formula>
    </cfRule>
    <cfRule type="cellIs" dxfId="5646" priority="2431" operator="between">
      <formula>5</formula>
      <formula>8</formula>
    </cfRule>
    <cfRule type="cellIs" dxfId="5645" priority="2432" operator="between">
      <formula>1</formula>
      <formula>4</formula>
    </cfRule>
  </conditionalFormatting>
  <conditionalFormatting sqref="AE135:AT137 AE139:AT140">
    <cfRule type="cellIs" dxfId="5644" priority="2409" operator="between">
      <formula>29</formula>
      <formula>32</formula>
    </cfRule>
    <cfRule type="cellIs" dxfId="5643" priority="2410" operator="between">
      <formula>25</formula>
      <formula>28</formula>
    </cfRule>
    <cfRule type="cellIs" dxfId="5642" priority="2411" operator="between">
      <formula>21</formula>
      <formula>24</formula>
    </cfRule>
    <cfRule type="cellIs" dxfId="5641" priority="2412" operator="between">
      <formula>17</formula>
      <formula>20</formula>
    </cfRule>
    <cfRule type="cellIs" dxfId="5640" priority="2413" operator="between">
      <formula>13</formula>
      <formula>16</formula>
    </cfRule>
    <cfRule type="cellIs" dxfId="5639" priority="2414" operator="between">
      <formula>9</formula>
      <formula>12</formula>
    </cfRule>
    <cfRule type="cellIs" dxfId="5638" priority="2415" operator="between">
      <formula>5</formula>
      <formula>8</formula>
    </cfRule>
    <cfRule type="cellIs" dxfId="5637" priority="2416" operator="between">
      <formula>1</formula>
      <formula>4</formula>
    </cfRule>
  </conditionalFormatting>
  <conditionalFormatting sqref="AE156:AT158 AE160:AT161">
    <cfRule type="cellIs" dxfId="5636" priority="2393" operator="between">
      <formula>29</formula>
      <formula>32</formula>
    </cfRule>
    <cfRule type="cellIs" dxfId="5635" priority="2394" operator="between">
      <formula>25</formula>
      <formula>28</formula>
    </cfRule>
    <cfRule type="cellIs" dxfId="5634" priority="2395" operator="between">
      <formula>21</formula>
      <formula>24</formula>
    </cfRule>
    <cfRule type="cellIs" dxfId="5633" priority="2396" operator="between">
      <formula>17</formula>
      <formula>20</formula>
    </cfRule>
    <cfRule type="cellIs" dxfId="5632" priority="2397" operator="between">
      <formula>13</formula>
      <formula>16</formula>
    </cfRule>
    <cfRule type="cellIs" dxfId="5631" priority="2398" operator="between">
      <formula>9</formula>
      <formula>12</formula>
    </cfRule>
    <cfRule type="cellIs" dxfId="5630" priority="2399" operator="between">
      <formula>5</formula>
      <formula>8</formula>
    </cfRule>
    <cfRule type="cellIs" dxfId="5629" priority="2400" operator="between">
      <formula>1</formula>
      <formula>4</formula>
    </cfRule>
  </conditionalFormatting>
  <conditionalFormatting sqref="AE177:AT179 AE181:AT182">
    <cfRule type="cellIs" dxfId="5628" priority="2377" operator="between">
      <formula>29</formula>
      <formula>32</formula>
    </cfRule>
    <cfRule type="cellIs" dxfId="5627" priority="2378" operator="between">
      <formula>25</formula>
      <formula>28</formula>
    </cfRule>
    <cfRule type="cellIs" dxfId="5626" priority="2379" operator="between">
      <formula>21</formula>
      <formula>24</formula>
    </cfRule>
    <cfRule type="cellIs" dxfId="5625" priority="2380" operator="between">
      <formula>17</formula>
      <formula>20</formula>
    </cfRule>
    <cfRule type="cellIs" dxfId="5624" priority="2381" operator="between">
      <formula>13</formula>
      <formula>16</formula>
    </cfRule>
    <cfRule type="cellIs" dxfId="5623" priority="2382" operator="between">
      <formula>9</formula>
      <formula>12</formula>
    </cfRule>
    <cfRule type="cellIs" dxfId="5622" priority="2383" operator="between">
      <formula>5</formula>
      <formula>8</formula>
    </cfRule>
    <cfRule type="cellIs" dxfId="5621" priority="2384" operator="between">
      <formula>1</formula>
      <formula>4</formula>
    </cfRule>
  </conditionalFormatting>
  <conditionalFormatting sqref="AE198:AT200 AE202:AT203">
    <cfRule type="cellIs" dxfId="5620" priority="2361" operator="between">
      <formula>29</formula>
      <formula>32</formula>
    </cfRule>
    <cfRule type="cellIs" dxfId="5619" priority="2362" operator="between">
      <formula>25</formula>
      <formula>28</formula>
    </cfRule>
    <cfRule type="cellIs" dxfId="5618" priority="2363" operator="between">
      <formula>21</formula>
      <formula>24</formula>
    </cfRule>
    <cfRule type="cellIs" dxfId="5617" priority="2364" operator="between">
      <formula>17</formula>
      <formula>20</formula>
    </cfRule>
    <cfRule type="cellIs" dxfId="5616" priority="2365" operator="between">
      <formula>13</formula>
      <formula>16</formula>
    </cfRule>
    <cfRule type="cellIs" dxfId="5615" priority="2366" operator="between">
      <formula>9</formula>
      <formula>12</formula>
    </cfRule>
    <cfRule type="cellIs" dxfId="5614" priority="2367" operator="between">
      <formula>5</formula>
      <formula>8</formula>
    </cfRule>
    <cfRule type="cellIs" dxfId="5613" priority="2368" operator="between">
      <formula>1</formula>
      <formula>4</formula>
    </cfRule>
  </conditionalFormatting>
  <conditionalFormatting sqref="AE219:AT221 AE223:AT224">
    <cfRule type="cellIs" dxfId="5612" priority="2345" operator="between">
      <formula>29</formula>
      <formula>32</formula>
    </cfRule>
    <cfRule type="cellIs" dxfId="5611" priority="2346" operator="between">
      <formula>25</formula>
      <formula>28</formula>
    </cfRule>
    <cfRule type="cellIs" dxfId="5610" priority="2347" operator="between">
      <formula>21</formula>
      <formula>24</formula>
    </cfRule>
    <cfRule type="cellIs" dxfId="5609" priority="2348" operator="between">
      <formula>17</formula>
      <formula>20</formula>
    </cfRule>
    <cfRule type="cellIs" dxfId="5608" priority="2349" operator="between">
      <formula>13</formula>
      <formula>16</formula>
    </cfRule>
    <cfRule type="cellIs" dxfId="5607" priority="2350" operator="between">
      <formula>9</formula>
      <formula>12</formula>
    </cfRule>
    <cfRule type="cellIs" dxfId="5606" priority="2351" operator="between">
      <formula>5</formula>
      <formula>8</formula>
    </cfRule>
    <cfRule type="cellIs" dxfId="5605" priority="2352" operator="between">
      <formula>1</formula>
      <formula>4</formula>
    </cfRule>
  </conditionalFormatting>
  <conditionalFormatting sqref="AE240:AT242 AE244:AT245">
    <cfRule type="cellIs" dxfId="5604" priority="2329" operator="between">
      <formula>29</formula>
      <formula>32</formula>
    </cfRule>
    <cfRule type="cellIs" dxfId="5603" priority="2330" operator="between">
      <formula>25</formula>
      <formula>28</formula>
    </cfRule>
    <cfRule type="cellIs" dxfId="5602" priority="2331" operator="between">
      <formula>21</formula>
      <formula>24</formula>
    </cfRule>
    <cfRule type="cellIs" dxfId="5601" priority="2332" operator="between">
      <formula>17</formula>
      <formula>20</formula>
    </cfRule>
    <cfRule type="cellIs" dxfId="5600" priority="2333" operator="between">
      <formula>13</formula>
      <formula>16</formula>
    </cfRule>
    <cfRule type="cellIs" dxfId="5599" priority="2334" operator="between">
      <formula>9</formula>
      <formula>12</formula>
    </cfRule>
    <cfRule type="cellIs" dxfId="5598" priority="2335" operator="between">
      <formula>5</formula>
      <formula>8</formula>
    </cfRule>
    <cfRule type="cellIs" dxfId="5597" priority="2336" operator="between">
      <formula>1</formula>
      <formula>4</formula>
    </cfRule>
  </conditionalFormatting>
  <conditionalFormatting sqref="AE261:AT263 AE265:AT266">
    <cfRule type="cellIs" dxfId="5596" priority="2313" operator="between">
      <formula>29</formula>
      <formula>32</formula>
    </cfRule>
    <cfRule type="cellIs" dxfId="5595" priority="2314" operator="between">
      <formula>25</formula>
      <formula>28</formula>
    </cfRule>
    <cfRule type="cellIs" dxfId="5594" priority="2315" operator="between">
      <formula>21</formula>
      <formula>24</formula>
    </cfRule>
    <cfRule type="cellIs" dxfId="5593" priority="2316" operator="between">
      <formula>17</formula>
      <formula>20</formula>
    </cfRule>
    <cfRule type="cellIs" dxfId="5592" priority="2317" operator="between">
      <formula>13</formula>
      <formula>16</formula>
    </cfRule>
    <cfRule type="cellIs" dxfId="5591" priority="2318" operator="between">
      <formula>9</formula>
      <formula>12</formula>
    </cfRule>
    <cfRule type="cellIs" dxfId="5590" priority="2319" operator="between">
      <formula>5</formula>
      <formula>8</formula>
    </cfRule>
    <cfRule type="cellIs" dxfId="5589" priority="2320" operator="between">
      <formula>1</formula>
      <formula>4</formula>
    </cfRule>
  </conditionalFormatting>
  <conditionalFormatting sqref="AE282:AT284 AE286:AT287">
    <cfRule type="cellIs" dxfId="5588" priority="2297" operator="between">
      <formula>29</formula>
      <formula>32</formula>
    </cfRule>
    <cfRule type="cellIs" dxfId="5587" priority="2298" operator="between">
      <formula>25</formula>
      <formula>28</formula>
    </cfRule>
    <cfRule type="cellIs" dxfId="5586" priority="2299" operator="between">
      <formula>21</formula>
      <formula>24</formula>
    </cfRule>
    <cfRule type="cellIs" dxfId="5585" priority="2300" operator="between">
      <formula>17</formula>
      <formula>20</formula>
    </cfRule>
    <cfRule type="cellIs" dxfId="5584" priority="2301" operator="between">
      <formula>13</formula>
      <formula>16</formula>
    </cfRule>
    <cfRule type="cellIs" dxfId="5583" priority="2302" operator="between">
      <formula>9</formula>
      <formula>12</formula>
    </cfRule>
    <cfRule type="cellIs" dxfId="5582" priority="2303" operator="between">
      <formula>5</formula>
      <formula>8</formula>
    </cfRule>
    <cfRule type="cellIs" dxfId="5581" priority="2304" operator="between">
      <formula>1</formula>
      <formula>4</formula>
    </cfRule>
  </conditionalFormatting>
  <conditionalFormatting sqref="AE303:AT305 AE307:AT308">
    <cfRule type="cellIs" dxfId="5580" priority="2281" operator="between">
      <formula>29</formula>
      <formula>32</formula>
    </cfRule>
    <cfRule type="cellIs" dxfId="5579" priority="2282" operator="between">
      <formula>25</formula>
      <formula>28</formula>
    </cfRule>
    <cfRule type="cellIs" dxfId="5578" priority="2283" operator="between">
      <formula>21</formula>
      <formula>24</formula>
    </cfRule>
    <cfRule type="cellIs" dxfId="5577" priority="2284" operator="between">
      <formula>17</formula>
      <formula>20</formula>
    </cfRule>
    <cfRule type="cellIs" dxfId="5576" priority="2285" operator="between">
      <formula>13</formula>
      <formula>16</formula>
    </cfRule>
    <cfRule type="cellIs" dxfId="5575" priority="2286" operator="between">
      <formula>9</formula>
      <formula>12</formula>
    </cfRule>
    <cfRule type="cellIs" dxfId="5574" priority="2287" operator="between">
      <formula>5</formula>
      <formula>8</formula>
    </cfRule>
    <cfRule type="cellIs" dxfId="5573" priority="2288" operator="between">
      <formula>1</formula>
      <formula>4</formula>
    </cfRule>
  </conditionalFormatting>
  <conditionalFormatting sqref="AE324:AT326 AE328:AT329">
    <cfRule type="cellIs" dxfId="5572" priority="2265" operator="between">
      <formula>29</formula>
      <formula>32</formula>
    </cfRule>
    <cfRule type="cellIs" dxfId="5571" priority="2266" operator="between">
      <formula>25</formula>
      <formula>28</formula>
    </cfRule>
    <cfRule type="cellIs" dxfId="5570" priority="2267" operator="between">
      <formula>21</formula>
      <formula>24</formula>
    </cfRule>
    <cfRule type="cellIs" dxfId="5569" priority="2268" operator="between">
      <formula>17</formula>
      <formula>20</formula>
    </cfRule>
    <cfRule type="cellIs" dxfId="5568" priority="2269" operator="between">
      <formula>13</formula>
      <formula>16</formula>
    </cfRule>
    <cfRule type="cellIs" dxfId="5567" priority="2270" operator="between">
      <formula>9</formula>
      <formula>12</formula>
    </cfRule>
    <cfRule type="cellIs" dxfId="5566" priority="2271" operator="between">
      <formula>5</formula>
      <formula>8</formula>
    </cfRule>
    <cfRule type="cellIs" dxfId="5565" priority="2272" operator="between">
      <formula>1</formula>
      <formula>4</formula>
    </cfRule>
  </conditionalFormatting>
  <conditionalFormatting sqref="AE345:AT347 AE349:AT350">
    <cfRule type="cellIs" dxfId="5564" priority="2249" operator="between">
      <formula>29</formula>
      <formula>32</formula>
    </cfRule>
    <cfRule type="cellIs" dxfId="5563" priority="2250" operator="between">
      <formula>25</formula>
      <formula>28</formula>
    </cfRule>
    <cfRule type="cellIs" dxfId="5562" priority="2251" operator="between">
      <formula>21</formula>
      <formula>24</formula>
    </cfRule>
    <cfRule type="cellIs" dxfId="5561" priority="2252" operator="between">
      <formula>17</formula>
      <formula>20</formula>
    </cfRule>
    <cfRule type="cellIs" dxfId="5560" priority="2253" operator="between">
      <formula>13</formula>
      <formula>16</formula>
    </cfRule>
    <cfRule type="cellIs" dxfId="5559" priority="2254" operator="between">
      <formula>9</formula>
      <formula>12</formula>
    </cfRule>
    <cfRule type="cellIs" dxfId="5558" priority="2255" operator="between">
      <formula>5</formula>
      <formula>8</formula>
    </cfRule>
    <cfRule type="cellIs" dxfId="5557" priority="2256" operator="between">
      <formula>1</formula>
      <formula>4</formula>
    </cfRule>
  </conditionalFormatting>
  <conditionalFormatting sqref="AE366:AT368 AE370:AT371">
    <cfRule type="cellIs" dxfId="5556" priority="2233" operator="between">
      <formula>29</formula>
      <formula>32</formula>
    </cfRule>
    <cfRule type="cellIs" dxfId="5555" priority="2234" operator="between">
      <formula>25</formula>
      <formula>28</formula>
    </cfRule>
    <cfRule type="cellIs" dxfId="5554" priority="2235" operator="between">
      <formula>21</formula>
      <formula>24</formula>
    </cfRule>
    <cfRule type="cellIs" dxfId="5553" priority="2236" operator="between">
      <formula>17</formula>
      <formula>20</formula>
    </cfRule>
    <cfRule type="cellIs" dxfId="5552" priority="2237" operator="between">
      <formula>13</formula>
      <formula>16</formula>
    </cfRule>
    <cfRule type="cellIs" dxfId="5551" priority="2238" operator="between">
      <formula>9</formula>
      <formula>12</formula>
    </cfRule>
    <cfRule type="cellIs" dxfId="5550" priority="2239" operator="between">
      <formula>5</formula>
      <formula>8</formula>
    </cfRule>
    <cfRule type="cellIs" dxfId="5549" priority="2240" operator="between">
      <formula>1</formula>
      <formula>4</formula>
    </cfRule>
  </conditionalFormatting>
  <conditionalFormatting sqref="AE660:AT662 AE664:AT665 AE639:AT641 AE643:AT644 AE618:AT620 AE622:AT623 AE597:AT599 AE601:AT602 AE576:AT578 AE580:AT581 AE555:AT557 AE559:AT560 AE534:AT536 AE538:AT539 AE513:AT515 AE517:AT518 AE492:AT494 AE496:AT497 AE471:AT473 AE475:AT476 AE450:AT452 AE454:AT455 AE429:AT431 AE433:AT434 AE408:AT410 AE412:AT413 AE387:AT389 AE391:AT392">
    <cfRule type="cellIs" dxfId="5548" priority="2217" operator="between">
      <formula>29</formula>
      <formula>32</formula>
    </cfRule>
    <cfRule type="cellIs" dxfId="5547" priority="2218" operator="between">
      <formula>25</formula>
      <formula>28</formula>
    </cfRule>
    <cfRule type="cellIs" dxfId="5546" priority="2219" operator="between">
      <formula>21</formula>
      <formula>24</formula>
    </cfRule>
    <cfRule type="cellIs" dxfId="5545" priority="2220" operator="between">
      <formula>17</formula>
      <formula>20</formula>
    </cfRule>
    <cfRule type="cellIs" dxfId="5544" priority="2221" operator="between">
      <formula>13</formula>
      <formula>16</formula>
    </cfRule>
    <cfRule type="cellIs" dxfId="5543" priority="2222" operator="between">
      <formula>9</formula>
      <formula>12</formula>
    </cfRule>
    <cfRule type="cellIs" dxfId="5542" priority="2223" operator="between">
      <formula>5</formula>
      <formula>8</formula>
    </cfRule>
    <cfRule type="cellIs" dxfId="5541" priority="2224" operator="between">
      <formula>1</formula>
      <formula>4</formula>
    </cfRule>
  </conditionalFormatting>
  <conditionalFormatting sqref="AE674:AT674 AE653:AT653 AE632:AT632 AE611:AT611 AE590:AT590 AE569:AT569 AE548:AT548 AE527:AT527 AE506:AT506 AE485:AT485 AE464:AT464 AE443:AT443 AE422:AT422 AE401:AT401 AE380:AT380 AE359:AT359 AE338:AT338 AE317:AT317 AE296:AT296 AE275:AT275 AE254:AT254 AE233:AT233 AE212:AT212 AE191:AT191 AE170:AT170 AE149:AT149 AE128:AT128 AE107:AT107 AE86:AT86 AE65:AT65 AE44:AT44">
    <cfRule type="cellIs" dxfId="5540" priority="2201" operator="between">
      <formula>29</formula>
      <formula>32</formula>
    </cfRule>
    <cfRule type="cellIs" dxfId="5539" priority="2202" operator="between">
      <formula>25</formula>
      <formula>28</formula>
    </cfRule>
    <cfRule type="cellIs" dxfId="5538" priority="2203" operator="between">
      <formula>21</formula>
      <formula>24</formula>
    </cfRule>
    <cfRule type="cellIs" dxfId="5537" priority="2204" operator="between">
      <formula>17</formula>
      <formula>20</formula>
    </cfRule>
    <cfRule type="cellIs" dxfId="5536" priority="2205" operator="between">
      <formula>13</formula>
      <formula>16</formula>
    </cfRule>
    <cfRule type="cellIs" dxfId="5535" priority="2206" operator="between">
      <formula>9</formula>
      <formula>12</formula>
    </cfRule>
    <cfRule type="cellIs" dxfId="5534" priority="2207" operator="between">
      <formula>5</formula>
      <formula>8</formula>
    </cfRule>
    <cfRule type="cellIs" dxfId="5533" priority="2208" operator="between">
      <formula>1</formula>
      <formula>4</formula>
    </cfRule>
  </conditionalFormatting>
  <conditionalFormatting sqref="BC2:BE33 BH2:BI33 AW36:AY67 BC36:BE67 BI36:BI67 AX70:AY101 BF70:BF101 AX138:AX169 BD138:BD169 BM36:BM67 BQ36:BQ67 BO36:BO67 BL70:BL101 AZ104:AZ135 BF104:BF135">
    <cfRule type="cellIs" dxfId="5532" priority="2193" operator="between">
      <formula>1</formula>
      <formula>4</formula>
    </cfRule>
    <cfRule type="cellIs" dxfId="5531" priority="2194" operator="between">
      <formula>5</formula>
      <formula>8</formula>
    </cfRule>
    <cfRule type="cellIs" dxfId="5530" priority="2195" operator="between">
      <formula>9</formula>
      <formula>12</formula>
    </cfRule>
    <cfRule type="cellIs" dxfId="5529" priority="2196" operator="between">
      <formula>13</formula>
      <formula>16</formula>
    </cfRule>
    <cfRule type="cellIs" dxfId="5528" priority="2197" operator="between">
      <formula>17</formula>
      <formula>20</formula>
    </cfRule>
    <cfRule type="cellIs" dxfId="5527" priority="2198" operator="between">
      <formula>21</formula>
      <formula>24</formula>
    </cfRule>
    <cfRule type="cellIs" dxfId="5526" priority="2199" operator="between">
      <formula>25</formula>
      <formula>28</formula>
    </cfRule>
    <cfRule type="cellIs" dxfId="5525" priority="2200" operator="between">
      <formula>29</formula>
      <formula>32</formula>
    </cfRule>
  </conditionalFormatting>
  <conditionalFormatting sqref="AE24:AT24">
    <cfRule type="cellIs" dxfId="5524" priority="2177" operator="between">
      <formula>29</formula>
      <formula>32</formula>
    </cfRule>
    <cfRule type="cellIs" dxfId="5523" priority="2178" operator="between">
      <formula>25</formula>
      <formula>28</formula>
    </cfRule>
    <cfRule type="cellIs" dxfId="5522" priority="2179" operator="between">
      <formula>21</formula>
      <formula>24</formula>
    </cfRule>
    <cfRule type="cellIs" dxfId="5521" priority="2180" operator="between">
      <formula>17</formula>
      <formula>20</formula>
    </cfRule>
    <cfRule type="cellIs" dxfId="5520" priority="2181" operator="between">
      <formula>13</formula>
      <formula>16</formula>
    </cfRule>
    <cfRule type="cellIs" dxfId="5519" priority="2182" operator="between">
      <formula>9</formula>
      <formula>12</formula>
    </cfRule>
    <cfRule type="cellIs" dxfId="5518" priority="2183" operator="between">
      <formula>5</formula>
      <formula>8</formula>
    </cfRule>
    <cfRule type="cellIs" dxfId="5517" priority="2184" operator="between">
      <formula>1</formula>
      <formula>4</formula>
    </cfRule>
  </conditionalFormatting>
  <conditionalFormatting sqref="AE675:AT675 AE654:AT654 AE633:AT633 AE612:AT612 AE591:AT591 AE570:AT570 AE549:AT549 AE528:AT528 AE507:AT507 AE486:AT486 AE465:AT465 AE444:AT444 AE423:AT423 AE402:AT402 AE381:AT381 AE360:AT360 AE339:AT339 AE318:AT318 AE297:AT297 AE276:AT276 AE255:AT255 AE234:AT234 AE213:AT213 AE192:AT192 AE171:AT171 AE150:AT150 AE129:AT129 AE108:AT108 AE87:AT87 AE66:AT66 AE45:AT45">
    <cfRule type="cellIs" dxfId="5516" priority="2169" operator="between">
      <formula>29</formula>
      <formula>32</formula>
    </cfRule>
    <cfRule type="cellIs" dxfId="5515" priority="2170" operator="between">
      <formula>25</formula>
      <formula>28</formula>
    </cfRule>
    <cfRule type="cellIs" dxfId="5514" priority="2171" operator="between">
      <formula>21</formula>
      <formula>24</formula>
    </cfRule>
    <cfRule type="cellIs" dxfId="5513" priority="2172" operator="between">
      <formula>17</formula>
      <formula>20</formula>
    </cfRule>
    <cfRule type="cellIs" dxfId="5512" priority="2173" operator="between">
      <formula>13</formula>
      <formula>16</formula>
    </cfRule>
    <cfRule type="cellIs" dxfId="5511" priority="2174" operator="between">
      <formula>9</formula>
      <formula>12</formula>
    </cfRule>
    <cfRule type="cellIs" dxfId="5510" priority="2175" operator="between">
      <formula>5</formula>
      <formula>8</formula>
    </cfRule>
    <cfRule type="cellIs" dxfId="5509" priority="2176" operator="between">
      <formula>1</formula>
      <formula>4</formula>
    </cfRule>
  </conditionalFormatting>
  <conditionalFormatting sqref="BL120:BL122">
    <cfRule type="cellIs" dxfId="5508" priority="2161" operator="between">
      <formula>29</formula>
      <formula>32</formula>
    </cfRule>
    <cfRule type="cellIs" dxfId="5507" priority="2162" operator="between">
      <formula>25</formula>
      <formula>28</formula>
    </cfRule>
    <cfRule type="cellIs" dxfId="5506" priority="2163" operator="between">
      <formula>21</formula>
      <formula>24</formula>
    </cfRule>
    <cfRule type="cellIs" dxfId="5505" priority="2164" operator="between">
      <formula>17</formula>
      <formula>20</formula>
    </cfRule>
    <cfRule type="cellIs" dxfId="5504" priority="2165" operator="between">
      <formula>13</formula>
      <formula>16</formula>
    </cfRule>
    <cfRule type="cellIs" dxfId="5503" priority="2166" operator="between">
      <formula>9</formula>
      <formula>12</formula>
    </cfRule>
    <cfRule type="cellIs" dxfId="5502" priority="2167" operator="between">
      <formula>5</formula>
      <formula>8</formula>
    </cfRule>
    <cfRule type="cellIs" dxfId="5501" priority="2168" operator="between">
      <formula>1</formula>
      <formula>4</formula>
    </cfRule>
  </conditionalFormatting>
  <conditionalFormatting sqref="BF120">
    <cfRule type="cellIs" dxfId="5500" priority="2153" operator="between">
      <formula>29</formula>
      <formula>32</formula>
    </cfRule>
    <cfRule type="cellIs" dxfId="5499" priority="2154" operator="between">
      <formula>25</formula>
      <formula>28</formula>
    </cfRule>
    <cfRule type="cellIs" dxfId="5498" priority="2155" operator="between">
      <formula>21</formula>
      <formula>24</formula>
    </cfRule>
    <cfRule type="cellIs" dxfId="5497" priority="2156" operator="between">
      <formula>17</formula>
      <formula>20</formula>
    </cfRule>
    <cfRule type="cellIs" dxfId="5496" priority="2157" operator="between">
      <formula>13</formula>
      <formula>16</formula>
    </cfRule>
    <cfRule type="cellIs" dxfId="5495" priority="2158" operator="between">
      <formula>9</formula>
      <formula>12</formula>
    </cfRule>
    <cfRule type="cellIs" dxfId="5494" priority="2159" operator="between">
      <formula>5</formula>
      <formula>8</formula>
    </cfRule>
    <cfRule type="cellIs" dxfId="5493" priority="2160" operator="between">
      <formula>1</formula>
      <formula>4</formula>
    </cfRule>
  </conditionalFormatting>
  <conditionalFormatting sqref="BF121">
    <cfRule type="cellIs" dxfId="5492" priority="2145" operator="between">
      <formula>29</formula>
      <formula>32</formula>
    </cfRule>
    <cfRule type="cellIs" dxfId="5491" priority="2146" operator="between">
      <formula>25</formula>
      <formula>28</formula>
    </cfRule>
    <cfRule type="cellIs" dxfId="5490" priority="2147" operator="between">
      <formula>21</formula>
      <formula>24</formula>
    </cfRule>
    <cfRule type="cellIs" dxfId="5489" priority="2148" operator="between">
      <formula>17</formula>
      <formula>20</formula>
    </cfRule>
    <cfRule type="cellIs" dxfId="5488" priority="2149" operator="between">
      <formula>13</formula>
      <formula>16</formula>
    </cfRule>
    <cfRule type="cellIs" dxfId="5487" priority="2150" operator="between">
      <formula>9</formula>
      <formula>12</formula>
    </cfRule>
    <cfRule type="cellIs" dxfId="5486" priority="2151" operator="between">
      <formula>5</formula>
      <formula>8</formula>
    </cfRule>
    <cfRule type="cellIs" dxfId="5485" priority="2152" operator="between">
      <formula>1</formula>
      <formula>4</formula>
    </cfRule>
  </conditionalFormatting>
  <conditionalFormatting sqref="BF122">
    <cfRule type="cellIs" dxfId="5484" priority="2137" operator="between">
      <formula>29</formula>
      <formula>32</formula>
    </cfRule>
    <cfRule type="cellIs" dxfId="5483" priority="2138" operator="between">
      <formula>25</formula>
      <formula>28</formula>
    </cfRule>
    <cfRule type="cellIs" dxfId="5482" priority="2139" operator="between">
      <formula>21</formula>
      <formula>24</formula>
    </cfRule>
    <cfRule type="cellIs" dxfId="5481" priority="2140" operator="between">
      <formula>17</formula>
      <formula>20</formula>
    </cfRule>
    <cfRule type="cellIs" dxfId="5480" priority="2141" operator="between">
      <formula>13</formula>
      <formula>16</formula>
    </cfRule>
    <cfRule type="cellIs" dxfId="5479" priority="2142" operator="between">
      <formula>9</formula>
      <formula>12</formula>
    </cfRule>
    <cfRule type="cellIs" dxfId="5478" priority="2143" operator="between">
      <formula>5</formula>
      <formula>8</formula>
    </cfRule>
    <cfRule type="cellIs" dxfId="5477" priority="2144" operator="between">
      <formula>1</formula>
      <formula>4</formula>
    </cfRule>
  </conditionalFormatting>
  <conditionalFormatting sqref="AX138:AX169 BD138:BD169 BF70:BF101 BC36:BE67 BC2:BE33 BH2:BI33 BL70:BL101 AZ104:AZ135 BF104:BF135">
    <cfRule type="cellIs" dxfId="5476" priority="2129" operator="between">
      <formula>29</formula>
      <formula>32</formula>
    </cfRule>
    <cfRule type="cellIs" dxfId="5475" priority="2130" operator="between">
      <formula>25</formula>
      <formula>28</formula>
    </cfRule>
    <cfRule type="cellIs" dxfId="5474" priority="2131" operator="between">
      <formula>21</formula>
      <formula>24</formula>
    </cfRule>
    <cfRule type="cellIs" dxfId="5473" priority="2132" operator="between">
      <formula>17</formula>
      <formula>20</formula>
    </cfRule>
    <cfRule type="cellIs" dxfId="5472" priority="2133" operator="between">
      <formula>13</formula>
      <formula>16</formula>
    </cfRule>
    <cfRule type="cellIs" dxfId="5471" priority="2134" operator="between">
      <formula>9</formula>
      <formula>12</formula>
    </cfRule>
    <cfRule type="cellIs" dxfId="5470" priority="2135" operator="between">
      <formula>5</formula>
      <formula>8</formula>
    </cfRule>
    <cfRule type="cellIs" dxfId="5469" priority="2136" operator="between">
      <formula>1</formula>
      <formula>4</formula>
    </cfRule>
  </conditionalFormatting>
  <conditionalFormatting sqref="AE19:AT19 AE40:AT40 AE61:AT61 AE82:AT82 AE103:AT103 AE124:AT124 AE145:AT145 AE166:AT166 AE187:AT187 AE208:AT208 AE229:AT229 AE250:AT250 AE271:AT271 AE292:AT292 AE313:AT313 AE334:AT334 AE355:AT355 AE376:AT376 AE397:AT397 AE418:AT418 AE439:AT439 AE460:AT460 AE481:AT481 AE502:AT502 AE523:AT523 AE544:AT544 AE565:AT565 AE586:AT586 AE607:AT607 AE628:AT628 AE649:AT649 AE670:AT670">
    <cfRule type="cellIs" dxfId="5460" priority="2113" operator="between">
      <formula>29</formula>
      <formula>32</formula>
    </cfRule>
    <cfRule type="cellIs" dxfId="5459" priority="2114" operator="between">
      <formula>25</formula>
      <formula>28</formula>
    </cfRule>
    <cfRule type="cellIs" dxfId="5458" priority="2115" operator="between">
      <formula>21</formula>
      <formula>24</formula>
    </cfRule>
    <cfRule type="cellIs" dxfId="5457" priority="2116" operator="between">
      <formula>17</formula>
      <formula>20</formula>
    </cfRule>
    <cfRule type="cellIs" dxfId="5456" priority="2117" operator="between">
      <formula>13</formula>
      <formula>16</formula>
    </cfRule>
    <cfRule type="cellIs" dxfId="5455" priority="2118" operator="between">
      <formula>9</formula>
      <formula>12</formula>
    </cfRule>
    <cfRule type="cellIs" dxfId="5454" priority="2119" operator="between">
      <formula>5</formula>
      <formula>8</formula>
    </cfRule>
    <cfRule type="cellIs" dxfId="5453" priority="2120" operator="between">
      <formula>1</formula>
      <formula>4</formula>
    </cfRule>
  </conditionalFormatting>
  <conditionalFormatting sqref="BN2:BN33">
    <cfRule type="cellIs" dxfId="5452" priority="2065" operator="between">
      <formula>29</formula>
      <formula>32</formula>
    </cfRule>
    <cfRule type="cellIs" dxfId="5451" priority="2066" operator="between">
      <formula>25</formula>
      <formula>28</formula>
    </cfRule>
    <cfRule type="cellIs" dxfId="5450" priority="2067" operator="between">
      <formula>21</formula>
      <formula>24</formula>
    </cfRule>
    <cfRule type="cellIs" dxfId="5449" priority="2068" operator="between">
      <formula>17</formula>
      <formula>20</formula>
    </cfRule>
    <cfRule type="cellIs" dxfId="5448" priority="2069" operator="between">
      <formula>13</formula>
      <formula>16</formula>
    </cfRule>
    <cfRule type="cellIs" dxfId="5447" priority="2070" operator="between">
      <formula>9</formula>
      <formula>12</formula>
    </cfRule>
    <cfRule type="cellIs" dxfId="5446" priority="2071" operator="between">
      <formula>5</formula>
      <formula>8</formula>
    </cfRule>
    <cfRule type="cellIs" dxfId="5445" priority="2072" operator="between">
      <formula>1</formula>
      <formula>4</formula>
    </cfRule>
  </conditionalFormatting>
  <conditionalFormatting sqref="BN2:BN33">
    <cfRule type="cellIs" dxfId="5444" priority="2057" operator="between">
      <formula>29</formula>
      <formula>32</formula>
    </cfRule>
    <cfRule type="cellIs" dxfId="5443" priority="2058" operator="between">
      <formula>25</formula>
      <formula>28</formula>
    </cfRule>
    <cfRule type="cellIs" dxfId="5442" priority="2059" operator="between">
      <formula>21</formula>
      <formula>24</formula>
    </cfRule>
    <cfRule type="cellIs" dxfId="5441" priority="2060" operator="between">
      <formula>17</formula>
      <formula>20</formula>
    </cfRule>
    <cfRule type="cellIs" dxfId="5440" priority="2061" operator="between">
      <formula>13</formula>
      <formula>16</formula>
    </cfRule>
    <cfRule type="cellIs" dxfId="5439" priority="2062" operator="between">
      <formula>9</formula>
      <formula>12</formula>
    </cfRule>
    <cfRule type="cellIs" dxfId="5438" priority="2063" operator="between">
      <formula>5</formula>
      <formula>8</formula>
    </cfRule>
    <cfRule type="cellIs" dxfId="5437" priority="2064" operator="between">
      <formula>1</formula>
      <formula>4</formula>
    </cfRule>
  </conditionalFormatting>
  <conditionalFormatting sqref="BS2:BW33 BY2:CA33">
    <cfRule type="cellIs" dxfId="5436" priority="2049" operator="between">
      <formula>1</formula>
      <formula>4</formula>
    </cfRule>
    <cfRule type="cellIs" dxfId="5435" priority="2050" operator="between">
      <formula>5</formula>
      <formula>8</formula>
    </cfRule>
    <cfRule type="cellIs" dxfId="5434" priority="2051" operator="between">
      <formula>9</formula>
      <formula>12</formula>
    </cfRule>
    <cfRule type="cellIs" dxfId="5433" priority="2052" operator="between">
      <formula>13</formula>
      <formula>16</formula>
    </cfRule>
    <cfRule type="cellIs" dxfId="5432" priority="2053" operator="between">
      <formula>17</formula>
      <formula>20</formula>
    </cfRule>
    <cfRule type="cellIs" dxfId="5431" priority="2054" operator="between">
      <formula>21</formula>
      <formula>24</formula>
    </cfRule>
    <cfRule type="cellIs" dxfId="5430" priority="2055" operator="between">
      <formula>25</formula>
      <formula>28</formula>
    </cfRule>
    <cfRule type="cellIs" dxfId="5429" priority="2056" operator="between">
      <formula>29</formula>
      <formula>32</formula>
    </cfRule>
  </conditionalFormatting>
  <conditionalFormatting sqref="BS2:BW33 BY2:CA33">
    <cfRule type="cellIs" dxfId="5428" priority="2041" operator="between">
      <formula>29</formula>
      <formula>32</formula>
    </cfRule>
    <cfRule type="cellIs" dxfId="5427" priority="2042" operator="between">
      <formula>25</formula>
      <formula>28</formula>
    </cfRule>
    <cfRule type="cellIs" dxfId="5426" priority="2043" operator="between">
      <formula>21</formula>
      <formula>24</formula>
    </cfRule>
    <cfRule type="cellIs" dxfId="5425" priority="2044" operator="between">
      <formula>17</formula>
      <formula>20</formula>
    </cfRule>
    <cfRule type="cellIs" dxfId="5424" priority="2045" operator="between">
      <formula>13</formula>
      <formula>16</formula>
    </cfRule>
    <cfRule type="cellIs" dxfId="5423" priority="2046" operator="between">
      <formula>9</formula>
      <formula>12</formula>
    </cfRule>
    <cfRule type="cellIs" dxfId="5422" priority="2047" operator="between">
      <formula>5</formula>
      <formula>8</formula>
    </cfRule>
    <cfRule type="cellIs" dxfId="5421" priority="2048" operator="between">
      <formula>1</formula>
      <formula>4</formula>
    </cfRule>
  </conditionalFormatting>
  <conditionalFormatting sqref="BX2:BX33">
    <cfRule type="cellIs" dxfId="5420" priority="2009" operator="between">
      <formula>1</formula>
      <formula>4</formula>
    </cfRule>
    <cfRule type="cellIs" dxfId="5419" priority="2010" operator="between">
      <formula>5</formula>
      <formula>8</formula>
    </cfRule>
    <cfRule type="cellIs" dxfId="5418" priority="2011" operator="between">
      <formula>9</formula>
      <formula>12</formula>
    </cfRule>
    <cfRule type="cellIs" dxfId="5417" priority="2012" operator="between">
      <formula>13</formula>
      <formula>16</formula>
    </cfRule>
    <cfRule type="cellIs" dxfId="5416" priority="2013" operator="between">
      <formula>17</formula>
      <formula>20</formula>
    </cfRule>
    <cfRule type="cellIs" dxfId="5415" priority="2014" operator="between">
      <formula>21</formula>
      <formula>24</formula>
    </cfRule>
    <cfRule type="cellIs" dxfId="5414" priority="2015" operator="between">
      <formula>25</formula>
      <formula>28</formula>
    </cfRule>
    <cfRule type="cellIs" dxfId="5413" priority="2016" operator="between">
      <formula>29</formula>
      <formula>32</formula>
    </cfRule>
  </conditionalFormatting>
  <conditionalFormatting sqref="BX2:BX33">
    <cfRule type="cellIs" dxfId="5412" priority="2001" operator="between">
      <formula>29</formula>
      <formula>32</formula>
    </cfRule>
    <cfRule type="cellIs" dxfId="5411" priority="2002" operator="between">
      <formula>25</formula>
      <formula>28</formula>
    </cfRule>
    <cfRule type="cellIs" dxfId="5410" priority="2003" operator="between">
      <formula>21</formula>
      <formula>24</formula>
    </cfRule>
    <cfRule type="cellIs" dxfId="5409" priority="2004" operator="between">
      <formula>17</formula>
      <formula>20</formula>
    </cfRule>
    <cfRule type="cellIs" dxfId="5408" priority="2005" operator="between">
      <formula>13</formula>
      <formula>16</formula>
    </cfRule>
    <cfRule type="cellIs" dxfId="5407" priority="2006" operator="between">
      <formula>9</formula>
      <formula>12</formula>
    </cfRule>
    <cfRule type="cellIs" dxfId="5406" priority="2007" operator="between">
      <formula>5</formula>
      <formula>8</formula>
    </cfRule>
    <cfRule type="cellIs" dxfId="5405" priority="2008" operator="between">
      <formula>1</formula>
      <formula>4</formula>
    </cfRule>
  </conditionalFormatting>
  <conditionalFormatting sqref="BL36:BL67">
    <cfRule type="cellIs" dxfId="5404" priority="1985" operator="between">
      <formula>1</formula>
      <formula>4</formula>
    </cfRule>
    <cfRule type="cellIs" dxfId="5403" priority="1986" operator="between">
      <formula>5</formula>
      <formula>8</formula>
    </cfRule>
    <cfRule type="cellIs" dxfId="5402" priority="1987" operator="between">
      <formula>9</formula>
      <formula>12</formula>
    </cfRule>
    <cfRule type="cellIs" dxfId="5401" priority="1988" operator="between">
      <formula>13</formula>
      <formula>16</formula>
    </cfRule>
    <cfRule type="cellIs" dxfId="5400" priority="1989" operator="between">
      <formula>17</formula>
      <formula>20</formula>
    </cfRule>
    <cfRule type="cellIs" dxfId="5399" priority="1990" operator="between">
      <formula>21</formula>
      <formula>24</formula>
    </cfRule>
    <cfRule type="cellIs" dxfId="5398" priority="1991" operator="between">
      <formula>25</formula>
      <formula>28</formula>
    </cfRule>
    <cfRule type="cellIs" dxfId="5397" priority="1992" operator="between">
      <formula>29</formula>
      <formula>32</formula>
    </cfRule>
  </conditionalFormatting>
  <conditionalFormatting sqref="BN36:BN67">
    <cfRule type="cellIs" dxfId="5396" priority="1977" operator="between">
      <formula>1</formula>
      <formula>4</formula>
    </cfRule>
    <cfRule type="cellIs" dxfId="5395" priority="1978" operator="between">
      <formula>5</formula>
      <formula>8</formula>
    </cfRule>
    <cfRule type="cellIs" dxfId="5394" priority="1979" operator="between">
      <formula>9</formula>
      <formula>12</formula>
    </cfRule>
    <cfRule type="cellIs" dxfId="5393" priority="1980" operator="between">
      <formula>13</formula>
      <formula>16</formula>
    </cfRule>
    <cfRule type="cellIs" dxfId="5392" priority="1981" operator="between">
      <formula>17</formula>
      <formula>20</formula>
    </cfRule>
    <cfRule type="cellIs" dxfId="5391" priority="1982" operator="between">
      <formula>21</formula>
      <formula>24</formula>
    </cfRule>
    <cfRule type="cellIs" dxfId="5390" priority="1983" operator="between">
      <formula>25</formula>
      <formula>28</formula>
    </cfRule>
    <cfRule type="cellIs" dxfId="5389" priority="1984" operator="between">
      <formula>29</formula>
      <formula>32</formula>
    </cfRule>
  </conditionalFormatting>
  <conditionalFormatting sqref="BP36:BP67">
    <cfRule type="cellIs" dxfId="5388" priority="1969" operator="between">
      <formula>1</formula>
      <formula>4</formula>
    </cfRule>
    <cfRule type="cellIs" dxfId="5387" priority="1970" operator="between">
      <formula>5</formula>
      <formula>8</formula>
    </cfRule>
    <cfRule type="cellIs" dxfId="5386" priority="1971" operator="between">
      <formula>9</formula>
      <formula>12</formula>
    </cfRule>
    <cfRule type="cellIs" dxfId="5385" priority="1972" operator="between">
      <formula>13</formula>
      <formula>16</formula>
    </cfRule>
    <cfRule type="cellIs" dxfId="5384" priority="1973" operator="between">
      <formula>17</formula>
      <formula>20</formula>
    </cfRule>
    <cfRule type="cellIs" dxfId="5383" priority="1974" operator="between">
      <formula>21</formula>
      <formula>24</formula>
    </cfRule>
    <cfRule type="cellIs" dxfId="5382" priority="1975" operator="between">
      <formula>25</formula>
      <formula>28</formula>
    </cfRule>
    <cfRule type="cellIs" dxfId="5381" priority="1976" operator="between">
      <formula>29</formula>
      <formula>32</formula>
    </cfRule>
  </conditionalFormatting>
  <conditionalFormatting sqref="BT36:BT67">
    <cfRule type="cellIs" dxfId="5380" priority="1961" operator="between">
      <formula>1</formula>
      <formula>4</formula>
    </cfRule>
    <cfRule type="cellIs" dxfId="5379" priority="1962" operator="between">
      <formula>5</formula>
      <formula>8</formula>
    </cfRule>
    <cfRule type="cellIs" dxfId="5378" priority="1963" operator="between">
      <formula>9</formula>
      <formula>12</formula>
    </cfRule>
    <cfRule type="cellIs" dxfId="5377" priority="1964" operator="between">
      <formula>13</formula>
      <formula>16</formula>
    </cfRule>
    <cfRule type="cellIs" dxfId="5376" priority="1965" operator="between">
      <formula>17</formula>
      <formula>20</formula>
    </cfRule>
    <cfRule type="cellIs" dxfId="5375" priority="1966" operator="between">
      <formula>21</formula>
      <formula>24</formula>
    </cfRule>
    <cfRule type="cellIs" dxfId="5374" priority="1967" operator="between">
      <formula>25</formula>
      <formula>28</formula>
    </cfRule>
    <cfRule type="cellIs" dxfId="5373" priority="1968" operator="between">
      <formula>29</formula>
      <formula>32</formula>
    </cfRule>
  </conditionalFormatting>
  <conditionalFormatting sqref="BV36:BV67">
    <cfRule type="cellIs" dxfId="5372" priority="1953" operator="between">
      <formula>1</formula>
      <formula>4</formula>
    </cfRule>
    <cfRule type="cellIs" dxfId="5371" priority="1954" operator="between">
      <formula>5</formula>
      <formula>8</formula>
    </cfRule>
    <cfRule type="cellIs" dxfId="5370" priority="1955" operator="between">
      <formula>9</formula>
      <formula>12</formula>
    </cfRule>
    <cfRule type="cellIs" dxfId="5369" priority="1956" operator="between">
      <formula>13</formula>
      <formula>16</formula>
    </cfRule>
    <cfRule type="cellIs" dxfId="5368" priority="1957" operator="between">
      <formula>17</formula>
      <formula>20</formula>
    </cfRule>
    <cfRule type="cellIs" dxfId="5367" priority="1958" operator="between">
      <formula>21</formula>
      <formula>24</formula>
    </cfRule>
    <cfRule type="cellIs" dxfId="5366" priority="1959" operator="between">
      <formula>25</formula>
      <formula>28</formula>
    </cfRule>
    <cfRule type="cellIs" dxfId="5365" priority="1960" operator="between">
      <formula>29</formula>
      <formula>32</formula>
    </cfRule>
  </conditionalFormatting>
  <conditionalFormatting sqref="BX36:BX67">
    <cfRule type="cellIs" dxfId="5364" priority="1945" operator="between">
      <formula>1</formula>
      <formula>4</formula>
    </cfRule>
    <cfRule type="cellIs" dxfId="5363" priority="1946" operator="between">
      <formula>5</formula>
      <formula>8</formula>
    </cfRule>
    <cfRule type="cellIs" dxfId="5362" priority="1947" operator="between">
      <formula>9</formula>
      <formula>12</formula>
    </cfRule>
    <cfRule type="cellIs" dxfId="5361" priority="1948" operator="between">
      <formula>13</formula>
      <formula>16</formula>
    </cfRule>
    <cfRule type="cellIs" dxfId="5360" priority="1949" operator="between">
      <formula>17</formula>
      <formula>20</formula>
    </cfRule>
    <cfRule type="cellIs" dxfId="5359" priority="1950" operator="between">
      <formula>21</formula>
      <formula>24</formula>
    </cfRule>
    <cfRule type="cellIs" dxfId="5358" priority="1951" operator="between">
      <formula>25</formula>
      <formula>28</formula>
    </cfRule>
    <cfRule type="cellIs" dxfId="5357" priority="1952" operator="between">
      <formula>29</formula>
      <formula>32</formula>
    </cfRule>
  </conditionalFormatting>
  <conditionalFormatting sqref="BU36:BU67">
    <cfRule type="cellIs" dxfId="5356" priority="1921" operator="between">
      <formula>1</formula>
      <formula>4</formula>
    </cfRule>
    <cfRule type="cellIs" dxfId="5355" priority="1922" operator="between">
      <formula>5</formula>
      <formula>8</formula>
    </cfRule>
    <cfRule type="cellIs" dxfId="5354" priority="1923" operator="between">
      <formula>9</formula>
      <formula>12</formula>
    </cfRule>
    <cfRule type="cellIs" dxfId="5353" priority="1924" operator="between">
      <formula>13</formula>
      <formula>16</formula>
    </cfRule>
    <cfRule type="cellIs" dxfId="5352" priority="1925" operator="between">
      <formula>17</formula>
      <formula>20</formula>
    </cfRule>
    <cfRule type="cellIs" dxfId="5351" priority="1926" operator="between">
      <formula>21</formula>
      <formula>24</formula>
    </cfRule>
    <cfRule type="cellIs" dxfId="5350" priority="1927" operator="between">
      <formula>25</formula>
      <formula>28</formula>
    </cfRule>
    <cfRule type="cellIs" dxfId="5349" priority="1928" operator="between">
      <formula>29</formula>
      <formula>32</formula>
    </cfRule>
  </conditionalFormatting>
  <conditionalFormatting sqref="BU36:BU67">
    <cfRule type="cellIs" dxfId="5348" priority="1913" operator="between">
      <formula>29</formula>
      <formula>32</formula>
    </cfRule>
    <cfRule type="cellIs" dxfId="5347" priority="1914" operator="between">
      <formula>25</formula>
      <formula>28</formula>
    </cfRule>
    <cfRule type="cellIs" dxfId="5346" priority="1915" operator="between">
      <formula>21</formula>
      <formula>24</formula>
    </cfRule>
    <cfRule type="cellIs" dxfId="5345" priority="1916" operator="between">
      <formula>17</formula>
      <formula>20</formula>
    </cfRule>
    <cfRule type="cellIs" dxfId="5344" priority="1917" operator="between">
      <formula>13</formula>
      <formula>16</formula>
    </cfRule>
    <cfRule type="cellIs" dxfId="5343" priority="1918" operator="between">
      <formula>9</formula>
      <formula>12</formula>
    </cfRule>
    <cfRule type="cellIs" dxfId="5342" priority="1919" operator="between">
      <formula>5</formula>
      <formula>8</formula>
    </cfRule>
    <cfRule type="cellIs" dxfId="5341" priority="1920" operator="between">
      <formula>1</formula>
      <formula>4</formula>
    </cfRule>
  </conditionalFormatting>
  <conditionalFormatting sqref="BW36:BW67">
    <cfRule type="cellIs" dxfId="5340" priority="1889" operator="between">
      <formula>1</formula>
      <formula>4</formula>
    </cfRule>
    <cfRule type="cellIs" dxfId="5339" priority="1890" operator="between">
      <formula>5</formula>
      <formula>8</formula>
    </cfRule>
    <cfRule type="cellIs" dxfId="5338" priority="1891" operator="between">
      <formula>9</formula>
      <formula>12</formula>
    </cfRule>
    <cfRule type="cellIs" dxfId="5337" priority="1892" operator="between">
      <formula>13</formula>
      <formula>16</formula>
    </cfRule>
    <cfRule type="cellIs" dxfId="5336" priority="1893" operator="between">
      <formula>17</formula>
      <formula>20</formula>
    </cfRule>
    <cfRule type="cellIs" dxfId="5335" priority="1894" operator="between">
      <formula>21</formula>
      <formula>24</formula>
    </cfRule>
    <cfRule type="cellIs" dxfId="5334" priority="1895" operator="between">
      <formula>25</formula>
      <formula>28</formula>
    </cfRule>
    <cfRule type="cellIs" dxfId="5333" priority="1896" operator="between">
      <formula>29</formula>
      <formula>32</formula>
    </cfRule>
  </conditionalFormatting>
  <conditionalFormatting sqref="BW36:BW67">
    <cfRule type="cellIs" dxfId="5332" priority="1881" operator="between">
      <formula>29</formula>
      <formula>32</formula>
    </cfRule>
    <cfRule type="cellIs" dxfId="5331" priority="1882" operator="between">
      <formula>25</formula>
      <formula>28</formula>
    </cfRule>
    <cfRule type="cellIs" dxfId="5330" priority="1883" operator="between">
      <formula>21</formula>
      <formula>24</formula>
    </cfRule>
    <cfRule type="cellIs" dxfId="5329" priority="1884" operator="between">
      <formula>17</formula>
      <formula>20</formula>
    </cfRule>
    <cfRule type="cellIs" dxfId="5328" priority="1885" operator="between">
      <formula>13</formula>
      <formula>16</formula>
    </cfRule>
    <cfRule type="cellIs" dxfId="5327" priority="1886" operator="between">
      <formula>9</formula>
      <formula>12</formula>
    </cfRule>
    <cfRule type="cellIs" dxfId="5326" priority="1887" operator="between">
      <formula>5</formula>
      <formula>8</formula>
    </cfRule>
    <cfRule type="cellIs" dxfId="5325" priority="1888" operator="between">
      <formula>1</formula>
      <formula>4</formula>
    </cfRule>
  </conditionalFormatting>
  <conditionalFormatting sqref="BY36:BY67">
    <cfRule type="cellIs" dxfId="5324" priority="1857" operator="between">
      <formula>1</formula>
      <formula>4</formula>
    </cfRule>
    <cfRule type="cellIs" dxfId="5323" priority="1858" operator="between">
      <formula>5</formula>
      <formula>8</formula>
    </cfRule>
    <cfRule type="cellIs" dxfId="5322" priority="1859" operator="between">
      <formula>9</formula>
      <formula>12</formula>
    </cfRule>
    <cfRule type="cellIs" dxfId="5321" priority="1860" operator="between">
      <formula>13</formula>
      <formula>16</formula>
    </cfRule>
    <cfRule type="cellIs" dxfId="5320" priority="1861" operator="between">
      <formula>17</formula>
      <formula>20</formula>
    </cfRule>
    <cfRule type="cellIs" dxfId="5319" priority="1862" operator="between">
      <formula>21</formula>
      <formula>24</formula>
    </cfRule>
    <cfRule type="cellIs" dxfId="5318" priority="1863" operator="between">
      <formula>25</formula>
      <formula>28</formula>
    </cfRule>
    <cfRule type="cellIs" dxfId="5317" priority="1864" operator="between">
      <formula>29</formula>
      <formula>32</formula>
    </cfRule>
  </conditionalFormatting>
  <conditionalFormatting sqref="BY36:BY67">
    <cfRule type="cellIs" dxfId="5316" priority="1849" operator="between">
      <formula>29</formula>
      <formula>32</formula>
    </cfRule>
    <cfRule type="cellIs" dxfId="5315" priority="1850" operator="between">
      <formula>25</formula>
      <formula>28</formula>
    </cfRule>
    <cfRule type="cellIs" dxfId="5314" priority="1851" operator="between">
      <formula>21</formula>
      <formula>24</formula>
    </cfRule>
    <cfRule type="cellIs" dxfId="5313" priority="1852" operator="between">
      <formula>17</formula>
      <formula>20</formula>
    </cfRule>
    <cfRule type="cellIs" dxfId="5312" priority="1853" operator="between">
      <formula>13</formula>
      <formula>16</formula>
    </cfRule>
    <cfRule type="cellIs" dxfId="5311" priority="1854" operator="between">
      <formula>9</formula>
      <formula>12</formula>
    </cfRule>
    <cfRule type="cellIs" dxfId="5310" priority="1855" operator="between">
      <formula>5</formula>
      <formula>8</formula>
    </cfRule>
    <cfRule type="cellIs" dxfId="5309" priority="1856" operator="between">
      <formula>1</formula>
      <formula>4</formula>
    </cfRule>
  </conditionalFormatting>
  <conditionalFormatting sqref="CB36:CB67">
    <cfRule type="cellIs" dxfId="5308" priority="1841" operator="between">
      <formula>1</formula>
      <formula>4</formula>
    </cfRule>
    <cfRule type="cellIs" dxfId="5307" priority="1842" operator="between">
      <formula>5</formula>
      <formula>8</formula>
    </cfRule>
    <cfRule type="cellIs" dxfId="5306" priority="1843" operator="between">
      <formula>9</formula>
      <formula>12</formula>
    </cfRule>
    <cfRule type="cellIs" dxfId="5305" priority="1844" operator="between">
      <formula>13</formula>
      <formula>16</formula>
    </cfRule>
    <cfRule type="cellIs" dxfId="5304" priority="1845" operator="between">
      <formula>17</formula>
      <formula>20</formula>
    </cfRule>
    <cfRule type="cellIs" dxfId="5303" priority="1846" operator="between">
      <formula>21</formula>
      <formula>24</formula>
    </cfRule>
    <cfRule type="cellIs" dxfId="5302" priority="1847" operator="between">
      <formula>25</formula>
      <formula>28</formula>
    </cfRule>
    <cfRule type="cellIs" dxfId="5301" priority="1848" operator="between">
      <formula>29</formula>
      <formula>32</formula>
    </cfRule>
  </conditionalFormatting>
  <conditionalFormatting sqref="CC36:CC67">
    <cfRule type="cellIs" dxfId="5300" priority="1825" operator="between">
      <formula>1</formula>
      <formula>4</formula>
    </cfRule>
    <cfRule type="cellIs" dxfId="5299" priority="1826" operator="between">
      <formula>5</formula>
      <formula>8</formula>
    </cfRule>
    <cfRule type="cellIs" dxfId="5298" priority="1827" operator="between">
      <formula>9</formula>
      <formula>12</formula>
    </cfRule>
    <cfRule type="cellIs" dxfId="5297" priority="1828" operator="between">
      <formula>13</formula>
      <formula>16</formula>
    </cfRule>
    <cfRule type="cellIs" dxfId="5296" priority="1829" operator="between">
      <formula>17</formula>
      <formula>20</formula>
    </cfRule>
    <cfRule type="cellIs" dxfId="5295" priority="1830" operator="between">
      <formula>21</formula>
      <formula>24</formula>
    </cfRule>
    <cfRule type="cellIs" dxfId="5294" priority="1831" operator="between">
      <formula>25</formula>
      <formula>28</formula>
    </cfRule>
    <cfRule type="cellIs" dxfId="5293" priority="1832" operator="between">
      <formula>29</formula>
      <formula>32</formula>
    </cfRule>
  </conditionalFormatting>
  <conditionalFormatting sqref="BM2:BM33">
    <cfRule type="cellIs" dxfId="5292" priority="1793" operator="between">
      <formula>29</formula>
      <formula>32</formula>
    </cfRule>
    <cfRule type="cellIs" dxfId="5291" priority="1794" operator="between">
      <formula>25</formula>
      <formula>28</formula>
    </cfRule>
    <cfRule type="cellIs" dxfId="5290" priority="1795" operator="between">
      <formula>21</formula>
      <formula>24</formula>
    </cfRule>
    <cfRule type="cellIs" dxfId="5289" priority="1796" operator="between">
      <formula>17</formula>
      <formula>20</formula>
    </cfRule>
    <cfRule type="cellIs" dxfId="5288" priority="1797" operator="between">
      <formula>13</formula>
      <formula>16</formula>
    </cfRule>
    <cfRule type="cellIs" dxfId="5287" priority="1798" operator="between">
      <formula>9</formula>
      <formula>12</formula>
    </cfRule>
    <cfRule type="cellIs" dxfId="5286" priority="1799" operator="between">
      <formula>5</formula>
      <formula>8</formula>
    </cfRule>
    <cfRule type="cellIs" dxfId="5285" priority="1800" operator="between">
      <formula>1</formula>
      <formula>4</formula>
    </cfRule>
  </conditionalFormatting>
  <conditionalFormatting sqref="BM2:BM33">
    <cfRule type="cellIs" dxfId="5284" priority="1785" operator="between">
      <formula>29</formula>
      <formula>32</formula>
    </cfRule>
    <cfRule type="cellIs" dxfId="5283" priority="1786" operator="between">
      <formula>25</formula>
      <formula>28</formula>
    </cfRule>
    <cfRule type="cellIs" dxfId="5282" priority="1787" operator="between">
      <formula>21</formula>
      <formula>24</formula>
    </cfRule>
    <cfRule type="cellIs" dxfId="5281" priority="1788" operator="between">
      <formula>17</formula>
      <formula>20</formula>
    </cfRule>
    <cfRule type="cellIs" dxfId="5280" priority="1789" operator="between">
      <formula>13</formula>
      <formula>16</formula>
    </cfRule>
    <cfRule type="cellIs" dxfId="5279" priority="1790" operator="between">
      <formula>9</formula>
      <formula>12</formula>
    </cfRule>
    <cfRule type="cellIs" dxfId="5278" priority="1791" operator="between">
      <formula>5</formula>
      <formula>8</formula>
    </cfRule>
    <cfRule type="cellIs" dxfId="5277" priority="1792" operator="between">
      <formula>1</formula>
      <formula>4</formula>
    </cfRule>
  </conditionalFormatting>
  <conditionalFormatting sqref="BM2:BM33">
    <cfRule type="cellIs" dxfId="5276" priority="1777" operator="between">
      <formula>29</formula>
      <formula>32</formula>
    </cfRule>
    <cfRule type="cellIs" dxfId="5275" priority="1778" operator="between">
      <formula>25</formula>
      <formula>28</formula>
    </cfRule>
    <cfRule type="cellIs" dxfId="5274" priority="1779" operator="between">
      <formula>21</formula>
      <formula>24</formula>
    </cfRule>
    <cfRule type="cellIs" dxfId="5273" priority="1780" operator="between">
      <formula>17</formula>
      <formula>20</formula>
    </cfRule>
    <cfRule type="cellIs" dxfId="5272" priority="1781" operator="between">
      <formula>13</formula>
      <formula>16</formula>
    </cfRule>
    <cfRule type="cellIs" dxfId="5271" priority="1782" operator="between">
      <formula>9</formula>
      <formula>12</formula>
    </cfRule>
    <cfRule type="cellIs" dxfId="5270" priority="1783" operator="between">
      <formula>5</formula>
      <formula>8</formula>
    </cfRule>
    <cfRule type="cellIs" dxfId="5269" priority="1784" operator="between">
      <formula>1</formula>
      <formula>4</formula>
    </cfRule>
  </conditionalFormatting>
  <conditionalFormatting sqref="AX2:AX33">
    <cfRule type="cellIs" dxfId="1383" priority="1361" operator="between">
      <formula>29</formula>
      <formula>32</formula>
    </cfRule>
    <cfRule type="cellIs" dxfId="1382" priority="1362" operator="between">
      <formula>25</formula>
      <formula>28</formula>
    </cfRule>
    <cfRule type="cellIs" dxfId="1381" priority="1363" operator="between">
      <formula>21</formula>
      <formula>24</formula>
    </cfRule>
    <cfRule type="cellIs" dxfId="1380" priority="1364" operator="between">
      <formula>17</formula>
      <formula>20</formula>
    </cfRule>
    <cfRule type="cellIs" dxfId="1379" priority="1365" operator="between">
      <formula>13</formula>
      <formula>16</formula>
    </cfRule>
    <cfRule type="cellIs" dxfId="1378" priority="1366" operator="between">
      <formula>9</formula>
      <formula>12</formula>
    </cfRule>
    <cfRule type="cellIs" dxfId="1377" priority="1367" operator="between">
      <formula>5</formula>
      <formula>8</formula>
    </cfRule>
    <cfRule type="cellIs" dxfId="1376" priority="1368" operator="between">
      <formula>1</formula>
      <formula>4</formula>
    </cfRule>
  </conditionalFormatting>
  <conditionalFormatting sqref="AX2:AX33">
    <cfRule type="cellIs" dxfId="1375" priority="1353" operator="between">
      <formula>29</formula>
      <formula>32</formula>
    </cfRule>
    <cfRule type="cellIs" dxfId="1374" priority="1354" operator="between">
      <formula>25</formula>
      <formula>28</formula>
    </cfRule>
    <cfRule type="cellIs" dxfId="1373" priority="1355" operator="between">
      <formula>21</formula>
      <formula>24</formula>
    </cfRule>
    <cfRule type="cellIs" dxfId="1372" priority="1356" operator="between">
      <formula>17</formula>
      <formula>20</formula>
    </cfRule>
    <cfRule type="cellIs" dxfId="1371" priority="1357" operator="between">
      <formula>13</formula>
      <formula>16</formula>
    </cfRule>
    <cfRule type="cellIs" dxfId="1370" priority="1358" operator="between">
      <formula>9</formula>
      <formula>12</formula>
    </cfRule>
    <cfRule type="cellIs" dxfId="1369" priority="1359" operator="between">
      <formula>5</formula>
      <formula>8</formula>
    </cfRule>
    <cfRule type="cellIs" dxfId="1368" priority="1360" operator="between">
      <formula>1</formula>
      <formula>4</formula>
    </cfRule>
  </conditionalFormatting>
  <conditionalFormatting sqref="AX2:AX33">
    <cfRule type="cellIs" dxfId="1367" priority="1345" operator="between">
      <formula>29</formula>
      <formula>32</formula>
    </cfRule>
    <cfRule type="cellIs" dxfId="1366" priority="1346" operator="between">
      <formula>25</formula>
      <formula>28</formula>
    </cfRule>
    <cfRule type="cellIs" dxfId="1365" priority="1347" operator="between">
      <formula>21</formula>
      <formula>24</formula>
    </cfRule>
    <cfRule type="cellIs" dxfId="1364" priority="1348" operator="between">
      <formula>17</formula>
      <formula>20</formula>
    </cfRule>
    <cfRule type="cellIs" dxfId="1363" priority="1349" operator="between">
      <formula>13</formula>
      <formula>16</formula>
    </cfRule>
    <cfRule type="cellIs" dxfId="1362" priority="1350" operator="between">
      <formula>9</formula>
      <formula>12</formula>
    </cfRule>
    <cfRule type="cellIs" dxfId="1361" priority="1351" operator="between">
      <formula>5</formula>
      <formula>8</formula>
    </cfRule>
    <cfRule type="cellIs" dxfId="1360" priority="1352" operator="between">
      <formula>1</formula>
      <formula>4</formula>
    </cfRule>
  </conditionalFormatting>
  <conditionalFormatting sqref="E9 E11:E13 E15:E16 E18:E21 E23:E24 E26">
    <cfRule type="cellIs" dxfId="1359" priority="1337" operator="between">
      <formula>29</formula>
      <formula>32</formula>
    </cfRule>
    <cfRule type="cellIs" dxfId="1358" priority="1338" operator="between">
      <formula>25</formula>
      <formula>28</formula>
    </cfRule>
    <cfRule type="cellIs" dxfId="1357" priority="1339" operator="between">
      <formula>21</formula>
      <formula>24</formula>
    </cfRule>
    <cfRule type="cellIs" dxfId="1356" priority="1340" operator="between">
      <formula>17</formula>
      <formula>20</formula>
    </cfRule>
    <cfRule type="cellIs" dxfId="1355" priority="1341" operator="between">
      <formula>13</formula>
      <formula>16</formula>
    </cfRule>
    <cfRule type="cellIs" dxfId="1354" priority="1342" operator="between">
      <formula>9</formula>
      <formula>12</formula>
    </cfRule>
    <cfRule type="cellIs" dxfId="1353" priority="1343" operator="between">
      <formula>5</formula>
      <formula>8</formula>
    </cfRule>
    <cfRule type="cellIs" dxfId="1352" priority="1344" operator="between">
      <formula>1</formula>
      <formula>4</formula>
    </cfRule>
  </conditionalFormatting>
  <conditionalFormatting sqref="E30 E32:E34 E36:E37 E39:E42 E44:E45 E47">
    <cfRule type="cellIs" dxfId="1351" priority="1329" operator="between">
      <formula>29</formula>
      <formula>32</formula>
    </cfRule>
    <cfRule type="cellIs" dxfId="1350" priority="1330" operator="between">
      <formula>25</formula>
      <formula>28</formula>
    </cfRule>
    <cfRule type="cellIs" dxfId="1349" priority="1331" operator="between">
      <formula>21</formula>
      <formula>24</formula>
    </cfRule>
    <cfRule type="cellIs" dxfId="1348" priority="1332" operator="between">
      <formula>17</formula>
      <formula>20</formula>
    </cfRule>
    <cfRule type="cellIs" dxfId="1347" priority="1333" operator="between">
      <formula>13</formula>
      <formula>16</formula>
    </cfRule>
    <cfRule type="cellIs" dxfId="1346" priority="1334" operator="between">
      <formula>9</formula>
      <formula>12</formula>
    </cfRule>
    <cfRule type="cellIs" dxfId="1345" priority="1335" operator="between">
      <formula>5</formula>
      <formula>8</formula>
    </cfRule>
    <cfRule type="cellIs" dxfId="1344" priority="1336" operator="between">
      <formula>1</formula>
      <formula>4</formula>
    </cfRule>
  </conditionalFormatting>
  <conditionalFormatting sqref="E51 E53:E55 E57:E58 E60:E63 E65:E66 E68">
    <cfRule type="cellIs" dxfId="1343" priority="1321" operator="between">
      <formula>29</formula>
      <formula>32</formula>
    </cfRule>
    <cfRule type="cellIs" dxfId="1342" priority="1322" operator="between">
      <formula>25</formula>
      <formula>28</formula>
    </cfRule>
    <cfRule type="cellIs" dxfId="1341" priority="1323" operator="between">
      <formula>21</formula>
      <formula>24</formula>
    </cfRule>
    <cfRule type="cellIs" dxfId="1340" priority="1324" operator="between">
      <formula>17</formula>
      <formula>20</formula>
    </cfRule>
    <cfRule type="cellIs" dxfId="1339" priority="1325" operator="between">
      <formula>13</formula>
      <formula>16</formula>
    </cfRule>
    <cfRule type="cellIs" dxfId="1338" priority="1326" operator="between">
      <formula>9</formula>
      <formula>12</formula>
    </cfRule>
    <cfRule type="cellIs" dxfId="1337" priority="1327" operator="between">
      <formula>5</formula>
      <formula>8</formula>
    </cfRule>
    <cfRule type="cellIs" dxfId="1336" priority="1328" operator="between">
      <formula>1</formula>
      <formula>4</formula>
    </cfRule>
  </conditionalFormatting>
  <conditionalFormatting sqref="E72 E74:E76 E78:E79 E81:E84 E86:E87 E89">
    <cfRule type="cellIs" dxfId="1335" priority="1313" operator="between">
      <formula>29</formula>
      <formula>32</formula>
    </cfRule>
    <cfRule type="cellIs" dxfId="1334" priority="1314" operator="between">
      <formula>25</formula>
      <formula>28</formula>
    </cfRule>
    <cfRule type="cellIs" dxfId="1333" priority="1315" operator="between">
      <formula>21</formula>
      <formula>24</formula>
    </cfRule>
    <cfRule type="cellIs" dxfId="1332" priority="1316" operator="between">
      <formula>17</formula>
      <formula>20</formula>
    </cfRule>
    <cfRule type="cellIs" dxfId="1331" priority="1317" operator="between">
      <formula>13</formula>
      <formula>16</formula>
    </cfRule>
    <cfRule type="cellIs" dxfId="1330" priority="1318" operator="between">
      <formula>9</formula>
      <formula>12</formula>
    </cfRule>
    <cfRule type="cellIs" dxfId="1329" priority="1319" operator="between">
      <formula>5</formula>
      <formula>8</formula>
    </cfRule>
    <cfRule type="cellIs" dxfId="1328" priority="1320" operator="between">
      <formula>1</formula>
      <formula>4</formula>
    </cfRule>
  </conditionalFormatting>
  <conditionalFormatting sqref="E93 E95:E97 E99:E100 E102:E105 E107:E108 E110">
    <cfRule type="cellIs" dxfId="1327" priority="1305" operator="between">
      <formula>29</formula>
      <formula>32</formula>
    </cfRule>
    <cfRule type="cellIs" dxfId="1326" priority="1306" operator="between">
      <formula>25</formula>
      <formula>28</formula>
    </cfRule>
    <cfRule type="cellIs" dxfId="1325" priority="1307" operator="between">
      <formula>21</formula>
      <formula>24</formula>
    </cfRule>
    <cfRule type="cellIs" dxfId="1324" priority="1308" operator="between">
      <formula>17</formula>
      <formula>20</formula>
    </cfRule>
    <cfRule type="cellIs" dxfId="1323" priority="1309" operator="between">
      <formula>13</formula>
      <formula>16</formula>
    </cfRule>
    <cfRule type="cellIs" dxfId="1322" priority="1310" operator="between">
      <formula>9</formula>
      <formula>12</formula>
    </cfRule>
    <cfRule type="cellIs" dxfId="1321" priority="1311" operator="between">
      <formula>5</formula>
      <formula>8</formula>
    </cfRule>
    <cfRule type="cellIs" dxfId="1320" priority="1312" operator="between">
      <formula>1</formula>
      <formula>4</formula>
    </cfRule>
  </conditionalFormatting>
  <conditionalFormatting sqref="E114 E116:E118 E120:E121 E123:E126 E128:E129 E131">
    <cfRule type="cellIs" dxfId="1319" priority="1297" operator="between">
      <formula>29</formula>
      <formula>32</formula>
    </cfRule>
    <cfRule type="cellIs" dxfId="1318" priority="1298" operator="between">
      <formula>25</formula>
      <formula>28</formula>
    </cfRule>
    <cfRule type="cellIs" dxfId="1317" priority="1299" operator="between">
      <formula>21</formula>
      <formula>24</formula>
    </cfRule>
    <cfRule type="cellIs" dxfId="1316" priority="1300" operator="between">
      <formula>17</formula>
      <formula>20</formula>
    </cfRule>
    <cfRule type="cellIs" dxfId="1315" priority="1301" operator="between">
      <formula>13</formula>
      <formula>16</formula>
    </cfRule>
    <cfRule type="cellIs" dxfId="1314" priority="1302" operator="between">
      <formula>9</formula>
      <formula>12</formula>
    </cfRule>
    <cfRule type="cellIs" dxfId="1313" priority="1303" operator="between">
      <formula>5</formula>
      <formula>8</formula>
    </cfRule>
    <cfRule type="cellIs" dxfId="1312" priority="1304" operator="between">
      <formula>1</formula>
      <formula>4</formula>
    </cfRule>
  </conditionalFormatting>
  <conditionalFormatting sqref="E135 E137:E139 E141:E142 E144:E147 E149:E150 E152">
    <cfRule type="cellIs" dxfId="1311" priority="1289" operator="between">
      <formula>29</formula>
      <formula>32</formula>
    </cfRule>
    <cfRule type="cellIs" dxfId="1310" priority="1290" operator="between">
      <formula>25</formula>
      <formula>28</formula>
    </cfRule>
    <cfRule type="cellIs" dxfId="1309" priority="1291" operator="between">
      <formula>21</formula>
      <formula>24</formula>
    </cfRule>
    <cfRule type="cellIs" dxfId="1308" priority="1292" operator="between">
      <formula>17</formula>
      <formula>20</formula>
    </cfRule>
    <cfRule type="cellIs" dxfId="1307" priority="1293" operator="between">
      <formula>13</formula>
      <formula>16</formula>
    </cfRule>
    <cfRule type="cellIs" dxfId="1306" priority="1294" operator="between">
      <formula>9</formula>
      <formula>12</formula>
    </cfRule>
    <cfRule type="cellIs" dxfId="1305" priority="1295" operator="between">
      <formula>5</formula>
      <formula>8</formula>
    </cfRule>
    <cfRule type="cellIs" dxfId="1304" priority="1296" operator="between">
      <formula>1</formula>
      <formula>4</formula>
    </cfRule>
  </conditionalFormatting>
  <conditionalFormatting sqref="E156 E158:E160 E162:E163 E165:E168 E170:E171 E173">
    <cfRule type="cellIs" dxfId="1303" priority="1281" operator="between">
      <formula>29</formula>
      <formula>32</formula>
    </cfRule>
    <cfRule type="cellIs" dxfId="1302" priority="1282" operator="between">
      <formula>25</formula>
      <formula>28</formula>
    </cfRule>
    <cfRule type="cellIs" dxfId="1301" priority="1283" operator="between">
      <formula>21</formula>
      <formula>24</formula>
    </cfRule>
    <cfRule type="cellIs" dxfId="1300" priority="1284" operator="between">
      <formula>17</formula>
      <formula>20</formula>
    </cfRule>
    <cfRule type="cellIs" dxfId="1299" priority="1285" operator="between">
      <formula>13</formula>
      <formula>16</formula>
    </cfRule>
    <cfRule type="cellIs" dxfId="1298" priority="1286" operator="between">
      <formula>9</formula>
      <formula>12</formula>
    </cfRule>
    <cfRule type="cellIs" dxfId="1297" priority="1287" operator="between">
      <formula>5</formula>
      <formula>8</formula>
    </cfRule>
    <cfRule type="cellIs" dxfId="1296" priority="1288" operator="between">
      <formula>1</formula>
      <formula>4</formula>
    </cfRule>
  </conditionalFormatting>
  <conditionalFormatting sqref="E177 E179:E181 E183:E184 E186:E189 E191:E192 E194">
    <cfRule type="cellIs" dxfId="1295" priority="1273" operator="between">
      <formula>29</formula>
      <formula>32</formula>
    </cfRule>
    <cfRule type="cellIs" dxfId="1294" priority="1274" operator="between">
      <formula>25</formula>
      <formula>28</formula>
    </cfRule>
    <cfRule type="cellIs" dxfId="1293" priority="1275" operator="between">
      <formula>21</formula>
      <formula>24</formula>
    </cfRule>
    <cfRule type="cellIs" dxfId="1292" priority="1276" operator="between">
      <formula>17</formula>
      <formula>20</formula>
    </cfRule>
    <cfRule type="cellIs" dxfId="1291" priority="1277" operator="between">
      <formula>13</formula>
      <formula>16</formula>
    </cfRule>
    <cfRule type="cellIs" dxfId="1290" priority="1278" operator="between">
      <formula>9</formula>
      <formula>12</formula>
    </cfRule>
    <cfRule type="cellIs" dxfId="1289" priority="1279" operator="between">
      <formula>5</formula>
      <formula>8</formula>
    </cfRule>
    <cfRule type="cellIs" dxfId="1288" priority="1280" operator="between">
      <formula>1</formula>
      <formula>4</formula>
    </cfRule>
  </conditionalFormatting>
  <conditionalFormatting sqref="E198 E200:E202 E204:E205 E207:E210 E212:E213 E215">
    <cfRule type="cellIs" dxfId="1287" priority="1265" operator="between">
      <formula>29</formula>
      <formula>32</formula>
    </cfRule>
    <cfRule type="cellIs" dxfId="1286" priority="1266" operator="between">
      <formula>25</formula>
      <formula>28</formula>
    </cfRule>
    <cfRule type="cellIs" dxfId="1285" priority="1267" operator="between">
      <formula>21</formula>
      <formula>24</formula>
    </cfRule>
    <cfRule type="cellIs" dxfId="1284" priority="1268" operator="between">
      <formula>17</formula>
      <formula>20</formula>
    </cfRule>
    <cfRule type="cellIs" dxfId="1283" priority="1269" operator="between">
      <formula>13</formula>
      <formula>16</formula>
    </cfRule>
    <cfRule type="cellIs" dxfId="1282" priority="1270" operator="between">
      <formula>9</formula>
      <formula>12</formula>
    </cfRule>
    <cfRule type="cellIs" dxfId="1281" priority="1271" operator="between">
      <formula>5</formula>
      <formula>8</formula>
    </cfRule>
    <cfRule type="cellIs" dxfId="1280" priority="1272" operator="between">
      <formula>1</formula>
      <formula>4</formula>
    </cfRule>
  </conditionalFormatting>
  <conditionalFormatting sqref="E219 E221:E223 E225:E226 E228:E231 E233:E234 E236">
    <cfRule type="cellIs" dxfId="1279" priority="1257" operator="between">
      <formula>29</formula>
      <formula>32</formula>
    </cfRule>
    <cfRule type="cellIs" dxfId="1278" priority="1258" operator="between">
      <formula>25</formula>
      <formula>28</formula>
    </cfRule>
    <cfRule type="cellIs" dxfId="1277" priority="1259" operator="between">
      <formula>21</formula>
      <formula>24</formula>
    </cfRule>
    <cfRule type="cellIs" dxfId="1276" priority="1260" operator="between">
      <formula>17</formula>
      <formula>20</formula>
    </cfRule>
    <cfRule type="cellIs" dxfId="1275" priority="1261" operator="between">
      <formula>13</formula>
      <formula>16</formula>
    </cfRule>
    <cfRule type="cellIs" dxfId="1274" priority="1262" operator="between">
      <formula>9</formula>
      <formula>12</formula>
    </cfRule>
    <cfRule type="cellIs" dxfId="1273" priority="1263" operator="between">
      <formula>5</formula>
      <formula>8</formula>
    </cfRule>
    <cfRule type="cellIs" dxfId="1272" priority="1264" operator="between">
      <formula>1</formula>
      <formula>4</formula>
    </cfRule>
  </conditionalFormatting>
  <conditionalFormatting sqref="E240 E242:E244 E246:E247 E249:E252 E254:E255 E257">
    <cfRule type="cellIs" dxfId="1271" priority="1249" operator="between">
      <formula>29</formula>
      <formula>32</formula>
    </cfRule>
    <cfRule type="cellIs" dxfId="1270" priority="1250" operator="between">
      <formula>25</formula>
      <formula>28</formula>
    </cfRule>
    <cfRule type="cellIs" dxfId="1269" priority="1251" operator="between">
      <formula>21</formula>
      <formula>24</formula>
    </cfRule>
    <cfRule type="cellIs" dxfId="1268" priority="1252" operator="between">
      <formula>17</formula>
      <formula>20</formula>
    </cfRule>
    <cfRule type="cellIs" dxfId="1267" priority="1253" operator="between">
      <formula>13</formula>
      <formula>16</formula>
    </cfRule>
    <cfRule type="cellIs" dxfId="1266" priority="1254" operator="between">
      <formula>9</formula>
      <formula>12</formula>
    </cfRule>
    <cfRule type="cellIs" dxfId="1265" priority="1255" operator="between">
      <formula>5</formula>
      <formula>8</formula>
    </cfRule>
    <cfRule type="cellIs" dxfId="1264" priority="1256" operator="between">
      <formula>1</formula>
      <formula>4</formula>
    </cfRule>
  </conditionalFormatting>
  <conditionalFormatting sqref="E261 E263:E265 E267:E268 E270:E273 E275:E276 E278">
    <cfRule type="cellIs" dxfId="1263" priority="1241" operator="between">
      <formula>29</formula>
      <formula>32</formula>
    </cfRule>
    <cfRule type="cellIs" dxfId="1262" priority="1242" operator="between">
      <formula>25</formula>
      <formula>28</formula>
    </cfRule>
    <cfRule type="cellIs" dxfId="1261" priority="1243" operator="between">
      <formula>21</formula>
      <formula>24</formula>
    </cfRule>
    <cfRule type="cellIs" dxfId="1260" priority="1244" operator="between">
      <formula>17</formula>
      <formula>20</formula>
    </cfRule>
    <cfRule type="cellIs" dxfId="1259" priority="1245" operator="between">
      <formula>13</formula>
      <formula>16</formula>
    </cfRule>
    <cfRule type="cellIs" dxfId="1258" priority="1246" operator="between">
      <formula>9</formula>
      <formula>12</formula>
    </cfRule>
    <cfRule type="cellIs" dxfId="1257" priority="1247" operator="between">
      <formula>5</formula>
      <formula>8</formula>
    </cfRule>
    <cfRule type="cellIs" dxfId="1256" priority="1248" operator="between">
      <formula>1</formula>
      <formula>4</formula>
    </cfRule>
  </conditionalFormatting>
  <conditionalFormatting sqref="E282 E284:E286 E288:E289 E291:E294 E296:E297 E299">
    <cfRule type="cellIs" dxfId="1255" priority="1233" operator="between">
      <formula>29</formula>
      <formula>32</formula>
    </cfRule>
    <cfRule type="cellIs" dxfId="1254" priority="1234" operator="between">
      <formula>25</formula>
      <formula>28</formula>
    </cfRule>
    <cfRule type="cellIs" dxfId="1253" priority="1235" operator="between">
      <formula>21</formula>
      <formula>24</formula>
    </cfRule>
    <cfRule type="cellIs" dxfId="1252" priority="1236" operator="between">
      <formula>17</formula>
      <formula>20</formula>
    </cfRule>
    <cfRule type="cellIs" dxfId="1251" priority="1237" operator="between">
      <formula>13</formula>
      <formula>16</formula>
    </cfRule>
    <cfRule type="cellIs" dxfId="1250" priority="1238" operator="between">
      <formula>9</formula>
      <formula>12</formula>
    </cfRule>
    <cfRule type="cellIs" dxfId="1249" priority="1239" operator="between">
      <formula>5</formula>
      <formula>8</formula>
    </cfRule>
    <cfRule type="cellIs" dxfId="1248" priority="1240" operator="between">
      <formula>1</formula>
      <formula>4</formula>
    </cfRule>
  </conditionalFormatting>
  <conditionalFormatting sqref="E303 E305:E307 E309:E310 E312:E315 E317:E318 E320">
    <cfRule type="cellIs" dxfId="1247" priority="1225" operator="between">
      <formula>29</formula>
      <formula>32</formula>
    </cfRule>
    <cfRule type="cellIs" dxfId="1246" priority="1226" operator="between">
      <formula>25</formula>
      <formula>28</formula>
    </cfRule>
    <cfRule type="cellIs" dxfId="1245" priority="1227" operator="between">
      <formula>21</formula>
      <formula>24</formula>
    </cfRule>
    <cfRule type="cellIs" dxfId="1244" priority="1228" operator="between">
      <formula>17</formula>
      <formula>20</formula>
    </cfRule>
    <cfRule type="cellIs" dxfId="1243" priority="1229" operator="between">
      <formula>13</formula>
      <formula>16</formula>
    </cfRule>
    <cfRule type="cellIs" dxfId="1242" priority="1230" operator="between">
      <formula>9</formula>
      <formula>12</formula>
    </cfRule>
    <cfRule type="cellIs" dxfId="1241" priority="1231" operator="between">
      <formula>5</formula>
      <formula>8</formula>
    </cfRule>
    <cfRule type="cellIs" dxfId="1240" priority="1232" operator="between">
      <formula>1</formula>
      <formula>4</formula>
    </cfRule>
  </conditionalFormatting>
  <conditionalFormatting sqref="E324 E326:E328 E330:E331 E333:E336 E338:E339 E341">
    <cfRule type="cellIs" dxfId="1239" priority="1217" operator="between">
      <formula>29</formula>
      <formula>32</formula>
    </cfRule>
    <cfRule type="cellIs" dxfId="1238" priority="1218" operator="between">
      <formula>25</formula>
      <formula>28</formula>
    </cfRule>
    <cfRule type="cellIs" dxfId="1237" priority="1219" operator="between">
      <formula>21</formula>
      <formula>24</formula>
    </cfRule>
    <cfRule type="cellIs" dxfId="1236" priority="1220" operator="between">
      <formula>17</formula>
      <formula>20</formula>
    </cfRule>
    <cfRule type="cellIs" dxfId="1235" priority="1221" operator="between">
      <formula>13</formula>
      <formula>16</formula>
    </cfRule>
    <cfRule type="cellIs" dxfId="1234" priority="1222" operator="between">
      <formula>9</formula>
      <formula>12</formula>
    </cfRule>
    <cfRule type="cellIs" dxfId="1233" priority="1223" operator="between">
      <formula>5</formula>
      <formula>8</formula>
    </cfRule>
    <cfRule type="cellIs" dxfId="1232" priority="1224" operator="between">
      <formula>1</formula>
      <formula>4</formula>
    </cfRule>
  </conditionalFormatting>
  <conditionalFormatting sqref="E345 E347:E349 E351:E352 E354:E357 E359:E360 E362">
    <cfRule type="cellIs" dxfId="1231" priority="1209" operator="between">
      <formula>29</formula>
      <formula>32</formula>
    </cfRule>
    <cfRule type="cellIs" dxfId="1230" priority="1210" operator="between">
      <formula>25</formula>
      <formula>28</formula>
    </cfRule>
    <cfRule type="cellIs" dxfId="1229" priority="1211" operator="between">
      <formula>21</formula>
      <formula>24</formula>
    </cfRule>
    <cfRule type="cellIs" dxfId="1228" priority="1212" operator="between">
      <formula>17</formula>
      <formula>20</formula>
    </cfRule>
    <cfRule type="cellIs" dxfId="1227" priority="1213" operator="between">
      <formula>13</formula>
      <formula>16</formula>
    </cfRule>
    <cfRule type="cellIs" dxfId="1226" priority="1214" operator="between">
      <formula>9</formula>
      <formula>12</formula>
    </cfRule>
    <cfRule type="cellIs" dxfId="1225" priority="1215" operator="between">
      <formula>5</formula>
      <formula>8</formula>
    </cfRule>
    <cfRule type="cellIs" dxfId="1224" priority="1216" operator="between">
      <formula>1</formula>
      <formula>4</formula>
    </cfRule>
  </conditionalFormatting>
  <conditionalFormatting sqref="E366 E368:E370 E372:E373 E375:E378 E380:E381 E383">
    <cfRule type="cellIs" dxfId="1223" priority="1201" operator="between">
      <formula>29</formula>
      <formula>32</formula>
    </cfRule>
    <cfRule type="cellIs" dxfId="1222" priority="1202" operator="between">
      <formula>25</formula>
      <formula>28</formula>
    </cfRule>
    <cfRule type="cellIs" dxfId="1221" priority="1203" operator="between">
      <formula>21</formula>
      <formula>24</formula>
    </cfRule>
    <cfRule type="cellIs" dxfId="1220" priority="1204" operator="between">
      <formula>17</formula>
      <formula>20</formula>
    </cfRule>
    <cfRule type="cellIs" dxfId="1219" priority="1205" operator="between">
      <formula>13</formula>
      <formula>16</formula>
    </cfRule>
    <cfRule type="cellIs" dxfId="1218" priority="1206" operator="between">
      <formula>9</formula>
      <formula>12</formula>
    </cfRule>
    <cfRule type="cellIs" dxfId="1217" priority="1207" operator="between">
      <formula>5</formula>
      <formula>8</formula>
    </cfRule>
    <cfRule type="cellIs" dxfId="1216" priority="1208" operator="between">
      <formula>1</formula>
      <formula>4</formula>
    </cfRule>
  </conditionalFormatting>
  <conditionalFormatting sqref="E387 E389:E391 E393:E394 E396:E399 E401:E402 E404">
    <cfRule type="cellIs" dxfId="1215" priority="1193" operator="between">
      <formula>29</formula>
      <formula>32</formula>
    </cfRule>
    <cfRule type="cellIs" dxfId="1214" priority="1194" operator="between">
      <formula>25</formula>
      <formula>28</formula>
    </cfRule>
    <cfRule type="cellIs" dxfId="1213" priority="1195" operator="between">
      <formula>21</formula>
      <formula>24</formula>
    </cfRule>
    <cfRule type="cellIs" dxfId="1212" priority="1196" operator="between">
      <formula>17</formula>
      <formula>20</formula>
    </cfRule>
    <cfRule type="cellIs" dxfId="1211" priority="1197" operator="between">
      <formula>13</formula>
      <formula>16</formula>
    </cfRule>
    <cfRule type="cellIs" dxfId="1210" priority="1198" operator="between">
      <formula>9</formula>
      <formula>12</formula>
    </cfRule>
    <cfRule type="cellIs" dxfId="1209" priority="1199" operator="between">
      <formula>5</formula>
      <formula>8</formula>
    </cfRule>
    <cfRule type="cellIs" dxfId="1208" priority="1200" operator="between">
      <formula>1</formula>
      <formula>4</formula>
    </cfRule>
  </conditionalFormatting>
  <conditionalFormatting sqref="E408 E410:E412 E414:E415 E417:E420 E422:E423 E425">
    <cfRule type="cellIs" dxfId="1207" priority="1185" operator="between">
      <formula>29</formula>
      <formula>32</formula>
    </cfRule>
    <cfRule type="cellIs" dxfId="1206" priority="1186" operator="between">
      <formula>25</formula>
      <formula>28</formula>
    </cfRule>
    <cfRule type="cellIs" dxfId="1205" priority="1187" operator="between">
      <formula>21</formula>
      <formula>24</formula>
    </cfRule>
    <cfRule type="cellIs" dxfId="1204" priority="1188" operator="between">
      <formula>17</formula>
      <formula>20</formula>
    </cfRule>
    <cfRule type="cellIs" dxfId="1203" priority="1189" operator="between">
      <formula>13</formula>
      <formula>16</formula>
    </cfRule>
    <cfRule type="cellIs" dxfId="1202" priority="1190" operator="between">
      <formula>9</formula>
      <formula>12</formula>
    </cfRule>
    <cfRule type="cellIs" dxfId="1201" priority="1191" operator="between">
      <formula>5</formula>
      <formula>8</formula>
    </cfRule>
    <cfRule type="cellIs" dxfId="1200" priority="1192" operator="between">
      <formula>1</formula>
      <formula>4</formula>
    </cfRule>
  </conditionalFormatting>
  <conditionalFormatting sqref="E429 E431:E433 E435:E436 E438:E441 E443:E444 E446">
    <cfRule type="cellIs" dxfId="1199" priority="1177" operator="between">
      <formula>29</formula>
      <formula>32</formula>
    </cfRule>
    <cfRule type="cellIs" dxfId="1198" priority="1178" operator="between">
      <formula>25</formula>
      <formula>28</formula>
    </cfRule>
    <cfRule type="cellIs" dxfId="1197" priority="1179" operator="between">
      <formula>21</formula>
      <formula>24</formula>
    </cfRule>
    <cfRule type="cellIs" dxfId="1196" priority="1180" operator="between">
      <formula>17</formula>
      <formula>20</formula>
    </cfRule>
    <cfRule type="cellIs" dxfId="1195" priority="1181" operator="between">
      <formula>13</formula>
      <formula>16</formula>
    </cfRule>
    <cfRule type="cellIs" dxfId="1194" priority="1182" operator="between">
      <formula>9</formula>
      <formula>12</formula>
    </cfRule>
    <cfRule type="cellIs" dxfId="1193" priority="1183" operator="between">
      <formula>5</formula>
      <formula>8</formula>
    </cfRule>
    <cfRule type="cellIs" dxfId="1192" priority="1184" operator="between">
      <formula>1</formula>
      <formula>4</formula>
    </cfRule>
  </conditionalFormatting>
  <conditionalFormatting sqref="E450 E452:E454 E456:E457 E459:E462 E464:E465 E467">
    <cfRule type="cellIs" dxfId="1191" priority="1169" operator="between">
      <formula>29</formula>
      <formula>32</formula>
    </cfRule>
    <cfRule type="cellIs" dxfId="1190" priority="1170" operator="between">
      <formula>25</formula>
      <formula>28</formula>
    </cfRule>
    <cfRule type="cellIs" dxfId="1189" priority="1171" operator="between">
      <formula>21</formula>
      <formula>24</formula>
    </cfRule>
    <cfRule type="cellIs" dxfId="1188" priority="1172" operator="between">
      <formula>17</formula>
      <formula>20</formula>
    </cfRule>
    <cfRule type="cellIs" dxfId="1187" priority="1173" operator="between">
      <formula>13</formula>
      <formula>16</formula>
    </cfRule>
    <cfRule type="cellIs" dxfId="1186" priority="1174" operator="between">
      <formula>9</formula>
      <formula>12</formula>
    </cfRule>
    <cfRule type="cellIs" dxfId="1185" priority="1175" operator="between">
      <formula>5</formula>
      <formula>8</formula>
    </cfRule>
    <cfRule type="cellIs" dxfId="1184" priority="1176" operator="between">
      <formula>1</formula>
      <formula>4</formula>
    </cfRule>
  </conditionalFormatting>
  <conditionalFormatting sqref="E471 E473:E475 E477:E478 E480:E483 E485:E486 E488">
    <cfRule type="cellIs" dxfId="1183" priority="1161" operator="between">
      <formula>29</formula>
      <formula>32</formula>
    </cfRule>
    <cfRule type="cellIs" dxfId="1182" priority="1162" operator="between">
      <formula>25</formula>
      <formula>28</formula>
    </cfRule>
    <cfRule type="cellIs" dxfId="1181" priority="1163" operator="between">
      <formula>21</formula>
      <formula>24</formula>
    </cfRule>
    <cfRule type="cellIs" dxfId="1180" priority="1164" operator="between">
      <formula>17</formula>
      <formula>20</formula>
    </cfRule>
    <cfRule type="cellIs" dxfId="1179" priority="1165" operator="between">
      <formula>13</formula>
      <formula>16</formula>
    </cfRule>
    <cfRule type="cellIs" dxfId="1178" priority="1166" operator="between">
      <formula>9</formula>
      <formula>12</formula>
    </cfRule>
    <cfRule type="cellIs" dxfId="1177" priority="1167" operator="between">
      <formula>5</formula>
      <formula>8</formula>
    </cfRule>
    <cfRule type="cellIs" dxfId="1176" priority="1168" operator="between">
      <formula>1</formula>
      <formula>4</formula>
    </cfRule>
  </conditionalFormatting>
  <conditionalFormatting sqref="E492 E494:E496 E498:E499 E501:E504 E506:E507 E509">
    <cfRule type="cellIs" dxfId="1175" priority="1153" operator="between">
      <formula>29</formula>
      <formula>32</formula>
    </cfRule>
    <cfRule type="cellIs" dxfId="1174" priority="1154" operator="between">
      <formula>25</formula>
      <formula>28</formula>
    </cfRule>
    <cfRule type="cellIs" dxfId="1173" priority="1155" operator="between">
      <formula>21</formula>
      <formula>24</formula>
    </cfRule>
    <cfRule type="cellIs" dxfId="1172" priority="1156" operator="between">
      <formula>17</formula>
      <formula>20</formula>
    </cfRule>
    <cfRule type="cellIs" dxfId="1171" priority="1157" operator="between">
      <formula>13</formula>
      <formula>16</formula>
    </cfRule>
    <cfRule type="cellIs" dxfId="1170" priority="1158" operator="between">
      <formula>9</formula>
      <formula>12</formula>
    </cfRule>
    <cfRule type="cellIs" dxfId="1169" priority="1159" operator="between">
      <formula>5</formula>
      <formula>8</formula>
    </cfRule>
    <cfRule type="cellIs" dxfId="1168" priority="1160" operator="between">
      <formula>1</formula>
      <formula>4</formula>
    </cfRule>
  </conditionalFormatting>
  <conditionalFormatting sqref="E513 E515:E517 E519:E520 E522:E525 E527:E528 E530">
    <cfRule type="cellIs" dxfId="1167" priority="1145" operator="between">
      <formula>29</formula>
      <formula>32</formula>
    </cfRule>
    <cfRule type="cellIs" dxfId="1166" priority="1146" operator="between">
      <formula>25</formula>
      <formula>28</formula>
    </cfRule>
    <cfRule type="cellIs" dxfId="1165" priority="1147" operator="between">
      <formula>21</formula>
      <formula>24</formula>
    </cfRule>
    <cfRule type="cellIs" dxfId="1164" priority="1148" operator="between">
      <formula>17</formula>
      <formula>20</formula>
    </cfRule>
    <cfRule type="cellIs" dxfId="1163" priority="1149" operator="between">
      <formula>13</formula>
      <formula>16</formula>
    </cfRule>
    <cfRule type="cellIs" dxfId="1162" priority="1150" operator="between">
      <formula>9</formula>
      <formula>12</formula>
    </cfRule>
    <cfRule type="cellIs" dxfId="1161" priority="1151" operator="between">
      <formula>5</formula>
      <formula>8</formula>
    </cfRule>
    <cfRule type="cellIs" dxfId="1160" priority="1152" operator="between">
      <formula>1</formula>
      <formula>4</formula>
    </cfRule>
  </conditionalFormatting>
  <conditionalFormatting sqref="E534 E536:E538 E540:E541 E543:E546 E548:E549 E551">
    <cfRule type="cellIs" dxfId="1159" priority="1137" operator="between">
      <formula>29</formula>
      <formula>32</formula>
    </cfRule>
    <cfRule type="cellIs" dxfId="1158" priority="1138" operator="between">
      <formula>25</formula>
      <formula>28</formula>
    </cfRule>
    <cfRule type="cellIs" dxfId="1157" priority="1139" operator="between">
      <formula>21</formula>
      <formula>24</formula>
    </cfRule>
    <cfRule type="cellIs" dxfId="1156" priority="1140" operator="between">
      <formula>17</formula>
      <formula>20</formula>
    </cfRule>
    <cfRule type="cellIs" dxfId="1155" priority="1141" operator="between">
      <formula>13</formula>
      <formula>16</formula>
    </cfRule>
    <cfRule type="cellIs" dxfId="1154" priority="1142" operator="between">
      <formula>9</formula>
      <formula>12</formula>
    </cfRule>
    <cfRule type="cellIs" dxfId="1153" priority="1143" operator="between">
      <formula>5</formula>
      <formula>8</formula>
    </cfRule>
    <cfRule type="cellIs" dxfId="1152" priority="1144" operator="between">
      <formula>1</formula>
      <formula>4</formula>
    </cfRule>
  </conditionalFormatting>
  <conditionalFormatting sqref="E555 E557:E559 E561:E562 E564:E567 E569:E570 E572">
    <cfRule type="cellIs" dxfId="1151" priority="1129" operator="between">
      <formula>29</formula>
      <formula>32</formula>
    </cfRule>
    <cfRule type="cellIs" dxfId="1150" priority="1130" operator="between">
      <formula>25</formula>
      <formula>28</formula>
    </cfRule>
    <cfRule type="cellIs" dxfId="1149" priority="1131" operator="between">
      <formula>21</formula>
      <formula>24</formula>
    </cfRule>
    <cfRule type="cellIs" dxfId="1148" priority="1132" operator="between">
      <formula>17</formula>
      <formula>20</formula>
    </cfRule>
    <cfRule type="cellIs" dxfId="1147" priority="1133" operator="between">
      <formula>13</formula>
      <formula>16</formula>
    </cfRule>
    <cfRule type="cellIs" dxfId="1146" priority="1134" operator="between">
      <formula>9</formula>
      <formula>12</formula>
    </cfRule>
    <cfRule type="cellIs" dxfId="1145" priority="1135" operator="between">
      <formula>5</formula>
      <formula>8</formula>
    </cfRule>
    <cfRule type="cellIs" dxfId="1144" priority="1136" operator="between">
      <formula>1</formula>
      <formula>4</formula>
    </cfRule>
  </conditionalFormatting>
  <conditionalFormatting sqref="E576 E578:E580 E582:E583 E585:E588 E590:E591 E593">
    <cfRule type="cellIs" dxfId="1143" priority="1121" operator="between">
      <formula>29</formula>
      <formula>32</formula>
    </cfRule>
    <cfRule type="cellIs" dxfId="1142" priority="1122" operator="between">
      <formula>25</formula>
      <formula>28</formula>
    </cfRule>
    <cfRule type="cellIs" dxfId="1141" priority="1123" operator="between">
      <formula>21</formula>
      <formula>24</formula>
    </cfRule>
    <cfRule type="cellIs" dxfId="1140" priority="1124" operator="between">
      <formula>17</formula>
      <formula>20</formula>
    </cfRule>
    <cfRule type="cellIs" dxfId="1139" priority="1125" operator="between">
      <formula>13</formula>
      <formula>16</formula>
    </cfRule>
    <cfRule type="cellIs" dxfId="1138" priority="1126" operator="between">
      <formula>9</formula>
      <formula>12</formula>
    </cfRule>
    <cfRule type="cellIs" dxfId="1137" priority="1127" operator="between">
      <formula>5</formula>
      <formula>8</formula>
    </cfRule>
    <cfRule type="cellIs" dxfId="1136" priority="1128" operator="between">
      <formula>1</formula>
      <formula>4</formula>
    </cfRule>
  </conditionalFormatting>
  <conditionalFormatting sqref="E597 E599:E601 E603:E604 E606:E609 E611:E612 E614">
    <cfRule type="cellIs" dxfId="1135" priority="1113" operator="between">
      <formula>29</formula>
      <formula>32</formula>
    </cfRule>
    <cfRule type="cellIs" dxfId="1134" priority="1114" operator="between">
      <formula>25</formula>
      <formula>28</formula>
    </cfRule>
    <cfRule type="cellIs" dxfId="1133" priority="1115" operator="between">
      <formula>21</formula>
      <formula>24</formula>
    </cfRule>
    <cfRule type="cellIs" dxfId="1132" priority="1116" operator="between">
      <formula>17</formula>
      <formula>20</formula>
    </cfRule>
    <cfRule type="cellIs" dxfId="1131" priority="1117" operator="between">
      <formula>13</formula>
      <formula>16</formula>
    </cfRule>
    <cfRule type="cellIs" dxfId="1130" priority="1118" operator="between">
      <formula>9</formula>
      <formula>12</formula>
    </cfRule>
    <cfRule type="cellIs" dxfId="1129" priority="1119" operator="between">
      <formula>5</formula>
      <formula>8</formula>
    </cfRule>
    <cfRule type="cellIs" dxfId="1128" priority="1120" operator="between">
      <formula>1</formula>
      <formula>4</formula>
    </cfRule>
  </conditionalFormatting>
  <conditionalFormatting sqref="E618 E620:E622 E624:E625 E627:E630 E632:E633 E635">
    <cfRule type="cellIs" dxfId="1127" priority="1105" operator="between">
      <formula>29</formula>
      <formula>32</formula>
    </cfRule>
    <cfRule type="cellIs" dxfId="1126" priority="1106" operator="between">
      <formula>25</formula>
      <formula>28</formula>
    </cfRule>
    <cfRule type="cellIs" dxfId="1125" priority="1107" operator="between">
      <formula>21</formula>
      <formula>24</formula>
    </cfRule>
    <cfRule type="cellIs" dxfId="1124" priority="1108" operator="between">
      <formula>17</formula>
      <formula>20</formula>
    </cfRule>
    <cfRule type="cellIs" dxfId="1123" priority="1109" operator="between">
      <formula>13</formula>
      <formula>16</formula>
    </cfRule>
    <cfRule type="cellIs" dxfId="1122" priority="1110" operator="between">
      <formula>9</formula>
      <formula>12</formula>
    </cfRule>
    <cfRule type="cellIs" dxfId="1121" priority="1111" operator="between">
      <formula>5</formula>
      <formula>8</formula>
    </cfRule>
    <cfRule type="cellIs" dxfId="1120" priority="1112" operator="between">
      <formula>1</formula>
      <formula>4</formula>
    </cfRule>
  </conditionalFormatting>
  <conditionalFormatting sqref="E639 E641:E643 E645:E646 E648:E651 E653:E654 E656">
    <cfRule type="cellIs" dxfId="1119" priority="1097" operator="between">
      <formula>29</formula>
      <formula>32</formula>
    </cfRule>
    <cfRule type="cellIs" dxfId="1118" priority="1098" operator="between">
      <formula>25</formula>
      <formula>28</formula>
    </cfRule>
    <cfRule type="cellIs" dxfId="1117" priority="1099" operator="between">
      <formula>21</formula>
      <formula>24</formula>
    </cfRule>
    <cfRule type="cellIs" dxfId="1116" priority="1100" operator="between">
      <formula>17</formula>
      <formula>20</formula>
    </cfRule>
    <cfRule type="cellIs" dxfId="1115" priority="1101" operator="between">
      <formula>13</formula>
      <formula>16</formula>
    </cfRule>
    <cfRule type="cellIs" dxfId="1114" priority="1102" operator="between">
      <formula>9</formula>
      <formula>12</formula>
    </cfRule>
    <cfRule type="cellIs" dxfId="1113" priority="1103" operator="between">
      <formula>5</formula>
      <formula>8</formula>
    </cfRule>
    <cfRule type="cellIs" dxfId="1112" priority="1104" operator="between">
      <formula>1</formula>
      <formula>4</formula>
    </cfRule>
  </conditionalFormatting>
  <conditionalFormatting sqref="E660 E662:E664 E666:E667 E669:E672 E674:E675 E677">
    <cfRule type="cellIs" dxfId="1111" priority="1089" operator="between">
      <formula>29</formula>
      <formula>32</formula>
    </cfRule>
    <cfRule type="cellIs" dxfId="1110" priority="1090" operator="between">
      <formula>25</formula>
      <formula>28</formula>
    </cfRule>
    <cfRule type="cellIs" dxfId="1109" priority="1091" operator="between">
      <formula>21</formula>
      <formula>24</formula>
    </cfRule>
    <cfRule type="cellIs" dxfId="1108" priority="1092" operator="between">
      <formula>17</formula>
      <formula>20</formula>
    </cfRule>
    <cfRule type="cellIs" dxfId="1107" priority="1093" operator="between">
      <formula>13</formula>
      <formula>16</formula>
    </cfRule>
    <cfRule type="cellIs" dxfId="1106" priority="1094" operator="between">
      <formula>9</formula>
      <formula>12</formula>
    </cfRule>
    <cfRule type="cellIs" dxfId="1105" priority="1095" operator="between">
      <formula>5</formula>
      <formula>8</formula>
    </cfRule>
    <cfRule type="cellIs" dxfId="1104" priority="1096" operator="between">
      <formula>1</formula>
      <formula>4</formula>
    </cfRule>
  </conditionalFormatting>
  <conditionalFormatting sqref="D9 D11:D13 D15:D16 D18:D21 D23:D24 D26">
    <cfRule type="cellIs" dxfId="1103" priority="1081" operator="between">
      <formula>29</formula>
      <formula>32</formula>
    </cfRule>
    <cfRule type="cellIs" dxfId="1102" priority="1082" operator="between">
      <formula>25</formula>
      <formula>28</formula>
    </cfRule>
    <cfRule type="cellIs" dxfId="1101" priority="1083" operator="between">
      <formula>21</formula>
      <formula>24</formula>
    </cfRule>
    <cfRule type="cellIs" dxfId="1100" priority="1084" operator="between">
      <formula>17</formula>
      <formula>20</formula>
    </cfRule>
    <cfRule type="cellIs" dxfId="1099" priority="1085" operator="between">
      <formula>13</formula>
      <formula>16</formula>
    </cfRule>
    <cfRule type="cellIs" dxfId="1098" priority="1086" operator="between">
      <formula>9</formula>
      <formula>12</formula>
    </cfRule>
    <cfRule type="cellIs" dxfId="1097" priority="1087" operator="between">
      <formula>5</formula>
      <formula>8</formula>
    </cfRule>
    <cfRule type="cellIs" dxfId="1096" priority="1088" operator="between">
      <formula>1</formula>
      <formula>4</formula>
    </cfRule>
  </conditionalFormatting>
  <conditionalFormatting sqref="D30 D32:D34 D36:D37 D39:D42 D44:D45 D47">
    <cfRule type="cellIs" dxfId="1095" priority="1073" operator="between">
      <formula>29</formula>
      <formula>32</formula>
    </cfRule>
    <cfRule type="cellIs" dxfId="1094" priority="1074" operator="between">
      <formula>25</formula>
      <formula>28</formula>
    </cfRule>
    <cfRule type="cellIs" dxfId="1093" priority="1075" operator="between">
      <formula>21</formula>
      <formula>24</formula>
    </cfRule>
    <cfRule type="cellIs" dxfId="1092" priority="1076" operator="between">
      <formula>17</formula>
      <formula>20</formula>
    </cfRule>
    <cfRule type="cellIs" dxfId="1091" priority="1077" operator="between">
      <formula>13</formula>
      <formula>16</formula>
    </cfRule>
    <cfRule type="cellIs" dxfId="1090" priority="1078" operator="between">
      <formula>9</formula>
      <formula>12</formula>
    </cfRule>
    <cfRule type="cellIs" dxfId="1089" priority="1079" operator="between">
      <formula>5</formula>
      <formula>8</formula>
    </cfRule>
    <cfRule type="cellIs" dxfId="1088" priority="1080" operator="between">
      <formula>1</formula>
      <formula>4</formula>
    </cfRule>
  </conditionalFormatting>
  <conditionalFormatting sqref="D51 D53:D55 D57:D58 D60:D63 D65:D66 D68">
    <cfRule type="cellIs" dxfId="1087" priority="1065" operator="between">
      <formula>29</formula>
      <formula>32</formula>
    </cfRule>
    <cfRule type="cellIs" dxfId="1086" priority="1066" operator="between">
      <formula>25</formula>
      <formula>28</formula>
    </cfRule>
    <cfRule type="cellIs" dxfId="1085" priority="1067" operator="between">
      <formula>21</formula>
      <formula>24</formula>
    </cfRule>
    <cfRule type="cellIs" dxfId="1084" priority="1068" operator="between">
      <formula>17</formula>
      <formula>20</formula>
    </cfRule>
    <cfRule type="cellIs" dxfId="1083" priority="1069" operator="between">
      <formula>13</formula>
      <formula>16</formula>
    </cfRule>
    <cfRule type="cellIs" dxfId="1082" priority="1070" operator="between">
      <formula>9</formula>
      <formula>12</formula>
    </cfRule>
    <cfRule type="cellIs" dxfId="1081" priority="1071" operator="between">
      <formula>5</formula>
      <formula>8</formula>
    </cfRule>
    <cfRule type="cellIs" dxfId="1080" priority="1072" operator="between">
      <formula>1</formula>
      <formula>4</formula>
    </cfRule>
  </conditionalFormatting>
  <conditionalFormatting sqref="D72 D74:D76 D78:D79 D81:D84 D86:D87 D89">
    <cfRule type="cellIs" dxfId="1079" priority="1057" operator="between">
      <formula>29</formula>
      <formula>32</formula>
    </cfRule>
    <cfRule type="cellIs" dxfId="1078" priority="1058" operator="between">
      <formula>25</formula>
      <formula>28</formula>
    </cfRule>
    <cfRule type="cellIs" dxfId="1077" priority="1059" operator="between">
      <formula>21</formula>
      <formula>24</formula>
    </cfRule>
    <cfRule type="cellIs" dxfId="1076" priority="1060" operator="between">
      <formula>17</formula>
      <formula>20</formula>
    </cfRule>
    <cfRule type="cellIs" dxfId="1075" priority="1061" operator="between">
      <formula>13</formula>
      <formula>16</formula>
    </cfRule>
    <cfRule type="cellIs" dxfId="1074" priority="1062" operator="between">
      <formula>9</formula>
      <formula>12</formula>
    </cfRule>
    <cfRule type="cellIs" dxfId="1073" priority="1063" operator="between">
      <formula>5</formula>
      <formula>8</formula>
    </cfRule>
    <cfRule type="cellIs" dxfId="1072" priority="1064" operator="between">
      <formula>1</formula>
      <formula>4</formula>
    </cfRule>
  </conditionalFormatting>
  <conditionalFormatting sqref="D93 D95:D97 D99:D100 D102:D105 D107:D108 D110">
    <cfRule type="cellIs" dxfId="1071" priority="1049" operator="between">
      <formula>29</formula>
      <formula>32</formula>
    </cfRule>
    <cfRule type="cellIs" dxfId="1070" priority="1050" operator="between">
      <formula>25</formula>
      <formula>28</formula>
    </cfRule>
    <cfRule type="cellIs" dxfId="1069" priority="1051" operator="between">
      <formula>21</formula>
      <formula>24</formula>
    </cfRule>
    <cfRule type="cellIs" dxfId="1068" priority="1052" operator="between">
      <formula>17</formula>
      <formula>20</formula>
    </cfRule>
    <cfRule type="cellIs" dxfId="1067" priority="1053" operator="between">
      <formula>13</formula>
      <formula>16</formula>
    </cfRule>
    <cfRule type="cellIs" dxfId="1066" priority="1054" operator="between">
      <formula>9</formula>
      <formula>12</formula>
    </cfRule>
    <cfRule type="cellIs" dxfId="1065" priority="1055" operator="between">
      <formula>5</formula>
      <formula>8</formula>
    </cfRule>
    <cfRule type="cellIs" dxfId="1064" priority="1056" operator="between">
      <formula>1</formula>
      <formula>4</formula>
    </cfRule>
  </conditionalFormatting>
  <conditionalFormatting sqref="D114 D116:D118 D120:D121 D123:D126 D128:D129 D131">
    <cfRule type="cellIs" dxfId="1063" priority="1041" operator="between">
      <formula>29</formula>
      <formula>32</formula>
    </cfRule>
    <cfRule type="cellIs" dxfId="1062" priority="1042" operator="between">
      <formula>25</formula>
      <formula>28</formula>
    </cfRule>
    <cfRule type="cellIs" dxfId="1061" priority="1043" operator="between">
      <formula>21</formula>
      <formula>24</formula>
    </cfRule>
    <cfRule type="cellIs" dxfId="1060" priority="1044" operator="between">
      <formula>17</formula>
      <formula>20</formula>
    </cfRule>
    <cfRule type="cellIs" dxfId="1059" priority="1045" operator="between">
      <formula>13</formula>
      <formula>16</formula>
    </cfRule>
    <cfRule type="cellIs" dxfId="1058" priority="1046" operator="between">
      <formula>9</formula>
      <formula>12</formula>
    </cfRule>
    <cfRule type="cellIs" dxfId="1057" priority="1047" operator="between">
      <formula>5</formula>
      <formula>8</formula>
    </cfRule>
    <cfRule type="cellIs" dxfId="1056" priority="1048" operator="between">
      <formula>1</formula>
      <formula>4</formula>
    </cfRule>
  </conditionalFormatting>
  <conditionalFormatting sqref="D135 D137:D139 D141:D142 D144:D147 D149:D150 D152">
    <cfRule type="cellIs" dxfId="1055" priority="1033" operator="between">
      <formula>29</formula>
      <formula>32</formula>
    </cfRule>
    <cfRule type="cellIs" dxfId="1054" priority="1034" operator="between">
      <formula>25</formula>
      <formula>28</formula>
    </cfRule>
    <cfRule type="cellIs" dxfId="1053" priority="1035" operator="between">
      <formula>21</formula>
      <formula>24</formula>
    </cfRule>
    <cfRule type="cellIs" dxfId="1052" priority="1036" operator="between">
      <formula>17</formula>
      <formula>20</formula>
    </cfRule>
    <cfRule type="cellIs" dxfId="1051" priority="1037" operator="between">
      <formula>13</formula>
      <formula>16</formula>
    </cfRule>
    <cfRule type="cellIs" dxfId="1050" priority="1038" operator="between">
      <formula>9</formula>
      <formula>12</formula>
    </cfRule>
    <cfRule type="cellIs" dxfId="1049" priority="1039" operator="between">
      <formula>5</formula>
      <formula>8</formula>
    </cfRule>
    <cfRule type="cellIs" dxfId="1048" priority="1040" operator="between">
      <formula>1</formula>
      <formula>4</formula>
    </cfRule>
  </conditionalFormatting>
  <conditionalFormatting sqref="D156 D158:D160 D162:D163 D165:D168 D170:D171 D173">
    <cfRule type="cellIs" dxfId="1047" priority="1025" operator="between">
      <formula>29</formula>
      <formula>32</formula>
    </cfRule>
    <cfRule type="cellIs" dxfId="1046" priority="1026" operator="between">
      <formula>25</formula>
      <formula>28</formula>
    </cfRule>
    <cfRule type="cellIs" dxfId="1045" priority="1027" operator="between">
      <formula>21</formula>
      <formula>24</formula>
    </cfRule>
    <cfRule type="cellIs" dxfId="1044" priority="1028" operator="between">
      <formula>17</formula>
      <formula>20</formula>
    </cfRule>
    <cfRule type="cellIs" dxfId="1043" priority="1029" operator="between">
      <formula>13</formula>
      <formula>16</formula>
    </cfRule>
    <cfRule type="cellIs" dxfId="1042" priority="1030" operator="between">
      <formula>9</formula>
      <formula>12</formula>
    </cfRule>
    <cfRule type="cellIs" dxfId="1041" priority="1031" operator="between">
      <formula>5</formula>
      <formula>8</formula>
    </cfRule>
    <cfRule type="cellIs" dxfId="1040" priority="1032" operator="between">
      <formula>1</formula>
      <formula>4</formula>
    </cfRule>
  </conditionalFormatting>
  <conditionalFormatting sqref="D177 D179:D181 D183:D184 D186:D189 D191:D192 D194">
    <cfRule type="cellIs" dxfId="1039" priority="1017" operator="between">
      <formula>29</formula>
      <formula>32</formula>
    </cfRule>
    <cfRule type="cellIs" dxfId="1038" priority="1018" operator="between">
      <formula>25</formula>
      <formula>28</formula>
    </cfRule>
    <cfRule type="cellIs" dxfId="1037" priority="1019" operator="between">
      <formula>21</formula>
      <formula>24</formula>
    </cfRule>
    <cfRule type="cellIs" dxfId="1036" priority="1020" operator="between">
      <formula>17</formula>
      <formula>20</formula>
    </cfRule>
    <cfRule type="cellIs" dxfId="1035" priority="1021" operator="between">
      <formula>13</formula>
      <formula>16</formula>
    </cfRule>
    <cfRule type="cellIs" dxfId="1034" priority="1022" operator="between">
      <formula>9</formula>
      <formula>12</formula>
    </cfRule>
    <cfRule type="cellIs" dxfId="1033" priority="1023" operator="between">
      <formula>5</formula>
      <formula>8</formula>
    </cfRule>
    <cfRule type="cellIs" dxfId="1032" priority="1024" operator="between">
      <formula>1</formula>
      <formula>4</formula>
    </cfRule>
  </conditionalFormatting>
  <conditionalFormatting sqref="D198 D200:D202 D204:D205 D207:D210 D212:D213 D215">
    <cfRule type="cellIs" dxfId="1031" priority="1009" operator="between">
      <formula>29</formula>
      <formula>32</formula>
    </cfRule>
    <cfRule type="cellIs" dxfId="1030" priority="1010" operator="between">
      <formula>25</formula>
      <formula>28</formula>
    </cfRule>
    <cfRule type="cellIs" dxfId="1029" priority="1011" operator="between">
      <formula>21</formula>
      <formula>24</formula>
    </cfRule>
    <cfRule type="cellIs" dxfId="1028" priority="1012" operator="between">
      <formula>17</formula>
      <formula>20</formula>
    </cfRule>
    <cfRule type="cellIs" dxfId="1027" priority="1013" operator="between">
      <formula>13</formula>
      <formula>16</formula>
    </cfRule>
    <cfRule type="cellIs" dxfId="1026" priority="1014" operator="between">
      <formula>9</formula>
      <formula>12</formula>
    </cfRule>
    <cfRule type="cellIs" dxfId="1025" priority="1015" operator="between">
      <formula>5</formula>
      <formula>8</formula>
    </cfRule>
    <cfRule type="cellIs" dxfId="1024" priority="1016" operator="between">
      <formula>1</formula>
      <formula>4</formula>
    </cfRule>
  </conditionalFormatting>
  <conditionalFormatting sqref="D219 D221:D223 D225:D226 D228:D231 D233:D234 D236">
    <cfRule type="cellIs" dxfId="1023" priority="1001" operator="between">
      <formula>29</formula>
      <formula>32</formula>
    </cfRule>
    <cfRule type="cellIs" dxfId="1022" priority="1002" operator="between">
      <formula>25</formula>
      <formula>28</formula>
    </cfRule>
    <cfRule type="cellIs" dxfId="1021" priority="1003" operator="between">
      <formula>21</formula>
      <formula>24</formula>
    </cfRule>
    <cfRule type="cellIs" dxfId="1020" priority="1004" operator="between">
      <formula>17</formula>
      <formula>20</formula>
    </cfRule>
    <cfRule type="cellIs" dxfId="1019" priority="1005" operator="between">
      <formula>13</formula>
      <formula>16</formula>
    </cfRule>
    <cfRule type="cellIs" dxfId="1018" priority="1006" operator="between">
      <formula>9</formula>
      <formula>12</formula>
    </cfRule>
    <cfRule type="cellIs" dxfId="1017" priority="1007" operator="between">
      <formula>5</formula>
      <formula>8</formula>
    </cfRule>
    <cfRule type="cellIs" dxfId="1016" priority="1008" operator="between">
      <formula>1</formula>
      <formula>4</formula>
    </cfRule>
  </conditionalFormatting>
  <conditionalFormatting sqref="D240 D242:D244 D246:D247 D249:D252 D254:D255 D257">
    <cfRule type="cellIs" dxfId="1015" priority="993" operator="between">
      <formula>29</formula>
      <formula>32</formula>
    </cfRule>
    <cfRule type="cellIs" dxfId="1014" priority="994" operator="between">
      <formula>25</formula>
      <formula>28</formula>
    </cfRule>
    <cfRule type="cellIs" dxfId="1013" priority="995" operator="between">
      <formula>21</formula>
      <formula>24</formula>
    </cfRule>
    <cfRule type="cellIs" dxfId="1012" priority="996" operator="between">
      <formula>17</formula>
      <formula>20</formula>
    </cfRule>
    <cfRule type="cellIs" dxfId="1011" priority="997" operator="between">
      <formula>13</formula>
      <formula>16</formula>
    </cfRule>
    <cfRule type="cellIs" dxfId="1010" priority="998" operator="between">
      <formula>9</formula>
      <formula>12</formula>
    </cfRule>
    <cfRule type="cellIs" dxfId="1009" priority="999" operator="between">
      <formula>5</formula>
      <formula>8</formula>
    </cfRule>
    <cfRule type="cellIs" dxfId="1008" priority="1000" operator="between">
      <formula>1</formula>
      <formula>4</formula>
    </cfRule>
  </conditionalFormatting>
  <conditionalFormatting sqref="D261 D263:D265 D267:D268 D270:D273 D275:D276 D278">
    <cfRule type="cellIs" dxfId="1007" priority="985" operator="between">
      <formula>29</formula>
      <formula>32</formula>
    </cfRule>
    <cfRule type="cellIs" dxfId="1006" priority="986" operator="between">
      <formula>25</formula>
      <formula>28</formula>
    </cfRule>
    <cfRule type="cellIs" dxfId="1005" priority="987" operator="between">
      <formula>21</formula>
      <formula>24</formula>
    </cfRule>
    <cfRule type="cellIs" dxfId="1004" priority="988" operator="between">
      <formula>17</formula>
      <formula>20</formula>
    </cfRule>
    <cfRule type="cellIs" dxfId="1003" priority="989" operator="between">
      <formula>13</formula>
      <formula>16</formula>
    </cfRule>
    <cfRule type="cellIs" dxfId="1002" priority="990" operator="between">
      <formula>9</formula>
      <formula>12</formula>
    </cfRule>
    <cfRule type="cellIs" dxfId="1001" priority="991" operator="between">
      <formula>5</formula>
      <formula>8</formula>
    </cfRule>
    <cfRule type="cellIs" dxfId="1000" priority="992" operator="between">
      <formula>1</formula>
      <formula>4</formula>
    </cfRule>
  </conditionalFormatting>
  <conditionalFormatting sqref="D282 D284:D286 D288:D289 D291:D294 D296:D297 D299">
    <cfRule type="cellIs" dxfId="999" priority="977" operator="between">
      <formula>29</formula>
      <formula>32</formula>
    </cfRule>
    <cfRule type="cellIs" dxfId="998" priority="978" operator="between">
      <formula>25</formula>
      <formula>28</formula>
    </cfRule>
    <cfRule type="cellIs" dxfId="997" priority="979" operator="between">
      <formula>21</formula>
      <formula>24</formula>
    </cfRule>
    <cfRule type="cellIs" dxfId="996" priority="980" operator="between">
      <formula>17</formula>
      <formula>20</formula>
    </cfRule>
    <cfRule type="cellIs" dxfId="995" priority="981" operator="between">
      <formula>13</formula>
      <formula>16</formula>
    </cfRule>
    <cfRule type="cellIs" dxfId="994" priority="982" operator="between">
      <formula>9</formula>
      <formula>12</formula>
    </cfRule>
    <cfRule type="cellIs" dxfId="993" priority="983" operator="between">
      <formula>5</formula>
      <formula>8</formula>
    </cfRule>
    <cfRule type="cellIs" dxfId="992" priority="984" operator="between">
      <formula>1</formula>
      <formula>4</formula>
    </cfRule>
  </conditionalFormatting>
  <conditionalFormatting sqref="D303 D305:D307 D309:D310 D312:D315 D317:D318 D320">
    <cfRule type="cellIs" dxfId="991" priority="969" operator="between">
      <formula>29</formula>
      <formula>32</formula>
    </cfRule>
    <cfRule type="cellIs" dxfId="990" priority="970" operator="between">
      <formula>25</formula>
      <formula>28</formula>
    </cfRule>
    <cfRule type="cellIs" dxfId="989" priority="971" operator="between">
      <formula>21</formula>
      <formula>24</formula>
    </cfRule>
    <cfRule type="cellIs" dxfId="988" priority="972" operator="between">
      <formula>17</formula>
      <formula>20</formula>
    </cfRule>
    <cfRule type="cellIs" dxfId="987" priority="973" operator="between">
      <formula>13</formula>
      <formula>16</formula>
    </cfRule>
    <cfRule type="cellIs" dxfId="986" priority="974" operator="between">
      <formula>9</formula>
      <formula>12</formula>
    </cfRule>
    <cfRule type="cellIs" dxfId="985" priority="975" operator="between">
      <formula>5</formula>
      <formula>8</formula>
    </cfRule>
    <cfRule type="cellIs" dxfId="984" priority="976" operator="between">
      <formula>1</formula>
      <formula>4</formula>
    </cfRule>
  </conditionalFormatting>
  <conditionalFormatting sqref="D324 D326:D328 D330:D331 D333:D336 D338:D339 D341">
    <cfRule type="cellIs" dxfId="983" priority="961" operator="between">
      <formula>29</formula>
      <formula>32</formula>
    </cfRule>
    <cfRule type="cellIs" dxfId="982" priority="962" operator="between">
      <formula>25</formula>
      <formula>28</formula>
    </cfRule>
    <cfRule type="cellIs" dxfId="981" priority="963" operator="between">
      <formula>21</formula>
      <formula>24</formula>
    </cfRule>
    <cfRule type="cellIs" dxfId="980" priority="964" operator="between">
      <formula>17</formula>
      <formula>20</formula>
    </cfRule>
    <cfRule type="cellIs" dxfId="979" priority="965" operator="between">
      <formula>13</formula>
      <formula>16</formula>
    </cfRule>
    <cfRule type="cellIs" dxfId="978" priority="966" operator="between">
      <formula>9</formula>
      <formula>12</formula>
    </cfRule>
    <cfRule type="cellIs" dxfId="977" priority="967" operator="between">
      <formula>5</formula>
      <formula>8</formula>
    </cfRule>
    <cfRule type="cellIs" dxfId="976" priority="968" operator="between">
      <formula>1</formula>
      <formula>4</formula>
    </cfRule>
  </conditionalFormatting>
  <conditionalFormatting sqref="D345 D347:D349 D351:D352 D354:D357 D359:D360 D362">
    <cfRule type="cellIs" dxfId="975" priority="953" operator="between">
      <formula>29</formula>
      <formula>32</formula>
    </cfRule>
    <cfRule type="cellIs" dxfId="974" priority="954" operator="between">
      <formula>25</formula>
      <formula>28</formula>
    </cfRule>
    <cfRule type="cellIs" dxfId="973" priority="955" operator="between">
      <formula>21</formula>
      <formula>24</formula>
    </cfRule>
    <cfRule type="cellIs" dxfId="972" priority="956" operator="between">
      <formula>17</formula>
      <formula>20</formula>
    </cfRule>
    <cfRule type="cellIs" dxfId="971" priority="957" operator="between">
      <formula>13</formula>
      <formula>16</formula>
    </cfRule>
    <cfRule type="cellIs" dxfId="970" priority="958" operator="between">
      <formula>9</formula>
      <formula>12</formula>
    </cfRule>
    <cfRule type="cellIs" dxfId="969" priority="959" operator="between">
      <formula>5</formula>
      <formula>8</formula>
    </cfRule>
    <cfRule type="cellIs" dxfId="968" priority="960" operator="between">
      <formula>1</formula>
      <formula>4</formula>
    </cfRule>
  </conditionalFormatting>
  <conditionalFormatting sqref="D366 D368:D370 D372:D373 D375:D378 D380:D381 D383">
    <cfRule type="cellIs" dxfId="967" priority="945" operator="between">
      <formula>29</formula>
      <formula>32</formula>
    </cfRule>
    <cfRule type="cellIs" dxfId="966" priority="946" operator="between">
      <formula>25</formula>
      <formula>28</formula>
    </cfRule>
    <cfRule type="cellIs" dxfId="965" priority="947" operator="between">
      <formula>21</formula>
      <formula>24</formula>
    </cfRule>
    <cfRule type="cellIs" dxfId="964" priority="948" operator="between">
      <formula>17</formula>
      <formula>20</formula>
    </cfRule>
    <cfRule type="cellIs" dxfId="963" priority="949" operator="between">
      <formula>13</formula>
      <formula>16</formula>
    </cfRule>
    <cfRule type="cellIs" dxfId="962" priority="950" operator="between">
      <formula>9</formula>
      <formula>12</formula>
    </cfRule>
    <cfRule type="cellIs" dxfId="961" priority="951" operator="between">
      <formula>5</formula>
      <formula>8</formula>
    </cfRule>
    <cfRule type="cellIs" dxfId="960" priority="952" operator="between">
      <formula>1</formula>
      <formula>4</formula>
    </cfRule>
  </conditionalFormatting>
  <conditionalFormatting sqref="D387 D389:D391 D393:D394 D396:D399 D401:D402 D404">
    <cfRule type="cellIs" dxfId="959" priority="937" operator="between">
      <formula>29</formula>
      <formula>32</formula>
    </cfRule>
    <cfRule type="cellIs" dxfId="958" priority="938" operator="between">
      <formula>25</formula>
      <formula>28</formula>
    </cfRule>
    <cfRule type="cellIs" dxfId="957" priority="939" operator="between">
      <formula>21</formula>
      <formula>24</formula>
    </cfRule>
    <cfRule type="cellIs" dxfId="956" priority="940" operator="between">
      <formula>17</formula>
      <formula>20</formula>
    </cfRule>
    <cfRule type="cellIs" dxfId="955" priority="941" operator="between">
      <formula>13</formula>
      <formula>16</formula>
    </cfRule>
    <cfRule type="cellIs" dxfId="954" priority="942" operator="between">
      <formula>9</formula>
      <formula>12</formula>
    </cfRule>
    <cfRule type="cellIs" dxfId="953" priority="943" operator="between">
      <formula>5</formula>
      <formula>8</formula>
    </cfRule>
    <cfRule type="cellIs" dxfId="952" priority="944" operator="between">
      <formula>1</formula>
      <formula>4</formula>
    </cfRule>
  </conditionalFormatting>
  <conditionalFormatting sqref="D408 D410:D412 D414:D415 D417:D420 D422:D423 D425">
    <cfRule type="cellIs" dxfId="951" priority="929" operator="between">
      <formula>29</formula>
      <formula>32</formula>
    </cfRule>
    <cfRule type="cellIs" dxfId="950" priority="930" operator="between">
      <formula>25</formula>
      <formula>28</formula>
    </cfRule>
    <cfRule type="cellIs" dxfId="949" priority="931" operator="between">
      <formula>21</formula>
      <formula>24</formula>
    </cfRule>
    <cfRule type="cellIs" dxfId="948" priority="932" operator="between">
      <formula>17</formula>
      <formula>20</formula>
    </cfRule>
    <cfRule type="cellIs" dxfId="947" priority="933" operator="between">
      <formula>13</formula>
      <formula>16</formula>
    </cfRule>
    <cfRule type="cellIs" dxfId="946" priority="934" operator="between">
      <formula>9</formula>
      <formula>12</formula>
    </cfRule>
    <cfRule type="cellIs" dxfId="945" priority="935" operator="between">
      <formula>5</formula>
      <formula>8</formula>
    </cfRule>
    <cfRule type="cellIs" dxfId="944" priority="936" operator="between">
      <formula>1</formula>
      <formula>4</formula>
    </cfRule>
  </conditionalFormatting>
  <conditionalFormatting sqref="D429 D431:D433 D435:D436 D438:D441 D443:D444 D446">
    <cfRule type="cellIs" dxfId="943" priority="921" operator="between">
      <formula>29</formula>
      <formula>32</formula>
    </cfRule>
    <cfRule type="cellIs" dxfId="942" priority="922" operator="between">
      <formula>25</formula>
      <formula>28</formula>
    </cfRule>
    <cfRule type="cellIs" dxfId="941" priority="923" operator="between">
      <formula>21</formula>
      <formula>24</formula>
    </cfRule>
    <cfRule type="cellIs" dxfId="940" priority="924" operator="between">
      <formula>17</formula>
      <formula>20</formula>
    </cfRule>
    <cfRule type="cellIs" dxfId="939" priority="925" operator="between">
      <formula>13</formula>
      <formula>16</formula>
    </cfRule>
    <cfRule type="cellIs" dxfId="938" priority="926" operator="between">
      <formula>9</formula>
      <formula>12</formula>
    </cfRule>
    <cfRule type="cellIs" dxfId="937" priority="927" operator="between">
      <formula>5</formula>
      <formula>8</formula>
    </cfRule>
    <cfRule type="cellIs" dxfId="936" priority="928" operator="between">
      <formula>1</formula>
      <formula>4</formula>
    </cfRule>
  </conditionalFormatting>
  <conditionalFormatting sqref="D450 D452:D454 D456:D457 D459:D462 D464:D465 D467">
    <cfRule type="cellIs" dxfId="935" priority="913" operator="between">
      <formula>29</formula>
      <formula>32</formula>
    </cfRule>
    <cfRule type="cellIs" dxfId="934" priority="914" operator="between">
      <formula>25</formula>
      <formula>28</formula>
    </cfRule>
    <cfRule type="cellIs" dxfId="933" priority="915" operator="between">
      <formula>21</formula>
      <formula>24</formula>
    </cfRule>
    <cfRule type="cellIs" dxfId="932" priority="916" operator="between">
      <formula>17</formula>
      <formula>20</formula>
    </cfRule>
    <cfRule type="cellIs" dxfId="931" priority="917" operator="between">
      <formula>13</formula>
      <formula>16</formula>
    </cfRule>
    <cfRule type="cellIs" dxfId="930" priority="918" operator="between">
      <formula>9</formula>
      <formula>12</formula>
    </cfRule>
    <cfRule type="cellIs" dxfId="929" priority="919" operator="between">
      <formula>5</formula>
      <formula>8</formula>
    </cfRule>
    <cfRule type="cellIs" dxfId="928" priority="920" operator="between">
      <formula>1</formula>
      <formula>4</formula>
    </cfRule>
  </conditionalFormatting>
  <conditionalFormatting sqref="D471 D473:D475 D477:D478 D480:D483 D485:D486 D488">
    <cfRule type="cellIs" dxfId="927" priority="905" operator="between">
      <formula>29</formula>
      <formula>32</formula>
    </cfRule>
    <cfRule type="cellIs" dxfId="926" priority="906" operator="between">
      <formula>25</formula>
      <formula>28</formula>
    </cfRule>
    <cfRule type="cellIs" dxfId="925" priority="907" operator="between">
      <formula>21</formula>
      <formula>24</formula>
    </cfRule>
    <cfRule type="cellIs" dxfId="924" priority="908" operator="between">
      <formula>17</formula>
      <formula>20</formula>
    </cfRule>
    <cfRule type="cellIs" dxfId="923" priority="909" operator="between">
      <formula>13</formula>
      <formula>16</formula>
    </cfRule>
    <cfRule type="cellIs" dxfId="922" priority="910" operator="between">
      <formula>9</formula>
      <formula>12</formula>
    </cfRule>
    <cfRule type="cellIs" dxfId="921" priority="911" operator="between">
      <formula>5</formula>
      <formula>8</formula>
    </cfRule>
    <cfRule type="cellIs" dxfId="920" priority="912" operator="between">
      <formula>1</formula>
      <formula>4</formula>
    </cfRule>
  </conditionalFormatting>
  <conditionalFormatting sqref="D492 D494:D496 D498:D499 D501:D504 D506:D507 D509">
    <cfRule type="cellIs" dxfId="919" priority="897" operator="between">
      <formula>29</formula>
      <formula>32</formula>
    </cfRule>
    <cfRule type="cellIs" dxfId="918" priority="898" operator="between">
      <formula>25</formula>
      <formula>28</formula>
    </cfRule>
    <cfRule type="cellIs" dxfId="917" priority="899" operator="between">
      <formula>21</formula>
      <formula>24</formula>
    </cfRule>
    <cfRule type="cellIs" dxfId="916" priority="900" operator="between">
      <formula>17</formula>
      <formula>20</formula>
    </cfRule>
    <cfRule type="cellIs" dxfId="915" priority="901" operator="between">
      <formula>13</formula>
      <formula>16</formula>
    </cfRule>
    <cfRule type="cellIs" dxfId="914" priority="902" operator="between">
      <formula>9</formula>
      <formula>12</formula>
    </cfRule>
    <cfRule type="cellIs" dxfId="913" priority="903" operator="between">
      <formula>5</formula>
      <formula>8</formula>
    </cfRule>
    <cfRule type="cellIs" dxfId="912" priority="904" operator="between">
      <formula>1</formula>
      <formula>4</formula>
    </cfRule>
  </conditionalFormatting>
  <conditionalFormatting sqref="D513 D515:D517 D519:D520 D522:D525 D527:D528 D530">
    <cfRule type="cellIs" dxfId="911" priority="889" operator="between">
      <formula>29</formula>
      <formula>32</formula>
    </cfRule>
    <cfRule type="cellIs" dxfId="910" priority="890" operator="between">
      <formula>25</formula>
      <formula>28</formula>
    </cfRule>
    <cfRule type="cellIs" dxfId="909" priority="891" operator="between">
      <formula>21</formula>
      <formula>24</formula>
    </cfRule>
    <cfRule type="cellIs" dxfId="908" priority="892" operator="between">
      <formula>17</formula>
      <formula>20</formula>
    </cfRule>
    <cfRule type="cellIs" dxfId="907" priority="893" operator="between">
      <formula>13</formula>
      <formula>16</formula>
    </cfRule>
    <cfRule type="cellIs" dxfId="906" priority="894" operator="between">
      <formula>9</formula>
      <formula>12</formula>
    </cfRule>
    <cfRule type="cellIs" dxfId="905" priority="895" operator="between">
      <formula>5</formula>
      <formula>8</formula>
    </cfRule>
    <cfRule type="cellIs" dxfId="904" priority="896" operator="between">
      <formula>1</formula>
      <formula>4</formula>
    </cfRule>
  </conditionalFormatting>
  <conditionalFormatting sqref="D534 D536:D538 D540:D541 D543:D546 D548:D549 D551">
    <cfRule type="cellIs" dxfId="903" priority="881" operator="between">
      <formula>29</formula>
      <formula>32</formula>
    </cfRule>
    <cfRule type="cellIs" dxfId="902" priority="882" operator="between">
      <formula>25</formula>
      <formula>28</formula>
    </cfRule>
    <cfRule type="cellIs" dxfId="901" priority="883" operator="between">
      <formula>21</formula>
      <formula>24</formula>
    </cfRule>
    <cfRule type="cellIs" dxfId="900" priority="884" operator="between">
      <formula>17</formula>
      <formula>20</formula>
    </cfRule>
    <cfRule type="cellIs" dxfId="899" priority="885" operator="between">
      <formula>13</formula>
      <formula>16</formula>
    </cfRule>
    <cfRule type="cellIs" dxfId="898" priority="886" operator="between">
      <formula>9</formula>
      <formula>12</formula>
    </cfRule>
    <cfRule type="cellIs" dxfId="897" priority="887" operator="between">
      <formula>5</formula>
      <formula>8</formula>
    </cfRule>
    <cfRule type="cellIs" dxfId="896" priority="888" operator="between">
      <formula>1</formula>
      <formula>4</formula>
    </cfRule>
  </conditionalFormatting>
  <conditionalFormatting sqref="D555 D557:D559 D561:D562 D564:D567 D569:D570 D572">
    <cfRule type="cellIs" dxfId="895" priority="873" operator="between">
      <formula>29</formula>
      <formula>32</formula>
    </cfRule>
    <cfRule type="cellIs" dxfId="894" priority="874" operator="between">
      <formula>25</formula>
      <formula>28</formula>
    </cfRule>
    <cfRule type="cellIs" dxfId="893" priority="875" operator="between">
      <formula>21</formula>
      <formula>24</formula>
    </cfRule>
    <cfRule type="cellIs" dxfId="892" priority="876" operator="between">
      <formula>17</formula>
      <formula>20</formula>
    </cfRule>
    <cfRule type="cellIs" dxfId="891" priority="877" operator="between">
      <formula>13</formula>
      <formula>16</formula>
    </cfRule>
    <cfRule type="cellIs" dxfId="890" priority="878" operator="between">
      <formula>9</formula>
      <formula>12</formula>
    </cfRule>
    <cfRule type="cellIs" dxfId="889" priority="879" operator="between">
      <formula>5</formula>
      <formula>8</formula>
    </cfRule>
    <cfRule type="cellIs" dxfId="888" priority="880" operator="between">
      <formula>1</formula>
      <formula>4</formula>
    </cfRule>
  </conditionalFormatting>
  <conditionalFormatting sqref="D576 D578:D580 D582:D583 D585:D588 D590:D591 D593">
    <cfRule type="cellIs" dxfId="887" priority="865" operator="between">
      <formula>29</formula>
      <formula>32</formula>
    </cfRule>
    <cfRule type="cellIs" dxfId="886" priority="866" operator="between">
      <formula>25</formula>
      <formula>28</formula>
    </cfRule>
    <cfRule type="cellIs" dxfId="885" priority="867" operator="between">
      <formula>21</formula>
      <formula>24</formula>
    </cfRule>
    <cfRule type="cellIs" dxfId="884" priority="868" operator="between">
      <formula>17</formula>
      <formula>20</formula>
    </cfRule>
    <cfRule type="cellIs" dxfId="883" priority="869" operator="between">
      <formula>13</formula>
      <formula>16</formula>
    </cfRule>
    <cfRule type="cellIs" dxfId="882" priority="870" operator="between">
      <formula>9</formula>
      <formula>12</formula>
    </cfRule>
    <cfRule type="cellIs" dxfId="881" priority="871" operator="between">
      <formula>5</formula>
      <formula>8</formula>
    </cfRule>
    <cfRule type="cellIs" dxfId="880" priority="872" operator="between">
      <formula>1</formula>
      <formula>4</formula>
    </cfRule>
  </conditionalFormatting>
  <conditionalFormatting sqref="D597 D599:D601 D603:D604 D606:D609 D611:D612 D614">
    <cfRule type="cellIs" dxfId="879" priority="857" operator="between">
      <formula>29</formula>
      <formula>32</formula>
    </cfRule>
    <cfRule type="cellIs" dxfId="878" priority="858" operator="between">
      <formula>25</formula>
      <formula>28</formula>
    </cfRule>
    <cfRule type="cellIs" dxfId="877" priority="859" operator="between">
      <formula>21</formula>
      <formula>24</formula>
    </cfRule>
    <cfRule type="cellIs" dxfId="876" priority="860" operator="between">
      <formula>17</formula>
      <formula>20</formula>
    </cfRule>
    <cfRule type="cellIs" dxfId="875" priority="861" operator="between">
      <formula>13</formula>
      <formula>16</formula>
    </cfRule>
    <cfRule type="cellIs" dxfId="874" priority="862" operator="between">
      <formula>9</formula>
      <formula>12</formula>
    </cfRule>
    <cfRule type="cellIs" dxfId="873" priority="863" operator="between">
      <formula>5</formula>
      <formula>8</formula>
    </cfRule>
    <cfRule type="cellIs" dxfId="872" priority="864" operator="between">
      <formula>1</formula>
      <formula>4</formula>
    </cfRule>
  </conditionalFormatting>
  <conditionalFormatting sqref="D618 D620:D622 D624:D625 D627:D630 D632:D633 D635">
    <cfRule type="cellIs" dxfId="871" priority="849" operator="between">
      <formula>29</formula>
      <formula>32</formula>
    </cfRule>
    <cfRule type="cellIs" dxfId="870" priority="850" operator="between">
      <formula>25</formula>
      <formula>28</formula>
    </cfRule>
    <cfRule type="cellIs" dxfId="869" priority="851" operator="between">
      <formula>21</formula>
      <formula>24</formula>
    </cfRule>
    <cfRule type="cellIs" dxfId="868" priority="852" operator="between">
      <formula>17</formula>
      <formula>20</formula>
    </cfRule>
    <cfRule type="cellIs" dxfId="867" priority="853" operator="between">
      <formula>13</formula>
      <formula>16</formula>
    </cfRule>
    <cfRule type="cellIs" dxfId="866" priority="854" operator="between">
      <formula>9</formula>
      <formula>12</formula>
    </cfRule>
    <cfRule type="cellIs" dxfId="865" priority="855" operator="between">
      <formula>5</formula>
      <formula>8</formula>
    </cfRule>
    <cfRule type="cellIs" dxfId="864" priority="856" operator="between">
      <formula>1</formula>
      <formula>4</formula>
    </cfRule>
  </conditionalFormatting>
  <conditionalFormatting sqref="D639 D641:D643 D645:D646 D648:D651 D653:D654 D656">
    <cfRule type="cellIs" dxfId="863" priority="841" operator="between">
      <formula>29</formula>
      <formula>32</formula>
    </cfRule>
    <cfRule type="cellIs" dxfId="862" priority="842" operator="between">
      <formula>25</formula>
      <formula>28</formula>
    </cfRule>
    <cfRule type="cellIs" dxfId="861" priority="843" operator="between">
      <formula>21</formula>
      <formula>24</formula>
    </cfRule>
    <cfRule type="cellIs" dxfId="860" priority="844" operator="between">
      <formula>17</formula>
      <formula>20</formula>
    </cfRule>
    <cfRule type="cellIs" dxfId="859" priority="845" operator="between">
      <formula>13</formula>
      <formula>16</formula>
    </cfRule>
    <cfRule type="cellIs" dxfId="858" priority="846" operator="between">
      <formula>9</formula>
      <formula>12</formula>
    </cfRule>
    <cfRule type="cellIs" dxfId="857" priority="847" operator="between">
      <formula>5</formula>
      <formula>8</formula>
    </cfRule>
    <cfRule type="cellIs" dxfId="856" priority="848" operator="between">
      <formula>1</formula>
      <formula>4</formula>
    </cfRule>
  </conditionalFormatting>
  <conditionalFormatting sqref="D660 D662:D664 D666:D667 D669:D672 D674:D675 D677">
    <cfRule type="cellIs" dxfId="855" priority="833" operator="between">
      <formula>29</formula>
      <formula>32</formula>
    </cfRule>
    <cfRule type="cellIs" dxfId="854" priority="834" operator="between">
      <formula>25</formula>
      <formula>28</formula>
    </cfRule>
    <cfRule type="cellIs" dxfId="853" priority="835" operator="between">
      <formula>21</formula>
      <formula>24</formula>
    </cfRule>
    <cfRule type="cellIs" dxfId="852" priority="836" operator="between">
      <formula>17</formula>
      <formula>20</formula>
    </cfRule>
    <cfRule type="cellIs" dxfId="851" priority="837" operator="between">
      <formula>13</formula>
      <formula>16</formula>
    </cfRule>
    <cfRule type="cellIs" dxfId="850" priority="838" operator="between">
      <formula>9</formula>
      <formula>12</formula>
    </cfRule>
    <cfRule type="cellIs" dxfId="849" priority="839" operator="between">
      <formula>5</formula>
      <formula>8</formula>
    </cfRule>
    <cfRule type="cellIs" dxfId="848" priority="840" operator="between">
      <formula>1</formula>
      <formula>4</formula>
    </cfRule>
  </conditionalFormatting>
  <conditionalFormatting sqref="C9 C11:C13 C15:C16 C18:C21 C23:C24 C26">
    <cfRule type="cellIs" dxfId="847" priority="825" operator="between">
      <formula>29</formula>
      <formula>32</formula>
    </cfRule>
    <cfRule type="cellIs" dxfId="846" priority="826" operator="between">
      <formula>25</formula>
      <formula>28</formula>
    </cfRule>
    <cfRule type="cellIs" dxfId="845" priority="827" operator="between">
      <formula>21</formula>
      <formula>24</formula>
    </cfRule>
    <cfRule type="cellIs" dxfId="844" priority="828" operator="between">
      <formula>17</formula>
      <formula>20</formula>
    </cfRule>
    <cfRule type="cellIs" dxfId="843" priority="829" operator="between">
      <formula>13</formula>
      <formula>16</formula>
    </cfRule>
    <cfRule type="cellIs" dxfId="842" priority="830" operator="between">
      <formula>9</formula>
      <formula>12</formula>
    </cfRule>
    <cfRule type="cellIs" dxfId="841" priority="831" operator="between">
      <formula>5</formula>
      <formula>8</formula>
    </cfRule>
    <cfRule type="cellIs" dxfId="840" priority="832" operator="between">
      <formula>1</formula>
      <formula>4</formula>
    </cfRule>
  </conditionalFormatting>
  <conditionalFormatting sqref="C30 C32:C34 C36:C37 C39:C42 C44:C45 C47">
    <cfRule type="cellIs" dxfId="839" priority="817" operator="between">
      <formula>29</formula>
      <formula>32</formula>
    </cfRule>
    <cfRule type="cellIs" dxfId="838" priority="818" operator="between">
      <formula>25</formula>
      <formula>28</formula>
    </cfRule>
    <cfRule type="cellIs" dxfId="837" priority="819" operator="between">
      <formula>21</formula>
      <formula>24</formula>
    </cfRule>
    <cfRule type="cellIs" dxfId="836" priority="820" operator="between">
      <formula>17</formula>
      <formula>20</formula>
    </cfRule>
    <cfRule type="cellIs" dxfId="835" priority="821" operator="between">
      <formula>13</formula>
      <formula>16</formula>
    </cfRule>
    <cfRule type="cellIs" dxfId="834" priority="822" operator="between">
      <formula>9</formula>
      <formula>12</formula>
    </cfRule>
    <cfRule type="cellIs" dxfId="833" priority="823" operator="between">
      <formula>5</formula>
      <formula>8</formula>
    </cfRule>
    <cfRule type="cellIs" dxfId="832" priority="824" operator="between">
      <formula>1</formula>
      <formula>4</formula>
    </cfRule>
  </conditionalFormatting>
  <conditionalFormatting sqref="C51 C53:C55 C57:C58 C60:C63 C65:C66 C68">
    <cfRule type="cellIs" dxfId="831" priority="809" operator="between">
      <formula>29</formula>
      <formula>32</formula>
    </cfRule>
    <cfRule type="cellIs" dxfId="830" priority="810" operator="between">
      <formula>25</formula>
      <formula>28</formula>
    </cfRule>
    <cfRule type="cellIs" dxfId="829" priority="811" operator="between">
      <formula>21</formula>
      <formula>24</formula>
    </cfRule>
    <cfRule type="cellIs" dxfId="828" priority="812" operator="between">
      <formula>17</formula>
      <formula>20</formula>
    </cfRule>
    <cfRule type="cellIs" dxfId="827" priority="813" operator="between">
      <formula>13</formula>
      <formula>16</formula>
    </cfRule>
    <cfRule type="cellIs" dxfId="826" priority="814" operator="between">
      <formula>9</formula>
      <formula>12</formula>
    </cfRule>
    <cfRule type="cellIs" dxfId="825" priority="815" operator="between">
      <formula>5</formula>
      <formula>8</formula>
    </cfRule>
    <cfRule type="cellIs" dxfId="824" priority="816" operator="between">
      <formula>1</formula>
      <formula>4</formula>
    </cfRule>
  </conditionalFormatting>
  <conditionalFormatting sqref="C72 C74:C76 C78:C79 C81:C84 C86:C87 C89">
    <cfRule type="cellIs" dxfId="823" priority="801" operator="between">
      <formula>29</formula>
      <formula>32</formula>
    </cfRule>
    <cfRule type="cellIs" dxfId="822" priority="802" operator="between">
      <formula>25</formula>
      <formula>28</formula>
    </cfRule>
    <cfRule type="cellIs" dxfId="821" priority="803" operator="between">
      <formula>21</formula>
      <formula>24</formula>
    </cfRule>
    <cfRule type="cellIs" dxfId="820" priority="804" operator="between">
      <formula>17</formula>
      <formula>20</formula>
    </cfRule>
    <cfRule type="cellIs" dxfId="819" priority="805" operator="between">
      <formula>13</formula>
      <formula>16</formula>
    </cfRule>
    <cfRule type="cellIs" dxfId="818" priority="806" operator="between">
      <formula>9</formula>
      <formula>12</formula>
    </cfRule>
    <cfRule type="cellIs" dxfId="817" priority="807" operator="between">
      <formula>5</formula>
      <formula>8</formula>
    </cfRule>
    <cfRule type="cellIs" dxfId="816" priority="808" operator="between">
      <formula>1</formula>
      <formula>4</formula>
    </cfRule>
  </conditionalFormatting>
  <conditionalFormatting sqref="C93 C95:C97 C99:C100 C102:C105 C107:C108 C110">
    <cfRule type="cellIs" dxfId="815" priority="793" operator="between">
      <formula>29</formula>
      <formula>32</formula>
    </cfRule>
    <cfRule type="cellIs" dxfId="814" priority="794" operator="between">
      <formula>25</formula>
      <formula>28</formula>
    </cfRule>
    <cfRule type="cellIs" dxfId="813" priority="795" operator="between">
      <formula>21</formula>
      <formula>24</formula>
    </cfRule>
    <cfRule type="cellIs" dxfId="812" priority="796" operator="between">
      <formula>17</formula>
      <formula>20</formula>
    </cfRule>
    <cfRule type="cellIs" dxfId="811" priority="797" operator="between">
      <formula>13</formula>
      <formula>16</formula>
    </cfRule>
    <cfRule type="cellIs" dxfId="810" priority="798" operator="between">
      <formula>9</formula>
      <formula>12</formula>
    </cfRule>
    <cfRule type="cellIs" dxfId="809" priority="799" operator="between">
      <formula>5</formula>
      <formula>8</formula>
    </cfRule>
    <cfRule type="cellIs" dxfId="808" priority="800" operator="between">
      <formula>1</formula>
      <formula>4</formula>
    </cfRule>
  </conditionalFormatting>
  <conditionalFormatting sqref="C114 C116:C118 C120:C121 C123:C126 C128:C129 C131">
    <cfRule type="cellIs" dxfId="807" priority="785" operator="between">
      <formula>29</formula>
      <formula>32</formula>
    </cfRule>
    <cfRule type="cellIs" dxfId="806" priority="786" operator="between">
      <formula>25</formula>
      <formula>28</formula>
    </cfRule>
    <cfRule type="cellIs" dxfId="805" priority="787" operator="between">
      <formula>21</formula>
      <formula>24</formula>
    </cfRule>
    <cfRule type="cellIs" dxfId="804" priority="788" operator="between">
      <formula>17</formula>
      <formula>20</formula>
    </cfRule>
    <cfRule type="cellIs" dxfId="803" priority="789" operator="between">
      <formula>13</formula>
      <formula>16</formula>
    </cfRule>
    <cfRule type="cellIs" dxfId="802" priority="790" operator="between">
      <formula>9</formula>
      <formula>12</formula>
    </cfRule>
    <cfRule type="cellIs" dxfId="801" priority="791" operator="between">
      <formula>5</formula>
      <formula>8</formula>
    </cfRule>
    <cfRule type="cellIs" dxfId="800" priority="792" operator="between">
      <formula>1</formula>
      <formula>4</formula>
    </cfRule>
  </conditionalFormatting>
  <conditionalFormatting sqref="C135 C137:C139 C141:C142 C144:C147 C149:C150 C152">
    <cfRule type="cellIs" dxfId="799" priority="777" operator="between">
      <formula>29</formula>
      <formula>32</formula>
    </cfRule>
    <cfRule type="cellIs" dxfId="798" priority="778" operator="between">
      <formula>25</formula>
      <formula>28</formula>
    </cfRule>
    <cfRule type="cellIs" dxfId="797" priority="779" operator="between">
      <formula>21</formula>
      <formula>24</formula>
    </cfRule>
    <cfRule type="cellIs" dxfId="796" priority="780" operator="between">
      <formula>17</formula>
      <formula>20</formula>
    </cfRule>
    <cfRule type="cellIs" dxfId="795" priority="781" operator="between">
      <formula>13</formula>
      <formula>16</formula>
    </cfRule>
    <cfRule type="cellIs" dxfId="794" priority="782" operator="between">
      <formula>9</formula>
      <formula>12</formula>
    </cfRule>
    <cfRule type="cellIs" dxfId="793" priority="783" operator="between">
      <formula>5</formula>
      <formula>8</formula>
    </cfRule>
    <cfRule type="cellIs" dxfId="792" priority="784" operator="between">
      <formula>1</formula>
      <formula>4</formula>
    </cfRule>
  </conditionalFormatting>
  <conditionalFormatting sqref="C156 C158:C160 C162:C163 C165:C168 C170:C171 C173">
    <cfRule type="cellIs" dxfId="791" priority="769" operator="between">
      <formula>29</formula>
      <formula>32</formula>
    </cfRule>
    <cfRule type="cellIs" dxfId="790" priority="770" operator="between">
      <formula>25</formula>
      <formula>28</formula>
    </cfRule>
    <cfRule type="cellIs" dxfId="789" priority="771" operator="between">
      <formula>21</formula>
      <formula>24</formula>
    </cfRule>
    <cfRule type="cellIs" dxfId="788" priority="772" operator="between">
      <formula>17</formula>
      <formula>20</formula>
    </cfRule>
    <cfRule type="cellIs" dxfId="787" priority="773" operator="between">
      <formula>13</formula>
      <formula>16</formula>
    </cfRule>
    <cfRule type="cellIs" dxfId="786" priority="774" operator="between">
      <formula>9</formula>
      <formula>12</formula>
    </cfRule>
    <cfRule type="cellIs" dxfId="785" priority="775" operator="between">
      <formula>5</formula>
      <formula>8</formula>
    </cfRule>
    <cfRule type="cellIs" dxfId="784" priority="776" operator="between">
      <formula>1</formula>
      <formula>4</formula>
    </cfRule>
  </conditionalFormatting>
  <conditionalFormatting sqref="C177 C179:C181 C183:C184 C186:C189 C191:C192 C194">
    <cfRule type="cellIs" dxfId="783" priority="761" operator="between">
      <formula>29</formula>
      <formula>32</formula>
    </cfRule>
    <cfRule type="cellIs" dxfId="782" priority="762" operator="between">
      <formula>25</formula>
      <formula>28</formula>
    </cfRule>
    <cfRule type="cellIs" dxfId="781" priority="763" operator="between">
      <formula>21</formula>
      <formula>24</formula>
    </cfRule>
    <cfRule type="cellIs" dxfId="780" priority="764" operator="between">
      <formula>17</formula>
      <formula>20</formula>
    </cfRule>
    <cfRule type="cellIs" dxfId="779" priority="765" operator="between">
      <formula>13</formula>
      <formula>16</formula>
    </cfRule>
    <cfRule type="cellIs" dxfId="778" priority="766" operator="between">
      <formula>9</formula>
      <formula>12</formula>
    </cfRule>
    <cfRule type="cellIs" dxfId="777" priority="767" operator="between">
      <formula>5</formula>
      <formula>8</formula>
    </cfRule>
    <cfRule type="cellIs" dxfId="776" priority="768" operator="between">
      <formula>1</formula>
      <formula>4</formula>
    </cfRule>
  </conditionalFormatting>
  <conditionalFormatting sqref="C198 C200:C202 C204:C205 C207:C210 C212:C213 C215">
    <cfRule type="cellIs" dxfId="775" priority="753" operator="between">
      <formula>29</formula>
      <formula>32</formula>
    </cfRule>
    <cfRule type="cellIs" dxfId="774" priority="754" operator="between">
      <formula>25</formula>
      <formula>28</formula>
    </cfRule>
    <cfRule type="cellIs" dxfId="773" priority="755" operator="between">
      <formula>21</formula>
      <formula>24</formula>
    </cfRule>
    <cfRule type="cellIs" dxfId="772" priority="756" operator="between">
      <formula>17</formula>
      <formula>20</formula>
    </cfRule>
    <cfRule type="cellIs" dxfId="771" priority="757" operator="between">
      <formula>13</formula>
      <formula>16</formula>
    </cfRule>
    <cfRule type="cellIs" dxfId="770" priority="758" operator="between">
      <formula>9</formula>
      <formula>12</formula>
    </cfRule>
    <cfRule type="cellIs" dxfId="769" priority="759" operator="between">
      <formula>5</formula>
      <formula>8</formula>
    </cfRule>
    <cfRule type="cellIs" dxfId="768" priority="760" operator="between">
      <formula>1</formula>
      <formula>4</formula>
    </cfRule>
  </conditionalFormatting>
  <conditionalFormatting sqref="C219 C221:C223 C225:C226 C228:C231 C233:C234 C236">
    <cfRule type="cellIs" dxfId="767" priority="745" operator="between">
      <formula>29</formula>
      <formula>32</formula>
    </cfRule>
    <cfRule type="cellIs" dxfId="766" priority="746" operator="between">
      <formula>25</formula>
      <formula>28</formula>
    </cfRule>
    <cfRule type="cellIs" dxfId="765" priority="747" operator="between">
      <formula>21</formula>
      <formula>24</formula>
    </cfRule>
    <cfRule type="cellIs" dxfId="764" priority="748" operator="between">
      <formula>17</formula>
      <formula>20</formula>
    </cfRule>
    <cfRule type="cellIs" dxfId="763" priority="749" operator="between">
      <formula>13</formula>
      <formula>16</formula>
    </cfRule>
    <cfRule type="cellIs" dxfId="762" priority="750" operator="between">
      <formula>9</formula>
      <formula>12</formula>
    </cfRule>
    <cfRule type="cellIs" dxfId="761" priority="751" operator="between">
      <formula>5</formula>
      <formula>8</formula>
    </cfRule>
    <cfRule type="cellIs" dxfId="760" priority="752" operator="between">
      <formula>1</formula>
      <formula>4</formula>
    </cfRule>
  </conditionalFormatting>
  <conditionalFormatting sqref="C240 C242:C244 C246:C247 C249:C252 C254:C255 C257">
    <cfRule type="cellIs" dxfId="759" priority="737" operator="between">
      <formula>29</formula>
      <formula>32</formula>
    </cfRule>
    <cfRule type="cellIs" dxfId="758" priority="738" operator="between">
      <formula>25</formula>
      <formula>28</formula>
    </cfRule>
    <cfRule type="cellIs" dxfId="757" priority="739" operator="between">
      <formula>21</formula>
      <formula>24</formula>
    </cfRule>
    <cfRule type="cellIs" dxfId="756" priority="740" operator="between">
      <formula>17</formula>
      <formula>20</formula>
    </cfRule>
    <cfRule type="cellIs" dxfId="755" priority="741" operator="between">
      <formula>13</formula>
      <formula>16</formula>
    </cfRule>
    <cfRule type="cellIs" dxfId="754" priority="742" operator="between">
      <formula>9</formula>
      <formula>12</formula>
    </cfRule>
    <cfRule type="cellIs" dxfId="753" priority="743" operator="between">
      <formula>5</formula>
      <formula>8</formula>
    </cfRule>
    <cfRule type="cellIs" dxfId="752" priority="744" operator="between">
      <formula>1</formula>
      <formula>4</formula>
    </cfRule>
  </conditionalFormatting>
  <conditionalFormatting sqref="C261 C263:C265 C267:C268 C270:C273 C275:C276 C278">
    <cfRule type="cellIs" dxfId="751" priority="729" operator="between">
      <formula>29</formula>
      <formula>32</formula>
    </cfRule>
    <cfRule type="cellIs" dxfId="750" priority="730" operator="between">
      <formula>25</formula>
      <formula>28</formula>
    </cfRule>
    <cfRule type="cellIs" dxfId="749" priority="731" operator="between">
      <formula>21</formula>
      <formula>24</formula>
    </cfRule>
    <cfRule type="cellIs" dxfId="748" priority="732" operator="between">
      <formula>17</formula>
      <formula>20</formula>
    </cfRule>
    <cfRule type="cellIs" dxfId="747" priority="733" operator="between">
      <formula>13</formula>
      <formula>16</formula>
    </cfRule>
    <cfRule type="cellIs" dxfId="746" priority="734" operator="between">
      <formula>9</formula>
      <formula>12</formula>
    </cfRule>
    <cfRule type="cellIs" dxfId="745" priority="735" operator="between">
      <formula>5</formula>
      <formula>8</formula>
    </cfRule>
    <cfRule type="cellIs" dxfId="744" priority="736" operator="between">
      <formula>1</formula>
      <formula>4</formula>
    </cfRule>
  </conditionalFormatting>
  <conditionalFormatting sqref="C282 C284:C286 C288:C289 C291:C294 C296:C297 C299">
    <cfRule type="cellIs" dxfId="743" priority="721" operator="between">
      <formula>29</formula>
      <formula>32</formula>
    </cfRule>
    <cfRule type="cellIs" dxfId="742" priority="722" operator="between">
      <formula>25</formula>
      <formula>28</formula>
    </cfRule>
    <cfRule type="cellIs" dxfId="741" priority="723" operator="between">
      <formula>21</formula>
      <formula>24</formula>
    </cfRule>
    <cfRule type="cellIs" dxfId="740" priority="724" operator="between">
      <formula>17</formula>
      <formula>20</formula>
    </cfRule>
    <cfRule type="cellIs" dxfId="739" priority="725" operator="between">
      <formula>13</formula>
      <formula>16</formula>
    </cfRule>
    <cfRule type="cellIs" dxfId="738" priority="726" operator="between">
      <formula>9</formula>
      <formula>12</formula>
    </cfRule>
    <cfRule type="cellIs" dxfId="737" priority="727" operator="between">
      <formula>5</formula>
      <formula>8</formula>
    </cfRule>
    <cfRule type="cellIs" dxfId="736" priority="728" operator="between">
      <formula>1</formula>
      <formula>4</formula>
    </cfRule>
  </conditionalFormatting>
  <conditionalFormatting sqref="C303 C305:C307 C309:C310 C312:C315 C317:C318 C320">
    <cfRule type="cellIs" dxfId="735" priority="713" operator="between">
      <formula>29</formula>
      <formula>32</formula>
    </cfRule>
    <cfRule type="cellIs" dxfId="734" priority="714" operator="between">
      <formula>25</formula>
      <formula>28</formula>
    </cfRule>
    <cfRule type="cellIs" dxfId="733" priority="715" operator="between">
      <formula>21</formula>
      <formula>24</formula>
    </cfRule>
    <cfRule type="cellIs" dxfId="732" priority="716" operator="between">
      <formula>17</formula>
      <formula>20</formula>
    </cfRule>
    <cfRule type="cellIs" dxfId="731" priority="717" operator="between">
      <formula>13</formula>
      <formula>16</formula>
    </cfRule>
    <cfRule type="cellIs" dxfId="730" priority="718" operator="between">
      <formula>9</formula>
      <formula>12</formula>
    </cfRule>
    <cfRule type="cellIs" dxfId="729" priority="719" operator="between">
      <formula>5</formula>
      <formula>8</formula>
    </cfRule>
    <cfRule type="cellIs" dxfId="728" priority="720" operator="between">
      <formula>1</formula>
      <formula>4</formula>
    </cfRule>
  </conditionalFormatting>
  <conditionalFormatting sqref="C324 C326:C328 C330:C331 C333:C336 C338:C339 C341">
    <cfRule type="cellIs" dxfId="727" priority="705" operator="between">
      <formula>29</formula>
      <formula>32</formula>
    </cfRule>
    <cfRule type="cellIs" dxfId="726" priority="706" operator="between">
      <formula>25</formula>
      <formula>28</formula>
    </cfRule>
    <cfRule type="cellIs" dxfId="725" priority="707" operator="between">
      <formula>21</formula>
      <formula>24</formula>
    </cfRule>
    <cfRule type="cellIs" dxfId="724" priority="708" operator="between">
      <formula>17</formula>
      <formula>20</formula>
    </cfRule>
    <cfRule type="cellIs" dxfId="723" priority="709" operator="between">
      <formula>13</formula>
      <formula>16</formula>
    </cfRule>
    <cfRule type="cellIs" dxfId="722" priority="710" operator="between">
      <formula>9</formula>
      <formula>12</formula>
    </cfRule>
    <cfRule type="cellIs" dxfId="721" priority="711" operator="between">
      <formula>5</formula>
      <formula>8</formula>
    </cfRule>
    <cfRule type="cellIs" dxfId="720" priority="712" operator="between">
      <formula>1</formula>
      <formula>4</formula>
    </cfRule>
  </conditionalFormatting>
  <conditionalFormatting sqref="C345 C347:C349 C351:C352 C354:C357 C359:C360 C362">
    <cfRule type="cellIs" dxfId="719" priority="697" operator="between">
      <formula>29</formula>
      <formula>32</formula>
    </cfRule>
    <cfRule type="cellIs" dxfId="718" priority="698" operator="between">
      <formula>25</formula>
      <formula>28</formula>
    </cfRule>
    <cfRule type="cellIs" dxfId="717" priority="699" operator="between">
      <formula>21</formula>
      <formula>24</formula>
    </cfRule>
    <cfRule type="cellIs" dxfId="716" priority="700" operator="between">
      <formula>17</formula>
      <formula>20</formula>
    </cfRule>
    <cfRule type="cellIs" dxfId="715" priority="701" operator="between">
      <formula>13</formula>
      <formula>16</formula>
    </cfRule>
    <cfRule type="cellIs" dxfId="714" priority="702" operator="between">
      <formula>9</formula>
      <formula>12</formula>
    </cfRule>
    <cfRule type="cellIs" dxfId="713" priority="703" operator="between">
      <formula>5</formula>
      <formula>8</formula>
    </cfRule>
    <cfRule type="cellIs" dxfId="712" priority="704" operator="between">
      <formula>1</formula>
      <formula>4</formula>
    </cfRule>
  </conditionalFormatting>
  <conditionalFormatting sqref="C366 C368:C370 C372:C373 C375:C378 C380:C381 C383">
    <cfRule type="cellIs" dxfId="711" priority="689" operator="between">
      <formula>29</formula>
      <formula>32</formula>
    </cfRule>
    <cfRule type="cellIs" dxfId="710" priority="690" operator="between">
      <formula>25</formula>
      <formula>28</formula>
    </cfRule>
    <cfRule type="cellIs" dxfId="709" priority="691" operator="between">
      <formula>21</formula>
      <formula>24</formula>
    </cfRule>
    <cfRule type="cellIs" dxfId="708" priority="692" operator="between">
      <formula>17</formula>
      <formula>20</formula>
    </cfRule>
    <cfRule type="cellIs" dxfId="707" priority="693" operator="between">
      <formula>13</formula>
      <formula>16</formula>
    </cfRule>
    <cfRule type="cellIs" dxfId="706" priority="694" operator="between">
      <formula>9</formula>
      <formula>12</formula>
    </cfRule>
    <cfRule type="cellIs" dxfId="705" priority="695" operator="between">
      <formula>5</formula>
      <formula>8</formula>
    </cfRule>
    <cfRule type="cellIs" dxfId="704" priority="696" operator="between">
      <formula>1</formula>
      <formula>4</formula>
    </cfRule>
  </conditionalFormatting>
  <conditionalFormatting sqref="C387 C389:C391 C393:C394 C396:C399 C401:C402 C404">
    <cfRule type="cellIs" dxfId="703" priority="681" operator="between">
      <formula>29</formula>
      <formula>32</formula>
    </cfRule>
    <cfRule type="cellIs" dxfId="702" priority="682" operator="between">
      <formula>25</formula>
      <formula>28</formula>
    </cfRule>
    <cfRule type="cellIs" dxfId="701" priority="683" operator="between">
      <formula>21</formula>
      <formula>24</formula>
    </cfRule>
    <cfRule type="cellIs" dxfId="700" priority="684" operator="between">
      <formula>17</formula>
      <formula>20</formula>
    </cfRule>
    <cfRule type="cellIs" dxfId="699" priority="685" operator="between">
      <formula>13</formula>
      <formula>16</formula>
    </cfRule>
    <cfRule type="cellIs" dxfId="698" priority="686" operator="between">
      <formula>9</formula>
      <formula>12</formula>
    </cfRule>
    <cfRule type="cellIs" dxfId="697" priority="687" operator="between">
      <formula>5</formula>
      <formula>8</formula>
    </cfRule>
    <cfRule type="cellIs" dxfId="696" priority="688" operator="between">
      <formula>1</formula>
      <formula>4</formula>
    </cfRule>
  </conditionalFormatting>
  <conditionalFormatting sqref="C408 C410:C412 C414:C415 C417:C420 C422:C423 C425">
    <cfRule type="cellIs" dxfId="695" priority="673" operator="between">
      <formula>29</formula>
      <formula>32</formula>
    </cfRule>
    <cfRule type="cellIs" dxfId="694" priority="674" operator="between">
      <formula>25</formula>
      <formula>28</formula>
    </cfRule>
    <cfRule type="cellIs" dxfId="693" priority="675" operator="between">
      <formula>21</formula>
      <formula>24</formula>
    </cfRule>
    <cfRule type="cellIs" dxfId="692" priority="676" operator="between">
      <formula>17</formula>
      <formula>20</formula>
    </cfRule>
    <cfRule type="cellIs" dxfId="691" priority="677" operator="between">
      <formula>13</formula>
      <formula>16</formula>
    </cfRule>
    <cfRule type="cellIs" dxfId="690" priority="678" operator="between">
      <formula>9</formula>
      <formula>12</formula>
    </cfRule>
    <cfRule type="cellIs" dxfId="689" priority="679" operator="between">
      <formula>5</formula>
      <formula>8</formula>
    </cfRule>
    <cfRule type="cellIs" dxfId="688" priority="680" operator="between">
      <formula>1</formula>
      <formula>4</formula>
    </cfRule>
  </conditionalFormatting>
  <conditionalFormatting sqref="C429 C431:C433 C435:C436 C438:C441 C443:C444 C446">
    <cfRule type="cellIs" dxfId="687" priority="665" operator="between">
      <formula>29</formula>
      <formula>32</formula>
    </cfRule>
    <cfRule type="cellIs" dxfId="686" priority="666" operator="between">
      <formula>25</formula>
      <formula>28</formula>
    </cfRule>
    <cfRule type="cellIs" dxfId="685" priority="667" operator="between">
      <formula>21</formula>
      <formula>24</formula>
    </cfRule>
    <cfRule type="cellIs" dxfId="684" priority="668" operator="between">
      <formula>17</formula>
      <formula>20</formula>
    </cfRule>
    <cfRule type="cellIs" dxfId="683" priority="669" operator="between">
      <formula>13</formula>
      <formula>16</formula>
    </cfRule>
    <cfRule type="cellIs" dxfId="682" priority="670" operator="between">
      <formula>9</formula>
      <formula>12</formula>
    </cfRule>
    <cfRule type="cellIs" dxfId="681" priority="671" operator="between">
      <formula>5</formula>
      <formula>8</formula>
    </cfRule>
    <cfRule type="cellIs" dxfId="680" priority="672" operator="between">
      <formula>1</formula>
      <formula>4</formula>
    </cfRule>
  </conditionalFormatting>
  <conditionalFormatting sqref="C450 C452:C454 C456:C457 C459:C462 C464:C465 C467">
    <cfRule type="cellIs" dxfId="679" priority="657" operator="between">
      <formula>29</formula>
      <formula>32</formula>
    </cfRule>
    <cfRule type="cellIs" dxfId="678" priority="658" operator="between">
      <formula>25</formula>
      <formula>28</formula>
    </cfRule>
    <cfRule type="cellIs" dxfId="677" priority="659" operator="between">
      <formula>21</formula>
      <formula>24</formula>
    </cfRule>
    <cfRule type="cellIs" dxfId="676" priority="660" operator="between">
      <formula>17</formula>
      <formula>20</formula>
    </cfRule>
    <cfRule type="cellIs" dxfId="675" priority="661" operator="between">
      <formula>13</formula>
      <formula>16</formula>
    </cfRule>
    <cfRule type="cellIs" dxfId="674" priority="662" operator="between">
      <formula>9</formula>
      <formula>12</formula>
    </cfRule>
    <cfRule type="cellIs" dxfId="673" priority="663" operator="between">
      <formula>5</formula>
      <formula>8</formula>
    </cfRule>
    <cfRule type="cellIs" dxfId="672" priority="664" operator="between">
      <formula>1</formula>
      <formula>4</formula>
    </cfRule>
  </conditionalFormatting>
  <conditionalFormatting sqref="C471 C473:C475 C477:C478 C480:C483 C485:C486 C488">
    <cfRule type="cellIs" dxfId="671" priority="649" operator="between">
      <formula>29</formula>
      <formula>32</formula>
    </cfRule>
    <cfRule type="cellIs" dxfId="670" priority="650" operator="between">
      <formula>25</formula>
      <formula>28</formula>
    </cfRule>
    <cfRule type="cellIs" dxfId="669" priority="651" operator="between">
      <formula>21</formula>
      <formula>24</formula>
    </cfRule>
    <cfRule type="cellIs" dxfId="668" priority="652" operator="between">
      <formula>17</formula>
      <formula>20</formula>
    </cfRule>
    <cfRule type="cellIs" dxfId="667" priority="653" operator="between">
      <formula>13</formula>
      <formula>16</formula>
    </cfRule>
    <cfRule type="cellIs" dxfId="666" priority="654" operator="between">
      <formula>9</formula>
      <formula>12</formula>
    </cfRule>
    <cfRule type="cellIs" dxfId="665" priority="655" operator="between">
      <formula>5</formula>
      <formula>8</formula>
    </cfRule>
    <cfRule type="cellIs" dxfId="664" priority="656" operator="between">
      <formula>1</formula>
      <formula>4</formula>
    </cfRule>
  </conditionalFormatting>
  <conditionalFormatting sqref="C492 C494:C496 C498:C499 C501:C504 C506:C507 C509">
    <cfRule type="cellIs" dxfId="663" priority="641" operator="between">
      <formula>29</formula>
      <formula>32</formula>
    </cfRule>
    <cfRule type="cellIs" dxfId="662" priority="642" operator="between">
      <formula>25</formula>
      <formula>28</formula>
    </cfRule>
    <cfRule type="cellIs" dxfId="661" priority="643" operator="between">
      <formula>21</formula>
      <formula>24</formula>
    </cfRule>
    <cfRule type="cellIs" dxfId="660" priority="644" operator="between">
      <formula>17</formula>
      <formula>20</formula>
    </cfRule>
    <cfRule type="cellIs" dxfId="659" priority="645" operator="between">
      <formula>13</formula>
      <formula>16</formula>
    </cfRule>
    <cfRule type="cellIs" dxfId="658" priority="646" operator="between">
      <formula>9</formula>
      <formula>12</formula>
    </cfRule>
    <cfRule type="cellIs" dxfId="657" priority="647" operator="between">
      <formula>5</formula>
      <formula>8</formula>
    </cfRule>
    <cfRule type="cellIs" dxfId="656" priority="648" operator="between">
      <formula>1</formula>
      <formula>4</formula>
    </cfRule>
  </conditionalFormatting>
  <conditionalFormatting sqref="C513 C515:C517 C519:C520 C522:C525 C527:C528 C530">
    <cfRule type="cellIs" dxfId="655" priority="633" operator="between">
      <formula>29</formula>
      <formula>32</formula>
    </cfRule>
    <cfRule type="cellIs" dxfId="654" priority="634" operator="between">
      <formula>25</formula>
      <formula>28</formula>
    </cfRule>
    <cfRule type="cellIs" dxfId="653" priority="635" operator="between">
      <formula>21</formula>
      <formula>24</formula>
    </cfRule>
    <cfRule type="cellIs" dxfId="652" priority="636" operator="between">
      <formula>17</formula>
      <formula>20</formula>
    </cfRule>
    <cfRule type="cellIs" dxfId="651" priority="637" operator="between">
      <formula>13</formula>
      <formula>16</formula>
    </cfRule>
    <cfRule type="cellIs" dxfId="650" priority="638" operator="between">
      <formula>9</formula>
      <formula>12</formula>
    </cfRule>
    <cfRule type="cellIs" dxfId="649" priority="639" operator="between">
      <formula>5</formula>
      <formula>8</formula>
    </cfRule>
    <cfRule type="cellIs" dxfId="648" priority="640" operator="between">
      <formula>1</formula>
      <formula>4</formula>
    </cfRule>
  </conditionalFormatting>
  <conditionalFormatting sqref="C534 C536:C538 C540:C541 C543:C546 C548:C549 C551">
    <cfRule type="cellIs" dxfId="647" priority="625" operator="between">
      <formula>29</formula>
      <formula>32</formula>
    </cfRule>
    <cfRule type="cellIs" dxfId="646" priority="626" operator="between">
      <formula>25</formula>
      <formula>28</formula>
    </cfRule>
    <cfRule type="cellIs" dxfId="645" priority="627" operator="between">
      <formula>21</formula>
      <formula>24</formula>
    </cfRule>
    <cfRule type="cellIs" dxfId="644" priority="628" operator="between">
      <formula>17</formula>
      <formula>20</formula>
    </cfRule>
    <cfRule type="cellIs" dxfId="643" priority="629" operator="between">
      <formula>13</formula>
      <formula>16</formula>
    </cfRule>
    <cfRule type="cellIs" dxfId="642" priority="630" operator="between">
      <formula>9</formula>
      <formula>12</formula>
    </cfRule>
    <cfRule type="cellIs" dxfId="641" priority="631" operator="between">
      <formula>5</formula>
      <formula>8</formula>
    </cfRule>
    <cfRule type="cellIs" dxfId="640" priority="632" operator="between">
      <formula>1</formula>
      <formula>4</formula>
    </cfRule>
  </conditionalFormatting>
  <conditionalFormatting sqref="C555 C557:C559 C561:C562 C564:C567 C569:C570 C572">
    <cfRule type="cellIs" dxfId="639" priority="617" operator="between">
      <formula>29</formula>
      <formula>32</formula>
    </cfRule>
    <cfRule type="cellIs" dxfId="638" priority="618" operator="between">
      <formula>25</formula>
      <formula>28</formula>
    </cfRule>
    <cfRule type="cellIs" dxfId="637" priority="619" operator="between">
      <formula>21</formula>
      <formula>24</formula>
    </cfRule>
    <cfRule type="cellIs" dxfId="636" priority="620" operator="between">
      <formula>17</formula>
      <formula>20</formula>
    </cfRule>
    <cfRule type="cellIs" dxfId="635" priority="621" operator="between">
      <formula>13</formula>
      <formula>16</formula>
    </cfRule>
    <cfRule type="cellIs" dxfId="634" priority="622" operator="between">
      <formula>9</formula>
      <formula>12</formula>
    </cfRule>
    <cfRule type="cellIs" dxfId="633" priority="623" operator="between">
      <formula>5</formula>
      <formula>8</formula>
    </cfRule>
    <cfRule type="cellIs" dxfId="632" priority="624" operator="between">
      <formula>1</formula>
      <formula>4</formula>
    </cfRule>
  </conditionalFormatting>
  <conditionalFormatting sqref="C576 C578:C580 C582:C583 C585:C588 C590:C591 C593">
    <cfRule type="cellIs" dxfId="631" priority="609" operator="between">
      <formula>29</formula>
      <formula>32</formula>
    </cfRule>
    <cfRule type="cellIs" dxfId="630" priority="610" operator="between">
      <formula>25</formula>
      <formula>28</formula>
    </cfRule>
    <cfRule type="cellIs" dxfId="629" priority="611" operator="between">
      <formula>21</formula>
      <formula>24</formula>
    </cfRule>
    <cfRule type="cellIs" dxfId="628" priority="612" operator="between">
      <formula>17</formula>
      <formula>20</formula>
    </cfRule>
    <cfRule type="cellIs" dxfId="627" priority="613" operator="between">
      <formula>13</formula>
      <formula>16</formula>
    </cfRule>
    <cfRule type="cellIs" dxfId="626" priority="614" operator="between">
      <formula>9</formula>
      <formula>12</formula>
    </cfRule>
    <cfRule type="cellIs" dxfId="625" priority="615" operator="between">
      <formula>5</formula>
      <formula>8</formula>
    </cfRule>
    <cfRule type="cellIs" dxfId="624" priority="616" operator="between">
      <formula>1</formula>
      <formula>4</formula>
    </cfRule>
  </conditionalFormatting>
  <conditionalFormatting sqref="C597 C599:C601 C603:C604 C606:C609 C611:C612 C614">
    <cfRule type="cellIs" dxfId="623" priority="601" operator="between">
      <formula>29</formula>
      <formula>32</formula>
    </cfRule>
    <cfRule type="cellIs" dxfId="622" priority="602" operator="between">
      <formula>25</formula>
      <formula>28</formula>
    </cfRule>
    <cfRule type="cellIs" dxfId="621" priority="603" operator="between">
      <formula>21</formula>
      <formula>24</formula>
    </cfRule>
    <cfRule type="cellIs" dxfId="620" priority="604" operator="between">
      <formula>17</formula>
      <formula>20</formula>
    </cfRule>
    <cfRule type="cellIs" dxfId="619" priority="605" operator="between">
      <formula>13</formula>
      <formula>16</formula>
    </cfRule>
    <cfRule type="cellIs" dxfId="618" priority="606" operator="between">
      <formula>9</formula>
      <formula>12</formula>
    </cfRule>
    <cfRule type="cellIs" dxfId="617" priority="607" operator="between">
      <formula>5</formula>
      <formula>8</formula>
    </cfRule>
    <cfRule type="cellIs" dxfId="616" priority="608" operator="between">
      <formula>1</formula>
      <formula>4</formula>
    </cfRule>
  </conditionalFormatting>
  <conditionalFormatting sqref="C618 C620:C622 C624:C625 C627:C630 C632:C633 C635">
    <cfRule type="cellIs" dxfId="615" priority="593" operator="between">
      <formula>29</formula>
      <formula>32</formula>
    </cfRule>
    <cfRule type="cellIs" dxfId="614" priority="594" operator="between">
      <formula>25</formula>
      <formula>28</formula>
    </cfRule>
    <cfRule type="cellIs" dxfId="613" priority="595" operator="between">
      <formula>21</formula>
      <formula>24</formula>
    </cfRule>
    <cfRule type="cellIs" dxfId="612" priority="596" operator="between">
      <formula>17</formula>
      <formula>20</formula>
    </cfRule>
    <cfRule type="cellIs" dxfId="611" priority="597" operator="between">
      <formula>13</formula>
      <formula>16</formula>
    </cfRule>
    <cfRule type="cellIs" dxfId="610" priority="598" operator="between">
      <formula>9</formula>
      <formula>12</formula>
    </cfRule>
    <cfRule type="cellIs" dxfId="609" priority="599" operator="between">
      <formula>5</formula>
      <formula>8</formula>
    </cfRule>
    <cfRule type="cellIs" dxfId="608" priority="600" operator="between">
      <formula>1</formula>
      <formula>4</formula>
    </cfRule>
  </conditionalFormatting>
  <conditionalFormatting sqref="C639 C641:C643 C645:C646 C648:C651 C653:C654 C656">
    <cfRule type="cellIs" dxfId="607" priority="585" operator="between">
      <formula>29</formula>
      <formula>32</formula>
    </cfRule>
    <cfRule type="cellIs" dxfId="606" priority="586" operator="between">
      <formula>25</formula>
      <formula>28</formula>
    </cfRule>
    <cfRule type="cellIs" dxfId="605" priority="587" operator="between">
      <formula>21</formula>
      <formula>24</formula>
    </cfRule>
    <cfRule type="cellIs" dxfId="604" priority="588" operator="between">
      <formula>17</formula>
      <formula>20</formula>
    </cfRule>
    <cfRule type="cellIs" dxfId="603" priority="589" operator="between">
      <formula>13</formula>
      <formula>16</formula>
    </cfRule>
    <cfRule type="cellIs" dxfId="602" priority="590" operator="between">
      <formula>9</formula>
      <formula>12</formula>
    </cfRule>
    <cfRule type="cellIs" dxfId="601" priority="591" operator="between">
      <formula>5</formula>
      <formula>8</formula>
    </cfRule>
    <cfRule type="cellIs" dxfId="600" priority="592" operator="between">
      <formula>1</formula>
      <formula>4</formula>
    </cfRule>
  </conditionalFormatting>
  <conditionalFormatting sqref="C660 C662:C664 C666:C667 C669:C672 C674:C675 C677">
    <cfRule type="cellIs" dxfId="599" priority="577" operator="between">
      <formula>29</formula>
      <formula>32</formula>
    </cfRule>
    <cfRule type="cellIs" dxfId="598" priority="578" operator="between">
      <formula>25</formula>
      <formula>28</formula>
    </cfRule>
    <cfRule type="cellIs" dxfId="597" priority="579" operator="between">
      <formula>21</formula>
      <formula>24</formula>
    </cfRule>
    <cfRule type="cellIs" dxfId="596" priority="580" operator="between">
      <formula>17</formula>
      <formula>20</formula>
    </cfRule>
    <cfRule type="cellIs" dxfId="595" priority="581" operator="between">
      <formula>13</formula>
      <formula>16</formula>
    </cfRule>
    <cfRule type="cellIs" dxfId="594" priority="582" operator="between">
      <formula>9</formula>
      <formula>12</formula>
    </cfRule>
    <cfRule type="cellIs" dxfId="593" priority="583" operator="between">
      <formula>5</formula>
      <formula>8</formula>
    </cfRule>
    <cfRule type="cellIs" dxfId="592" priority="584" operator="between">
      <formula>1</formula>
      <formula>4</formula>
    </cfRule>
  </conditionalFormatting>
  <conditionalFormatting sqref="AD9:AD11 AD13:AD14">
    <cfRule type="cellIs" dxfId="591" priority="569" operator="between">
      <formula>29</formula>
      <formula>32</formula>
    </cfRule>
    <cfRule type="cellIs" dxfId="590" priority="570" operator="between">
      <formula>25</formula>
      <formula>28</formula>
    </cfRule>
    <cfRule type="cellIs" dxfId="589" priority="571" operator="between">
      <formula>21</formula>
      <formula>24</formula>
    </cfRule>
    <cfRule type="cellIs" dxfId="588" priority="572" operator="between">
      <formula>17</formula>
      <formula>20</formula>
    </cfRule>
    <cfRule type="cellIs" dxfId="587" priority="573" operator="between">
      <formula>13</formula>
      <formula>16</formula>
    </cfRule>
    <cfRule type="cellIs" dxfId="586" priority="574" operator="between">
      <formula>9</formula>
      <formula>12</formula>
    </cfRule>
    <cfRule type="cellIs" dxfId="585" priority="575" operator="between">
      <formula>5</formula>
      <formula>8</formula>
    </cfRule>
    <cfRule type="cellIs" dxfId="584" priority="576" operator="between">
      <formula>1</formula>
      <formula>4</formula>
    </cfRule>
  </conditionalFormatting>
  <conditionalFormatting sqref="AD23">
    <cfRule type="cellIs" dxfId="583" priority="561" operator="between">
      <formula>29</formula>
      <formula>32</formula>
    </cfRule>
    <cfRule type="cellIs" dxfId="582" priority="562" operator="between">
      <formula>25</formula>
      <formula>28</formula>
    </cfRule>
    <cfRule type="cellIs" dxfId="581" priority="563" operator="between">
      <formula>21</formula>
      <formula>24</formula>
    </cfRule>
    <cfRule type="cellIs" dxfId="580" priority="564" operator="between">
      <formula>17</formula>
      <formula>20</formula>
    </cfRule>
    <cfRule type="cellIs" dxfId="579" priority="565" operator="between">
      <formula>13</formula>
      <formula>16</formula>
    </cfRule>
    <cfRule type="cellIs" dxfId="578" priority="566" operator="between">
      <formula>9</formula>
      <formula>12</formula>
    </cfRule>
    <cfRule type="cellIs" dxfId="577" priority="567" operator="between">
      <formula>5</formula>
      <formula>8</formula>
    </cfRule>
    <cfRule type="cellIs" dxfId="576" priority="568" operator="between">
      <formula>1</formula>
      <formula>4</formula>
    </cfRule>
  </conditionalFormatting>
  <conditionalFormatting sqref="AD30:AD32 AD34:AD35">
    <cfRule type="cellIs" dxfId="575" priority="553" operator="between">
      <formula>29</formula>
      <formula>32</formula>
    </cfRule>
    <cfRule type="cellIs" dxfId="574" priority="554" operator="between">
      <formula>25</formula>
      <formula>28</formula>
    </cfRule>
    <cfRule type="cellIs" dxfId="573" priority="555" operator="between">
      <formula>21</formula>
      <formula>24</formula>
    </cfRule>
    <cfRule type="cellIs" dxfId="572" priority="556" operator="between">
      <formula>17</formula>
      <formula>20</formula>
    </cfRule>
    <cfRule type="cellIs" dxfId="571" priority="557" operator="between">
      <formula>13</formula>
      <formula>16</formula>
    </cfRule>
    <cfRule type="cellIs" dxfId="570" priority="558" operator="between">
      <formula>9</formula>
      <formula>12</formula>
    </cfRule>
    <cfRule type="cellIs" dxfId="569" priority="559" operator="between">
      <formula>5</formula>
      <formula>8</formula>
    </cfRule>
    <cfRule type="cellIs" dxfId="568" priority="560" operator="between">
      <formula>1</formula>
      <formula>4</formula>
    </cfRule>
  </conditionalFormatting>
  <conditionalFormatting sqref="AD51:AD53 AD55:AD56">
    <cfRule type="cellIs" dxfId="567" priority="545" operator="between">
      <formula>29</formula>
      <formula>32</formula>
    </cfRule>
    <cfRule type="cellIs" dxfId="566" priority="546" operator="between">
      <formula>25</formula>
      <formula>28</formula>
    </cfRule>
    <cfRule type="cellIs" dxfId="565" priority="547" operator="between">
      <formula>21</formula>
      <formula>24</formula>
    </cfRule>
    <cfRule type="cellIs" dxfId="564" priority="548" operator="between">
      <formula>17</formula>
      <formula>20</formula>
    </cfRule>
    <cfRule type="cellIs" dxfId="563" priority="549" operator="between">
      <formula>13</formula>
      <formula>16</formula>
    </cfRule>
    <cfRule type="cellIs" dxfId="562" priority="550" operator="between">
      <formula>9</formula>
      <formula>12</formula>
    </cfRule>
    <cfRule type="cellIs" dxfId="561" priority="551" operator="between">
      <formula>5</formula>
      <formula>8</formula>
    </cfRule>
    <cfRule type="cellIs" dxfId="560" priority="552" operator="between">
      <formula>1</formula>
      <formula>4</formula>
    </cfRule>
  </conditionalFormatting>
  <conditionalFormatting sqref="AD72:AD74 AD76:AD77">
    <cfRule type="cellIs" dxfId="559" priority="537" operator="between">
      <formula>29</formula>
      <formula>32</formula>
    </cfRule>
    <cfRule type="cellIs" dxfId="558" priority="538" operator="between">
      <formula>25</formula>
      <formula>28</formula>
    </cfRule>
    <cfRule type="cellIs" dxfId="557" priority="539" operator="between">
      <formula>21</formula>
      <formula>24</formula>
    </cfRule>
    <cfRule type="cellIs" dxfId="556" priority="540" operator="between">
      <formula>17</formula>
      <formula>20</formula>
    </cfRule>
    <cfRule type="cellIs" dxfId="555" priority="541" operator="between">
      <formula>13</formula>
      <formula>16</formula>
    </cfRule>
    <cfRule type="cellIs" dxfId="554" priority="542" operator="between">
      <formula>9</formula>
      <formula>12</formula>
    </cfRule>
    <cfRule type="cellIs" dxfId="553" priority="543" operator="between">
      <formula>5</formula>
      <formula>8</formula>
    </cfRule>
    <cfRule type="cellIs" dxfId="552" priority="544" operator="between">
      <formula>1</formula>
      <formula>4</formula>
    </cfRule>
  </conditionalFormatting>
  <conditionalFormatting sqref="AD93:AD95 AD97:AD98">
    <cfRule type="cellIs" dxfId="551" priority="529" operator="between">
      <formula>29</formula>
      <formula>32</formula>
    </cfRule>
    <cfRule type="cellIs" dxfId="550" priority="530" operator="between">
      <formula>25</formula>
      <formula>28</formula>
    </cfRule>
    <cfRule type="cellIs" dxfId="549" priority="531" operator="between">
      <formula>21</formula>
      <formula>24</formula>
    </cfRule>
    <cfRule type="cellIs" dxfId="548" priority="532" operator="between">
      <formula>17</formula>
      <formula>20</formula>
    </cfRule>
    <cfRule type="cellIs" dxfId="547" priority="533" operator="between">
      <formula>13</formula>
      <formula>16</formula>
    </cfRule>
    <cfRule type="cellIs" dxfId="546" priority="534" operator="between">
      <formula>9</formula>
      <formula>12</formula>
    </cfRule>
    <cfRule type="cellIs" dxfId="545" priority="535" operator="between">
      <formula>5</formula>
      <formula>8</formula>
    </cfRule>
    <cfRule type="cellIs" dxfId="544" priority="536" operator="between">
      <formula>1</formula>
      <formula>4</formula>
    </cfRule>
  </conditionalFormatting>
  <conditionalFormatting sqref="AD114:AD116 AD118:AD119">
    <cfRule type="cellIs" dxfId="543" priority="521" operator="between">
      <formula>29</formula>
      <formula>32</formula>
    </cfRule>
    <cfRule type="cellIs" dxfId="542" priority="522" operator="between">
      <formula>25</formula>
      <formula>28</formula>
    </cfRule>
    <cfRule type="cellIs" dxfId="541" priority="523" operator="between">
      <formula>21</formula>
      <formula>24</formula>
    </cfRule>
    <cfRule type="cellIs" dxfId="540" priority="524" operator="between">
      <formula>17</formula>
      <formula>20</formula>
    </cfRule>
    <cfRule type="cellIs" dxfId="539" priority="525" operator="between">
      <formula>13</formula>
      <formula>16</formula>
    </cfRule>
    <cfRule type="cellIs" dxfId="538" priority="526" operator="between">
      <formula>9</formula>
      <formula>12</formula>
    </cfRule>
    <cfRule type="cellIs" dxfId="537" priority="527" operator="between">
      <formula>5</formula>
      <formula>8</formula>
    </cfRule>
    <cfRule type="cellIs" dxfId="536" priority="528" operator="between">
      <formula>1</formula>
      <formula>4</formula>
    </cfRule>
  </conditionalFormatting>
  <conditionalFormatting sqref="AD135:AD137 AD139:AD140">
    <cfRule type="cellIs" dxfId="535" priority="513" operator="between">
      <formula>29</formula>
      <formula>32</formula>
    </cfRule>
    <cfRule type="cellIs" dxfId="534" priority="514" operator="between">
      <formula>25</formula>
      <formula>28</formula>
    </cfRule>
    <cfRule type="cellIs" dxfId="533" priority="515" operator="between">
      <formula>21</formula>
      <formula>24</formula>
    </cfRule>
    <cfRule type="cellIs" dxfId="532" priority="516" operator="between">
      <formula>17</formula>
      <formula>20</formula>
    </cfRule>
    <cfRule type="cellIs" dxfId="531" priority="517" operator="between">
      <formula>13</formula>
      <formula>16</formula>
    </cfRule>
    <cfRule type="cellIs" dxfId="530" priority="518" operator="between">
      <formula>9</formula>
      <formula>12</formula>
    </cfRule>
    <cfRule type="cellIs" dxfId="529" priority="519" operator="between">
      <formula>5</formula>
      <formula>8</formula>
    </cfRule>
    <cfRule type="cellIs" dxfId="528" priority="520" operator="between">
      <formula>1</formula>
      <formula>4</formula>
    </cfRule>
  </conditionalFormatting>
  <conditionalFormatting sqref="AD156:AD158 AD160:AD161">
    <cfRule type="cellIs" dxfId="527" priority="505" operator="between">
      <formula>29</formula>
      <formula>32</formula>
    </cfRule>
    <cfRule type="cellIs" dxfId="526" priority="506" operator="between">
      <formula>25</formula>
      <formula>28</formula>
    </cfRule>
    <cfRule type="cellIs" dxfId="525" priority="507" operator="between">
      <formula>21</formula>
      <formula>24</formula>
    </cfRule>
    <cfRule type="cellIs" dxfId="524" priority="508" operator="between">
      <formula>17</formula>
      <formula>20</formula>
    </cfRule>
    <cfRule type="cellIs" dxfId="523" priority="509" operator="between">
      <formula>13</formula>
      <formula>16</formula>
    </cfRule>
    <cfRule type="cellIs" dxfId="522" priority="510" operator="between">
      <formula>9</formula>
      <formula>12</formula>
    </cfRule>
    <cfRule type="cellIs" dxfId="521" priority="511" operator="between">
      <formula>5</formula>
      <formula>8</formula>
    </cfRule>
    <cfRule type="cellIs" dxfId="520" priority="512" operator="between">
      <formula>1</formula>
      <formula>4</formula>
    </cfRule>
  </conditionalFormatting>
  <conditionalFormatting sqref="AD177:AD179 AD181:AD182">
    <cfRule type="cellIs" dxfId="519" priority="497" operator="between">
      <formula>29</formula>
      <formula>32</formula>
    </cfRule>
    <cfRule type="cellIs" dxfId="518" priority="498" operator="between">
      <formula>25</formula>
      <formula>28</formula>
    </cfRule>
    <cfRule type="cellIs" dxfId="517" priority="499" operator="between">
      <formula>21</formula>
      <formula>24</formula>
    </cfRule>
    <cfRule type="cellIs" dxfId="516" priority="500" operator="between">
      <formula>17</formula>
      <formula>20</formula>
    </cfRule>
    <cfRule type="cellIs" dxfId="515" priority="501" operator="between">
      <formula>13</formula>
      <formula>16</formula>
    </cfRule>
    <cfRule type="cellIs" dxfId="514" priority="502" operator="between">
      <formula>9</formula>
      <formula>12</formula>
    </cfRule>
    <cfRule type="cellIs" dxfId="513" priority="503" operator="between">
      <formula>5</formula>
      <formula>8</formula>
    </cfRule>
    <cfRule type="cellIs" dxfId="512" priority="504" operator="between">
      <formula>1</formula>
      <formula>4</formula>
    </cfRule>
  </conditionalFormatting>
  <conditionalFormatting sqref="AD198:AD200 AD202:AD203">
    <cfRule type="cellIs" dxfId="511" priority="489" operator="between">
      <formula>29</formula>
      <formula>32</formula>
    </cfRule>
    <cfRule type="cellIs" dxfId="510" priority="490" operator="between">
      <formula>25</formula>
      <formula>28</formula>
    </cfRule>
    <cfRule type="cellIs" dxfId="509" priority="491" operator="between">
      <formula>21</formula>
      <formula>24</formula>
    </cfRule>
    <cfRule type="cellIs" dxfId="508" priority="492" operator="between">
      <formula>17</formula>
      <formula>20</formula>
    </cfRule>
    <cfRule type="cellIs" dxfId="507" priority="493" operator="between">
      <formula>13</formula>
      <formula>16</formula>
    </cfRule>
    <cfRule type="cellIs" dxfId="506" priority="494" operator="between">
      <formula>9</formula>
      <formula>12</formula>
    </cfRule>
    <cfRule type="cellIs" dxfId="505" priority="495" operator="between">
      <formula>5</formula>
      <formula>8</formula>
    </cfRule>
    <cfRule type="cellIs" dxfId="504" priority="496" operator="between">
      <formula>1</formula>
      <formula>4</formula>
    </cfRule>
  </conditionalFormatting>
  <conditionalFormatting sqref="AD219:AD221 AD223:AD224">
    <cfRule type="cellIs" dxfId="503" priority="481" operator="between">
      <formula>29</formula>
      <formula>32</formula>
    </cfRule>
    <cfRule type="cellIs" dxfId="502" priority="482" operator="between">
      <formula>25</formula>
      <formula>28</formula>
    </cfRule>
    <cfRule type="cellIs" dxfId="501" priority="483" operator="between">
      <formula>21</formula>
      <formula>24</formula>
    </cfRule>
    <cfRule type="cellIs" dxfId="500" priority="484" operator="between">
      <formula>17</formula>
      <formula>20</formula>
    </cfRule>
    <cfRule type="cellIs" dxfId="499" priority="485" operator="between">
      <formula>13</formula>
      <formula>16</formula>
    </cfRule>
    <cfRule type="cellIs" dxfId="498" priority="486" operator="between">
      <formula>9</formula>
      <formula>12</formula>
    </cfRule>
    <cfRule type="cellIs" dxfId="497" priority="487" operator="between">
      <formula>5</formula>
      <formula>8</formula>
    </cfRule>
    <cfRule type="cellIs" dxfId="496" priority="488" operator="between">
      <formula>1</formula>
      <formula>4</formula>
    </cfRule>
  </conditionalFormatting>
  <conditionalFormatting sqref="AD240:AD242 AD244:AD245">
    <cfRule type="cellIs" dxfId="495" priority="473" operator="between">
      <formula>29</formula>
      <formula>32</formula>
    </cfRule>
    <cfRule type="cellIs" dxfId="494" priority="474" operator="between">
      <formula>25</formula>
      <formula>28</formula>
    </cfRule>
    <cfRule type="cellIs" dxfId="493" priority="475" operator="between">
      <formula>21</formula>
      <formula>24</formula>
    </cfRule>
    <cfRule type="cellIs" dxfId="492" priority="476" operator="between">
      <formula>17</formula>
      <formula>20</formula>
    </cfRule>
    <cfRule type="cellIs" dxfId="491" priority="477" operator="between">
      <formula>13</formula>
      <formula>16</formula>
    </cfRule>
    <cfRule type="cellIs" dxfId="490" priority="478" operator="between">
      <formula>9</formula>
      <formula>12</formula>
    </cfRule>
    <cfRule type="cellIs" dxfId="489" priority="479" operator="between">
      <formula>5</formula>
      <formula>8</formula>
    </cfRule>
    <cfRule type="cellIs" dxfId="488" priority="480" operator="between">
      <formula>1</formula>
      <formula>4</formula>
    </cfRule>
  </conditionalFormatting>
  <conditionalFormatting sqref="AD261:AD263 AD265:AD266">
    <cfRule type="cellIs" dxfId="487" priority="465" operator="between">
      <formula>29</formula>
      <formula>32</formula>
    </cfRule>
    <cfRule type="cellIs" dxfId="486" priority="466" operator="between">
      <formula>25</formula>
      <formula>28</formula>
    </cfRule>
    <cfRule type="cellIs" dxfId="485" priority="467" operator="between">
      <formula>21</formula>
      <formula>24</formula>
    </cfRule>
    <cfRule type="cellIs" dxfId="484" priority="468" operator="between">
      <formula>17</formula>
      <formula>20</formula>
    </cfRule>
    <cfRule type="cellIs" dxfId="483" priority="469" operator="between">
      <formula>13</formula>
      <formula>16</formula>
    </cfRule>
    <cfRule type="cellIs" dxfId="482" priority="470" operator="between">
      <formula>9</formula>
      <formula>12</formula>
    </cfRule>
    <cfRule type="cellIs" dxfId="481" priority="471" operator="between">
      <formula>5</formula>
      <formula>8</formula>
    </cfRule>
    <cfRule type="cellIs" dxfId="480" priority="472" operator="between">
      <formula>1</formula>
      <formula>4</formula>
    </cfRule>
  </conditionalFormatting>
  <conditionalFormatting sqref="AD282:AD284 AD286:AD287">
    <cfRule type="cellIs" dxfId="479" priority="457" operator="between">
      <formula>29</formula>
      <formula>32</formula>
    </cfRule>
    <cfRule type="cellIs" dxfId="478" priority="458" operator="between">
      <formula>25</formula>
      <formula>28</formula>
    </cfRule>
    <cfRule type="cellIs" dxfId="477" priority="459" operator="between">
      <formula>21</formula>
      <formula>24</formula>
    </cfRule>
    <cfRule type="cellIs" dxfId="476" priority="460" operator="between">
      <formula>17</formula>
      <formula>20</formula>
    </cfRule>
    <cfRule type="cellIs" dxfId="475" priority="461" operator="between">
      <formula>13</formula>
      <formula>16</formula>
    </cfRule>
    <cfRule type="cellIs" dxfId="474" priority="462" operator="between">
      <formula>9</formula>
      <formula>12</formula>
    </cfRule>
    <cfRule type="cellIs" dxfId="473" priority="463" operator="between">
      <formula>5</formula>
      <formula>8</formula>
    </cfRule>
    <cfRule type="cellIs" dxfId="472" priority="464" operator="between">
      <formula>1</formula>
      <formula>4</formula>
    </cfRule>
  </conditionalFormatting>
  <conditionalFormatting sqref="AD303:AD305 AD307:AD308">
    <cfRule type="cellIs" dxfId="471" priority="449" operator="between">
      <formula>29</formula>
      <formula>32</formula>
    </cfRule>
    <cfRule type="cellIs" dxfId="470" priority="450" operator="between">
      <formula>25</formula>
      <formula>28</formula>
    </cfRule>
    <cfRule type="cellIs" dxfId="469" priority="451" operator="between">
      <formula>21</formula>
      <formula>24</formula>
    </cfRule>
    <cfRule type="cellIs" dxfId="468" priority="452" operator="between">
      <formula>17</formula>
      <formula>20</formula>
    </cfRule>
    <cfRule type="cellIs" dxfId="467" priority="453" operator="between">
      <formula>13</formula>
      <formula>16</formula>
    </cfRule>
    <cfRule type="cellIs" dxfId="466" priority="454" operator="between">
      <formula>9</formula>
      <formula>12</formula>
    </cfRule>
    <cfRule type="cellIs" dxfId="465" priority="455" operator="between">
      <formula>5</formula>
      <formula>8</formula>
    </cfRule>
    <cfRule type="cellIs" dxfId="464" priority="456" operator="between">
      <formula>1</formula>
      <formula>4</formula>
    </cfRule>
  </conditionalFormatting>
  <conditionalFormatting sqref="AD324:AD326 AD328:AD329">
    <cfRule type="cellIs" dxfId="463" priority="441" operator="between">
      <formula>29</formula>
      <formula>32</formula>
    </cfRule>
    <cfRule type="cellIs" dxfId="462" priority="442" operator="between">
      <formula>25</formula>
      <formula>28</formula>
    </cfRule>
    <cfRule type="cellIs" dxfId="461" priority="443" operator="between">
      <formula>21</formula>
      <formula>24</formula>
    </cfRule>
    <cfRule type="cellIs" dxfId="460" priority="444" operator="between">
      <formula>17</formula>
      <formula>20</formula>
    </cfRule>
    <cfRule type="cellIs" dxfId="459" priority="445" operator="between">
      <formula>13</formula>
      <formula>16</formula>
    </cfRule>
    <cfRule type="cellIs" dxfId="458" priority="446" operator="between">
      <formula>9</formula>
      <formula>12</formula>
    </cfRule>
    <cfRule type="cellIs" dxfId="457" priority="447" operator="between">
      <formula>5</formula>
      <formula>8</formula>
    </cfRule>
    <cfRule type="cellIs" dxfId="456" priority="448" operator="between">
      <formula>1</formula>
      <formula>4</formula>
    </cfRule>
  </conditionalFormatting>
  <conditionalFormatting sqref="AD345:AD347 AD349:AD350">
    <cfRule type="cellIs" dxfId="455" priority="433" operator="between">
      <formula>29</formula>
      <formula>32</formula>
    </cfRule>
    <cfRule type="cellIs" dxfId="454" priority="434" operator="between">
      <formula>25</formula>
      <formula>28</formula>
    </cfRule>
    <cfRule type="cellIs" dxfId="453" priority="435" operator="between">
      <formula>21</formula>
      <formula>24</formula>
    </cfRule>
    <cfRule type="cellIs" dxfId="452" priority="436" operator="between">
      <formula>17</formula>
      <formula>20</formula>
    </cfRule>
    <cfRule type="cellIs" dxfId="451" priority="437" operator="between">
      <formula>13</formula>
      <formula>16</formula>
    </cfRule>
    <cfRule type="cellIs" dxfId="450" priority="438" operator="between">
      <formula>9</formula>
      <formula>12</formula>
    </cfRule>
    <cfRule type="cellIs" dxfId="449" priority="439" operator="between">
      <formula>5</formula>
      <formula>8</formula>
    </cfRule>
    <cfRule type="cellIs" dxfId="448" priority="440" operator="between">
      <formula>1</formula>
      <formula>4</formula>
    </cfRule>
  </conditionalFormatting>
  <conditionalFormatting sqref="AD366:AD368 AD370:AD371">
    <cfRule type="cellIs" dxfId="447" priority="425" operator="between">
      <formula>29</formula>
      <formula>32</formula>
    </cfRule>
    <cfRule type="cellIs" dxfId="446" priority="426" operator="between">
      <formula>25</formula>
      <formula>28</formula>
    </cfRule>
    <cfRule type="cellIs" dxfId="445" priority="427" operator="between">
      <formula>21</formula>
      <formula>24</formula>
    </cfRule>
    <cfRule type="cellIs" dxfId="444" priority="428" operator="between">
      <formula>17</formula>
      <formula>20</formula>
    </cfRule>
    <cfRule type="cellIs" dxfId="443" priority="429" operator="between">
      <formula>13</formula>
      <formula>16</formula>
    </cfRule>
    <cfRule type="cellIs" dxfId="442" priority="430" operator="between">
      <formula>9</formula>
      <formula>12</formula>
    </cfRule>
    <cfRule type="cellIs" dxfId="441" priority="431" operator="between">
      <formula>5</formula>
      <formula>8</formula>
    </cfRule>
    <cfRule type="cellIs" dxfId="440" priority="432" operator="between">
      <formula>1</formula>
      <formula>4</formula>
    </cfRule>
  </conditionalFormatting>
  <conditionalFormatting sqref="AD660:AD662 AD664:AD665 AD639:AD641 AD643:AD644 AD618:AD620 AD622:AD623 AD597:AD599 AD601:AD602 AD576:AD578 AD580:AD581 AD555:AD557 AD559:AD560 AD534:AD536 AD538:AD539 AD513:AD515 AD517:AD518 AD492:AD494 AD496:AD497 AD471:AD473 AD475:AD476 AD450:AD452 AD454:AD455 AD429:AD431 AD433:AD434 AD408:AD410 AD412:AD413 AD387:AD389 AD391:AD392">
    <cfRule type="cellIs" dxfId="439" priority="417" operator="between">
      <formula>29</formula>
      <formula>32</formula>
    </cfRule>
    <cfRule type="cellIs" dxfId="438" priority="418" operator="between">
      <formula>25</formula>
      <formula>28</formula>
    </cfRule>
    <cfRule type="cellIs" dxfId="437" priority="419" operator="between">
      <formula>21</formula>
      <formula>24</formula>
    </cfRule>
    <cfRule type="cellIs" dxfId="436" priority="420" operator="between">
      <formula>17</formula>
      <formula>20</formula>
    </cfRule>
    <cfRule type="cellIs" dxfId="435" priority="421" operator="between">
      <formula>13</formula>
      <formula>16</formula>
    </cfRule>
    <cfRule type="cellIs" dxfId="434" priority="422" operator="between">
      <formula>9</formula>
      <formula>12</formula>
    </cfRule>
    <cfRule type="cellIs" dxfId="433" priority="423" operator="between">
      <formula>5</formula>
      <formula>8</formula>
    </cfRule>
    <cfRule type="cellIs" dxfId="432" priority="424" operator="between">
      <formula>1</formula>
      <formula>4</formula>
    </cfRule>
  </conditionalFormatting>
  <conditionalFormatting sqref="AD674 AD653 AD632 AD611 AD590 AD569 AD548 AD527 AD506 AD485 AD464 AD443 AD422 AD401 AD380 AD359 AD338 AD317 AD296 AD275 AD254 AD233 AD212 AD191 AD170 AD149 AD128 AD107 AD86 AD65 AD44">
    <cfRule type="cellIs" dxfId="431" priority="409" operator="between">
      <formula>29</formula>
      <formula>32</formula>
    </cfRule>
    <cfRule type="cellIs" dxfId="430" priority="410" operator="between">
      <formula>25</formula>
      <formula>28</formula>
    </cfRule>
    <cfRule type="cellIs" dxfId="429" priority="411" operator="between">
      <formula>21</formula>
      <formula>24</formula>
    </cfRule>
    <cfRule type="cellIs" dxfId="428" priority="412" operator="between">
      <formula>17</formula>
      <formula>20</formula>
    </cfRule>
    <cfRule type="cellIs" dxfId="427" priority="413" operator="between">
      <formula>13</formula>
      <formula>16</formula>
    </cfRule>
    <cfRule type="cellIs" dxfId="426" priority="414" operator="between">
      <formula>9</formula>
      <formula>12</formula>
    </cfRule>
    <cfRule type="cellIs" dxfId="425" priority="415" operator="between">
      <formula>5</formula>
      <formula>8</formula>
    </cfRule>
    <cfRule type="cellIs" dxfId="424" priority="416" operator="between">
      <formula>1</formula>
      <formula>4</formula>
    </cfRule>
  </conditionalFormatting>
  <conditionalFormatting sqref="AD24">
    <cfRule type="cellIs" dxfId="423" priority="401" operator="between">
      <formula>29</formula>
      <formula>32</formula>
    </cfRule>
    <cfRule type="cellIs" dxfId="422" priority="402" operator="between">
      <formula>25</formula>
      <formula>28</formula>
    </cfRule>
    <cfRule type="cellIs" dxfId="421" priority="403" operator="between">
      <formula>21</formula>
      <formula>24</formula>
    </cfRule>
    <cfRule type="cellIs" dxfId="420" priority="404" operator="between">
      <formula>17</formula>
      <formula>20</formula>
    </cfRule>
    <cfRule type="cellIs" dxfId="419" priority="405" operator="between">
      <formula>13</formula>
      <formula>16</formula>
    </cfRule>
    <cfRule type="cellIs" dxfId="418" priority="406" operator="between">
      <formula>9</formula>
      <formula>12</formula>
    </cfRule>
    <cfRule type="cellIs" dxfId="417" priority="407" operator="between">
      <formula>5</formula>
      <formula>8</formula>
    </cfRule>
    <cfRule type="cellIs" dxfId="416" priority="408" operator="between">
      <formula>1</formula>
      <formula>4</formula>
    </cfRule>
  </conditionalFormatting>
  <conditionalFormatting sqref="AD675 AD654 AD633 AD612 AD591 AD570 AD549 AD528 AD507 AD486 AD465 AD444 AD423 AD402 AD381 AD360 AD339 AD318 AD297 AD276 AD255 AD234 AD213 AD192 AD171 AD150 AD129 AD108 AD87 AD66 AD45">
    <cfRule type="cellIs" dxfId="415" priority="393" operator="between">
      <formula>29</formula>
      <formula>32</formula>
    </cfRule>
    <cfRule type="cellIs" dxfId="414" priority="394" operator="between">
      <formula>25</formula>
      <formula>28</formula>
    </cfRule>
    <cfRule type="cellIs" dxfId="413" priority="395" operator="between">
      <formula>21</formula>
      <formula>24</formula>
    </cfRule>
    <cfRule type="cellIs" dxfId="412" priority="396" operator="between">
      <formula>17</formula>
      <formula>20</formula>
    </cfRule>
    <cfRule type="cellIs" dxfId="411" priority="397" operator="between">
      <formula>13</formula>
      <formula>16</formula>
    </cfRule>
    <cfRule type="cellIs" dxfId="410" priority="398" operator="between">
      <formula>9</formula>
      <formula>12</formula>
    </cfRule>
    <cfRule type="cellIs" dxfId="409" priority="399" operator="between">
      <formula>5</formula>
      <formula>8</formula>
    </cfRule>
    <cfRule type="cellIs" dxfId="408" priority="400" operator="between">
      <formula>1</formula>
      <formula>4</formula>
    </cfRule>
  </conditionalFormatting>
  <conditionalFormatting sqref="AD19 AD40 AD61 AD82 AD103 AD124 AD145 AD166 AD187 AD208 AD229 AD250 AD271 AD292 AD313 AD334 AD355 AD376 AD397 AD418 AD439 AD460 AD481 AD502 AD523 AD544 AD565 AD586 AD607 AD628 AD649 AD670">
    <cfRule type="cellIs" dxfId="407" priority="385" operator="between">
      <formula>29</formula>
      <formula>32</formula>
    </cfRule>
    <cfRule type="cellIs" dxfId="406" priority="386" operator="between">
      <formula>25</formula>
      <formula>28</formula>
    </cfRule>
    <cfRule type="cellIs" dxfId="405" priority="387" operator="between">
      <formula>21</formula>
      <formula>24</formula>
    </cfRule>
    <cfRule type="cellIs" dxfId="404" priority="388" operator="between">
      <formula>17</formula>
      <formula>20</formula>
    </cfRule>
    <cfRule type="cellIs" dxfId="403" priority="389" operator="between">
      <formula>13</formula>
      <formula>16</formula>
    </cfRule>
    <cfRule type="cellIs" dxfId="402" priority="390" operator="between">
      <formula>9</formula>
      <formula>12</formula>
    </cfRule>
    <cfRule type="cellIs" dxfId="401" priority="391" operator="between">
      <formula>5</formula>
      <formula>8</formula>
    </cfRule>
    <cfRule type="cellIs" dxfId="400" priority="392" operator="between">
      <formula>1</formula>
      <formula>4</formula>
    </cfRule>
  </conditionalFormatting>
  <conditionalFormatting sqref="AC9:AC11 AC13:AC14">
    <cfRule type="cellIs" dxfId="399" priority="377" operator="between">
      <formula>29</formula>
      <formula>32</formula>
    </cfRule>
    <cfRule type="cellIs" dxfId="398" priority="378" operator="between">
      <formula>25</formula>
      <formula>28</formula>
    </cfRule>
    <cfRule type="cellIs" dxfId="397" priority="379" operator="between">
      <formula>21</formula>
      <formula>24</formula>
    </cfRule>
    <cfRule type="cellIs" dxfId="396" priority="380" operator="between">
      <formula>17</formula>
      <formula>20</formula>
    </cfRule>
    <cfRule type="cellIs" dxfId="395" priority="381" operator="between">
      <formula>13</formula>
      <formula>16</formula>
    </cfRule>
    <cfRule type="cellIs" dxfId="394" priority="382" operator="between">
      <formula>9</formula>
      <formula>12</formula>
    </cfRule>
    <cfRule type="cellIs" dxfId="393" priority="383" operator="between">
      <formula>5</formula>
      <formula>8</formula>
    </cfRule>
    <cfRule type="cellIs" dxfId="392" priority="384" operator="between">
      <formula>1</formula>
      <formula>4</formula>
    </cfRule>
  </conditionalFormatting>
  <conditionalFormatting sqref="AC23">
    <cfRule type="cellIs" dxfId="391" priority="369" operator="between">
      <formula>29</formula>
      <formula>32</formula>
    </cfRule>
    <cfRule type="cellIs" dxfId="390" priority="370" operator="between">
      <formula>25</formula>
      <formula>28</formula>
    </cfRule>
    <cfRule type="cellIs" dxfId="389" priority="371" operator="between">
      <formula>21</formula>
      <formula>24</formula>
    </cfRule>
    <cfRule type="cellIs" dxfId="388" priority="372" operator="between">
      <formula>17</formula>
      <formula>20</formula>
    </cfRule>
    <cfRule type="cellIs" dxfId="387" priority="373" operator="between">
      <formula>13</formula>
      <formula>16</formula>
    </cfRule>
    <cfRule type="cellIs" dxfId="386" priority="374" operator="between">
      <formula>9</formula>
      <formula>12</formula>
    </cfRule>
    <cfRule type="cellIs" dxfId="385" priority="375" operator="between">
      <formula>5</formula>
      <formula>8</formula>
    </cfRule>
    <cfRule type="cellIs" dxfId="384" priority="376" operator="between">
      <formula>1</formula>
      <formula>4</formula>
    </cfRule>
  </conditionalFormatting>
  <conditionalFormatting sqref="AC30:AC32 AC34:AC35">
    <cfRule type="cellIs" dxfId="383" priority="361" operator="between">
      <formula>29</formula>
      <formula>32</formula>
    </cfRule>
    <cfRule type="cellIs" dxfId="382" priority="362" operator="between">
      <formula>25</formula>
      <formula>28</formula>
    </cfRule>
    <cfRule type="cellIs" dxfId="381" priority="363" operator="between">
      <formula>21</formula>
      <formula>24</formula>
    </cfRule>
    <cfRule type="cellIs" dxfId="380" priority="364" operator="between">
      <formula>17</formula>
      <formula>20</formula>
    </cfRule>
    <cfRule type="cellIs" dxfId="379" priority="365" operator="between">
      <formula>13</formula>
      <formula>16</formula>
    </cfRule>
    <cfRule type="cellIs" dxfId="378" priority="366" operator="between">
      <formula>9</formula>
      <formula>12</formula>
    </cfRule>
    <cfRule type="cellIs" dxfId="377" priority="367" operator="between">
      <formula>5</formula>
      <formula>8</formula>
    </cfRule>
    <cfRule type="cellIs" dxfId="376" priority="368" operator="between">
      <formula>1</formula>
      <formula>4</formula>
    </cfRule>
  </conditionalFormatting>
  <conditionalFormatting sqref="AC51:AC53 AC55:AC56">
    <cfRule type="cellIs" dxfId="375" priority="353" operator="between">
      <formula>29</formula>
      <formula>32</formula>
    </cfRule>
    <cfRule type="cellIs" dxfId="374" priority="354" operator="between">
      <formula>25</formula>
      <formula>28</formula>
    </cfRule>
    <cfRule type="cellIs" dxfId="373" priority="355" operator="between">
      <formula>21</formula>
      <formula>24</formula>
    </cfRule>
    <cfRule type="cellIs" dxfId="372" priority="356" operator="between">
      <formula>17</formula>
      <formula>20</formula>
    </cfRule>
    <cfRule type="cellIs" dxfId="371" priority="357" operator="between">
      <formula>13</formula>
      <formula>16</formula>
    </cfRule>
    <cfRule type="cellIs" dxfId="370" priority="358" operator="between">
      <formula>9</formula>
      <formula>12</formula>
    </cfRule>
    <cfRule type="cellIs" dxfId="369" priority="359" operator="between">
      <formula>5</formula>
      <formula>8</formula>
    </cfRule>
    <cfRule type="cellIs" dxfId="368" priority="360" operator="between">
      <formula>1</formula>
      <formula>4</formula>
    </cfRule>
  </conditionalFormatting>
  <conditionalFormatting sqref="AC72:AC74 AC76:AC77">
    <cfRule type="cellIs" dxfId="367" priority="345" operator="between">
      <formula>29</formula>
      <formula>32</formula>
    </cfRule>
    <cfRule type="cellIs" dxfId="366" priority="346" operator="between">
      <formula>25</formula>
      <formula>28</formula>
    </cfRule>
    <cfRule type="cellIs" dxfId="365" priority="347" operator="between">
      <formula>21</formula>
      <formula>24</formula>
    </cfRule>
    <cfRule type="cellIs" dxfId="364" priority="348" operator="between">
      <formula>17</formula>
      <formula>20</formula>
    </cfRule>
    <cfRule type="cellIs" dxfId="363" priority="349" operator="between">
      <formula>13</formula>
      <formula>16</formula>
    </cfRule>
    <cfRule type="cellIs" dxfId="362" priority="350" operator="between">
      <formula>9</formula>
      <formula>12</formula>
    </cfRule>
    <cfRule type="cellIs" dxfId="361" priority="351" operator="between">
      <formula>5</formula>
      <formula>8</formula>
    </cfRule>
    <cfRule type="cellIs" dxfId="360" priority="352" operator="between">
      <formula>1</formula>
      <formula>4</formula>
    </cfRule>
  </conditionalFormatting>
  <conditionalFormatting sqref="AC93:AC95 AC97:AC98">
    <cfRule type="cellIs" dxfId="359" priority="337" operator="between">
      <formula>29</formula>
      <formula>32</formula>
    </cfRule>
    <cfRule type="cellIs" dxfId="358" priority="338" operator="between">
      <formula>25</formula>
      <formula>28</formula>
    </cfRule>
    <cfRule type="cellIs" dxfId="357" priority="339" operator="between">
      <formula>21</formula>
      <formula>24</formula>
    </cfRule>
    <cfRule type="cellIs" dxfId="356" priority="340" operator="between">
      <formula>17</formula>
      <formula>20</formula>
    </cfRule>
    <cfRule type="cellIs" dxfId="355" priority="341" operator="between">
      <formula>13</formula>
      <formula>16</formula>
    </cfRule>
    <cfRule type="cellIs" dxfId="354" priority="342" operator="between">
      <formula>9</formula>
      <formula>12</formula>
    </cfRule>
    <cfRule type="cellIs" dxfId="353" priority="343" operator="between">
      <formula>5</formula>
      <formula>8</formula>
    </cfRule>
    <cfRule type="cellIs" dxfId="352" priority="344" operator="between">
      <formula>1</formula>
      <formula>4</formula>
    </cfRule>
  </conditionalFormatting>
  <conditionalFormatting sqref="AC114:AC116 AC118:AC119">
    <cfRule type="cellIs" dxfId="351" priority="329" operator="between">
      <formula>29</formula>
      <formula>32</formula>
    </cfRule>
    <cfRule type="cellIs" dxfId="350" priority="330" operator="between">
      <formula>25</formula>
      <formula>28</formula>
    </cfRule>
    <cfRule type="cellIs" dxfId="349" priority="331" operator="between">
      <formula>21</formula>
      <formula>24</formula>
    </cfRule>
    <cfRule type="cellIs" dxfId="348" priority="332" operator="between">
      <formula>17</formula>
      <formula>20</formula>
    </cfRule>
    <cfRule type="cellIs" dxfId="347" priority="333" operator="between">
      <formula>13</formula>
      <formula>16</formula>
    </cfRule>
    <cfRule type="cellIs" dxfId="346" priority="334" operator="between">
      <formula>9</formula>
      <formula>12</formula>
    </cfRule>
    <cfRule type="cellIs" dxfId="345" priority="335" operator="between">
      <formula>5</formula>
      <formula>8</formula>
    </cfRule>
    <cfRule type="cellIs" dxfId="344" priority="336" operator="between">
      <formula>1</formula>
      <formula>4</formula>
    </cfRule>
  </conditionalFormatting>
  <conditionalFormatting sqref="AC135:AC137 AC139:AC140">
    <cfRule type="cellIs" dxfId="343" priority="321" operator="between">
      <formula>29</formula>
      <formula>32</formula>
    </cfRule>
    <cfRule type="cellIs" dxfId="342" priority="322" operator="between">
      <formula>25</formula>
      <formula>28</formula>
    </cfRule>
    <cfRule type="cellIs" dxfId="341" priority="323" operator="between">
      <formula>21</formula>
      <formula>24</formula>
    </cfRule>
    <cfRule type="cellIs" dxfId="340" priority="324" operator="between">
      <formula>17</formula>
      <formula>20</formula>
    </cfRule>
    <cfRule type="cellIs" dxfId="339" priority="325" operator="between">
      <formula>13</formula>
      <formula>16</formula>
    </cfRule>
    <cfRule type="cellIs" dxfId="338" priority="326" operator="between">
      <formula>9</formula>
      <formula>12</formula>
    </cfRule>
    <cfRule type="cellIs" dxfId="337" priority="327" operator="between">
      <formula>5</formula>
      <formula>8</formula>
    </cfRule>
    <cfRule type="cellIs" dxfId="336" priority="328" operator="between">
      <formula>1</formula>
      <formula>4</formula>
    </cfRule>
  </conditionalFormatting>
  <conditionalFormatting sqref="AC156:AC158 AC160:AC161">
    <cfRule type="cellIs" dxfId="335" priority="313" operator="between">
      <formula>29</formula>
      <formula>32</formula>
    </cfRule>
    <cfRule type="cellIs" dxfId="334" priority="314" operator="between">
      <formula>25</formula>
      <formula>28</formula>
    </cfRule>
    <cfRule type="cellIs" dxfId="333" priority="315" operator="between">
      <formula>21</formula>
      <formula>24</formula>
    </cfRule>
    <cfRule type="cellIs" dxfId="332" priority="316" operator="between">
      <formula>17</formula>
      <formula>20</formula>
    </cfRule>
    <cfRule type="cellIs" dxfId="331" priority="317" operator="between">
      <formula>13</formula>
      <formula>16</formula>
    </cfRule>
    <cfRule type="cellIs" dxfId="330" priority="318" operator="between">
      <formula>9</formula>
      <formula>12</formula>
    </cfRule>
    <cfRule type="cellIs" dxfId="329" priority="319" operator="between">
      <formula>5</formula>
      <formula>8</formula>
    </cfRule>
    <cfRule type="cellIs" dxfId="328" priority="320" operator="between">
      <formula>1</formula>
      <formula>4</formula>
    </cfRule>
  </conditionalFormatting>
  <conditionalFormatting sqref="AC177:AC179 AC181:AC182">
    <cfRule type="cellIs" dxfId="327" priority="305" operator="between">
      <formula>29</formula>
      <formula>32</formula>
    </cfRule>
    <cfRule type="cellIs" dxfId="326" priority="306" operator="between">
      <formula>25</formula>
      <formula>28</formula>
    </cfRule>
    <cfRule type="cellIs" dxfId="325" priority="307" operator="between">
      <formula>21</formula>
      <formula>24</formula>
    </cfRule>
    <cfRule type="cellIs" dxfId="324" priority="308" operator="between">
      <formula>17</formula>
      <formula>20</formula>
    </cfRule>
    <cfRule type="cellIs" dxfId="323" priority="309" operator="between">
      <formula>13</formula>
      <formula>16</formula>
    </cfRule>
    <cfRule type="cellIs" dxfId="322" priority="310" operator="between">
      <formula>9</formula>
      <formula>12</formula>
    </cfRule>
    <cfRule type="cellIs" dxfId="321" priority="311" operator="between">
      <formula>5</formula>
      <formula>8</formula>
    </cfRule>
    <cfRule type="cellIs" dxfId="320" priority="312" operator="between">
      <formula>1</formula>
      <formula>4</formula>
    </cfRule>
  </conditionalFormatting>
  <conditionalFormatting sqref="AC198:AC200 AC202:AC203">
    <cfRule type="cellIs" dxfId="319" priority="297" operator="between">
      <formula>29</formula>
      <formula>32</formula>
    </cfRule>
    <cfRule type="cellIs" dxfId="318" priority="298" operator="between">
      <formula>25</formula>
      <formula>28</formula>
    </cfRule>
    <cfRule type="cellIs" dxfId="317" priority="299" operator="between">
      <formula>21</formula>
      <formula>24</formula>
    </cfRule>
    <cfRule type="cellIs" dxfId="316" priority="300" operator="between">
      <formula>17</formula>
      <formula>20</formula>
    </cfRule>
    <cfRule type="cellIs" dxfId="315" priority="301" operator="between">
      <formula>13</formula>
      <formula>16</formula>
    </cfRule>
    <cfRule type="cellIs" dxfId="314" priority="302" operator="between">
      <formula>9</formula>
      <formula>12</formula>
    </cfRule>
    <cfRule type="cellIs" dxfId="313" priority="303" operator="between">
      <formula>5</formula>
      <formula>8</formula>
    </cfRule>
    <cfRule type="cellIs" dxfId="312" priority="304" operator="between">
      <formula>1</formula>
      <formula>4</formula>
    </cfRule>
  </conditionalFormatting>
  <conditionalFormatting sqref="AC219:AC221 AC223:AC224">
    <cfRule type="cellIs" dxfId="311" priority="289" operator="between">
      <formula>29</formula>
      <formula>32</formula>
    </cfRule>
    <cfRule type="cellIs" dxfId="310" priority="290" operator="between">
      <formula>25</formula>
      <formula>28</formula>
    </cfRule>
    <cfRule type="cellIs" dxfId="309" priority="291" operator="between">
      <formula>21</formula>
      <formula>24</formula>
    </cfRule>
    <cfRule type="cellIs" dxfId="308" priority="292" operator="between">
      <formula>17</formula>
      <formula>20</formula>
    </cfRule>
    <cfRule type="cellIs" dxfId="307" priority="293" operator="between">
      <formula>13</formula>
      <formula>16</formula>
    </cfRule>
    <cfRule type="cellIs" dxfId="306" priority="294" operator="between">
      <formula>9</formula>
      <formula>12</formula>
    </cfRule>
    <cfRule type="cellIs" dxfId="305" priority="295" operator="between">
      <formula>5</formula>
      <formula>8</formula>
    </cfRule>
    <cfRule type="cellIs" dxfId="304" priority="296" operator="between">
      <formula>1</formula>
      <formula>4</formula>
    </cfRule>
  </conditionalFormatting>
  <conditionalFormatting sqref="AC240:AC242 AC244:AC245">
    <cfRule type="cellIs" dxfId="303" priority="281" operator="between">
      <formula>29</formula>
      <formula>32</formula>
    </cfRule>
    <cfRule type="cellIs" dxfId="302" priority="282" operator="between">
      <formula>25</formula>
      <formula>28</formula>
    </cfRule>
    <cfRule type="cellIs" dxfId="301" priority="283" operator="between">
      <formula>21</formula>
      <formula>24</formula>
    </cfRule>
    <cfRule type="cellIs" dxfId="300" priority="284" operator="between">
      <formula>17</formula>
      <formula>20</formula>
    </cfRule>
    <cfRule type="cellIs" dxfId="299" priority="285" operator="between">
      <formula>13</formula>
      <formula>16</formula>
    </cfRule>
    <cfRule type="cellIs" dxfId="298" priority="286" operator="between">
      <formula>9</formula>
      <formula>12</formula>
    </cfRule>
    <cfRule type="cellIs" dxfId="297" priority="287" operator="between">
      <formula>5</formula>
      <formula>8</formula>
    </cfRule>
    <cfRule type="cellIs" dxfId="296" priority="288" operator="between">
      <formula>1</formula>
      <formula>4</formula>
    </cfRule>
  </conditionalFormatting>
  <conditionalFormatting sqref="AC261:AC263 AC265:AC266">
    <cfRule type="cellIs" dxfId="295" priority="273" operator="between">
      <formula>29</formula>
      <formula>32</formula>
    </cfRule>
    <cfRule type="cellIs" dxfId="294" priority="274" operator="between">
      <formula>25</formula>
      <formula>28</formula>
    </cfRule>
    <cfRule type="cellIs" dxfId="293" priority="275" operator="between">
      <formula>21</formula>
      <formula>24</formula>
    </cfRule>
    <cfRule type="cellIs" dxfId="292" priority="276" operator="between">
      <formula>17</formula>
      <formula>20</formula>
    </cfRule>
    <cfRule type="cellIs" dxfId="291" priority="277" operator="between">
      <formula>13</formula>
      <formula>16</formula>
    </cfRule>
    <cfRule type="cellIs" dxfId="290" priority="278" operator="between">
      <formula>9</formula>
      <formula>12</formula>
    </cfRule>
    <cfRule type="cellIs" dxfId="289" priority="279" operator="between">
      <formula>5</formula>
      <formula>8</formula>
    </cfRule>
    <cfRule type="cellIs" dxfId="288" priority="280" operator="between">
      <formula>1</formula>
      <formula>4</formula>
    </cfRule>
  </conditionalFormatting>
  <conditionalFormatting sqref="AC282:AC284 AC286:AC287">
    <cfRule type="cellIs" dxfId="287" priority="265" operator="between">
      <formula>29</formula>
      <formula>32</formula>
    </cfRule>
    <cfRule type="cellIs" dxfId="286" priority="266" operator="between">
      <formula>25</formula>
      <formula>28</formula>
    </cfRule>
    <cfRule type="cellIs" dxfId="285" priority="267" operator="between">
      <formula>21</formula>
      <formula>24</formula>
    </cfRule>
    <cfRule type="cellIs" dxfId="284" priority="268" operator="between">
      <formula>17</formula>
      <formula>20</formula>
    </cfRule>
    <cfRule type="cellIs" dxfId="283" priority="269" operator="between">
      <formula>13</formula>
      <formula>16</formula>
    </cfRule>
    <cfRule type="cellIs" dxfId="282" priority="270" operator="between">
      <formula>9</formula>
      <formula>12</formula>
    </cfRule>
    <cfRule type="cellIs" dxfId="281" priority="271" operator="between">
      <formula>5</formula>
      <formula>8</formula>
    </cfRule>
    <cfRule type="cellIs" dxfId="280" priority="272" operator="between">
      <formula>1</formula>
      <formula>4</formula>
    </cfRule>
  </conditionalFormatting>
  <conditionalFormatting sqref="AC303:AC305 AC307:AC308">
    <cfRule type="cellIs" dxfId="279" priority="257" operator="between">
      <formula>29</formula>
      <formula>32</formula>
    </cfRule>
    <cfRule type="cellIs" dxfId="278" priority="258" operator="between">
      <formula>25</formula>
      <formula>28</formula>
    </cfRule>
    <cfRule type="cellIs" dxfId="277" priority="259" operator="between">
      <formula>21</formula>
      <formula>24</formula>
    </cfRule>
    <cfRule type="cellIs" dxfId="276" priority="260" operator="between">
      <formula>17</formula>
      <formula>20</formula>
    </cfRule>
    <cfRule type="cellIs" dxfId="275" priority="261" operator="between">
      <formula>13</formula>
      <formula>16</formula>
    </cfRule>
    <cfRule type="cellIs" dxfId="274" priority="262" operator="between">
      <formula>9</formula>
      <formula>12</formula>
    </cfRule>
    <cfRule type="cellIs" dxfId="273" priority="263" operator="between">
      <formula>5</formula>
      <formula>8</formula>
    </cfRule>
    <cfRule type="cellIs" dxfId="272" priority="264" operator="between">
      <formula>1</formula>
      <formula>4</formula>
    </cfRule>
  </conditionalFormatting>
  <conditionalFormatting sqref="AC324:AC326 AC328:AC329">
    <cfRule type="cellIs" dxfId="271" priority="249" operator="between">
      <formula>29</formula>
      <formula>32</formula>
    </cfRule>
    <cfRule type="cellIs" dxfId="270" priority="250" operator="between">
      <formula>25</formula>
      <formula>28</formula>
    </cfRule>
    <cfRule type="cellIs" dxfId="269" priority="251" operator="between">
      <formula>21</formula>
      <formula>24</formula>
    </cfRule>
    <cfRule type="cellIs" dxfId="268" priority="252" operator="between">
      <formula>17</formula>
      <formula>20</formula>
    </cfRule>
    <cfRule type="cellIs" dxfId="267" priority="253" operator="between">
      <formula>13</formula>
      <formula>16</formula>
    </cfRule>
    <cfRule type="cellIs" dxfId="266" priority="254" operator="between">
      <formula>9</formula>
      <formula>12</formula>
    </cfRule>
    <cfRule type="cellIs" dxfId="265" priority="255" operator="between">
      <formula>5</formula>
      <formula>8</formula>
    </cfRule>
    <cfRule type="cellIs" dxfId="264" priority="256" operator="between">
      <formula>1</formula>
      <formula>4</formula>
    </cfRule>
  </conditionalFormatting>
  <conditionalFormatting sqref="AC345:AC347 AC349:AC350">
    <cfRule type="cellIs" dxfId="263" priority="241" operator="between">
      <formula>29</formula>
      <formula>32</formula>
    </cfRule>
    <cfRule type="cellIs" dxfId="262" priority="242" operator="between">
      <formula>25</formula>
      <formula>28</formula>
    </cfRule>
    <cfRule type="cellIs" dxfId="261" priority="243" operator="between">
      <formula>21</formula>
      <formula>24</formula>
    </cfRule>
    <cfRule type="cellIs" dxfId="260" priority="244" operator="between">
      <formula>17</formula>
      <formula>20</formula>
    </cfRule>
    <cfRule type="cellIs" dxfId="259" priority="245" operator="between">
      <formula>13</formula>
      <formula>16</formula>
    </cfRule>
    <cfRule type="cellIs" dxfId="258" priority="246" operator="between">
      <formula>9</formula>
      <formula>12</formula>
    </cfRule>
    <cfRule type="cellIs" dxfId="257" priority="247" operator="between">
      <formula>5</formula>
      <formula>8</formula>
    </cfRule>
    <cfRule type="cellIs" dxfId="256" priority="248" operator="between">
      <formula>1</formula>
      <formula>4</formula>
    </cfRule>
  </conditionalFormatting>
  <conditionalFormatting sqref="AC366:AC368 AC370:AC371">
    <cfRule type="cellIs" dxfId="255" priority="233" operator="between">
      <formula>29</formula>
      <formula>32</formula>
    </cfRule>
    <cfRule type="cellIs" dxfId="254" priority="234" operator="between">
      <formula>25</formula>
      <formula>28</formula>
    </cfRule>
    <cfRule type="cellIs" dxfId="253" priority="235" operator="between">
      <formula>21</formula>
      <formula>24</formula>
    </cfRule>
    <cfRule type="cellIs" dxfId="252" priority="236" operator="between">
      <formula>17</formula>
      <formula>20</formula>
    </cfRule>
    <cfRule type="cellIs" dxfId="251" priority="237" operator="between">
      <formula>13</formula>
      <formula>16</formula>
    </cfRule>
    <cfRule type="cellIs" dxfId="250" priority="238" operator="between">
      <formula>9</formula>
      <formula>12</formula>
    </cfRule>
    <cfRule type="cellIs" dxfId="249" priority="239" operator="between">
      <formula>5</formula>
      <formula>8</formula>
    </cfRule>
    <cfRule type="cellIs" dxfId="248" priority="240" operator="between">
      <formula>1</formula>
      <formula>4</formula>
    </cfRule>
  </conditionalFormatting>
  <conditionalFormatting sqref="AC660:AC662 AC664:AC665 AC639:AC641 AC643:AC644 AC618:AC620 AC622:AC623 AC597:AC599 AC601:AC602 AC576:AC578 AC580:AC581 AC555:AC557 AC559:AC560 AC534:AC536 AC538:AC539 AC513:AC515 AC517:AC518 AC492:AC494 AC496:AC497 AC471:AC473 AC475:AC476 AC450:AC452 AC454:AC455 AC429:AC431 AC433:AC434 AC408:AC410 AC412:AC413 AC387:AC389 AC391:AC392">
    <cfRule type="cellIs" dxfId="247" priority="225" operator="between">
      <formula>29</formula>
      <formula>32</formula>
    </cfRule>
    <cfRule type="cellIs" dxfId="246" priority="226" operator="between">
      <formula>25</formula>
      <formula>28</formula>
    </cfRule>
    <cfRule type="cellIs" dxfId="245" priority="227" operator="between">
      <formula>21</formula>
      <formula>24</formula>
    </cfRule>
    <cfRule type="cellIs" dxfId="244" priority="228" operator="between">
      <formula>17</formula>
      <formula>20</formula>
    </cfRule>
    <cfRule type="cellIs" dxfId="243" priority="229" operator="between">
      <formula>13</formula>
      <formula>16</formula>
    </cfRule>
    <cfRule type="cellIs" dxfId="242" priority="230" operator="between">
      <formula>9</formula>
      <formula>12</formula>
    </cfRule>
    <cfRule type="cellIs" dxfId="241" priority="231" operator="between">
      <formula>5</formula>
      <formula>8</formula>
    </cfRule>
    <cfRule type="cellIs" dxfId="240" priority="232" operator="between">
      <formula>1</formula>
      <formula>4</formula>
    </cfRule>
  </conditionalFormatting>
  <conditionalFormatting sqref="AC674 AC653 AC632 AC611 AC590 AC569 AC548 AC527 AC506 AC485 AC464 AC443 AC422 AC401 AC380 AC359 AC338 AC317 AC296 AC275 AC254 AC233 AC212 AC191 AC170 AC149 AC128 AC107 AC86 AC65 AC44">
    <cfRule type="cellIs" dxfId="239" priority="217" operator="between">
      <formula>29</formula>
      <formula>32</formula>
    </cfRule>
    <cfRule type="cellIs" dxfId="238" priority="218" operator="between">
      <formula>25</formula>
      <formula>28</formula>
    </cfRule>
    <cfRule type="cellIs" dxfId="237" priority="219" operator="between">
      <formula>21</formula>
      <formula>24</formula>
    </cfRule>
    <cfRule type="cellIs" dxfId="236" priority="220" operator="between">
      <formula>17</formula>
      <formula>20</formula>
    </cfRule>
    <cfRule type="cellIs" dxfId="235" priority="221" operator="between">
      <formula>13</formula>
      <formula>16</formula>
    </cfRule>
    <cfRule type="cellIs" dxfId="234" priority="222" operator="between">
      <formula>9</formula>
      <formula>12</formula>
    </cfRule>
    <cfRule type="cellIs" dxfId="233" priority="223" operator="between">
      <formula>5</formula>
      <formula>8</formula>
    </cfRule>
    <cfRule type="cellIs" dxfId="232" priority="224" operator="between">
      <formula>1</formula>
      <formula>4</formula>
    </cfRule>
  </conditionalFormatting>
  <conditionalFormatting sqref="AC24">
    <cfRule type="cellIs" dxfId="231" priority="209" operator="between">
      <formula>29</formula>
      <formula>32</formula>
    </cfRule>
    <cfRule type="cellIs" dxfId="230" priority="210" operator="between">
      <formula>25</formula>
      <formula>28</formula>
    </cfRule>
    <cfRule type="cellIs" dxfId="229" priority="211" operator="between">
      <formula>21</formula>
      <formula>24</formula>
    </cfRule>
    <cfRule type="cellIs" dxfId="228" priority="212" operator="between">
      <formula>17</formula>
      <formula>20</formula>
    </cfRule>
    <cfRule type="cellIs" dxfId="227" priority="213" operator="between">
      <formula>13</formula>
      <formula>16</formula>
    </cfRule>
    <cfRule type="cellIs" dxfId="226" priority="214" operator="between">
      <formula>9</formula>
      <formula>12</formula>
    </cfRule>
    <cfRule type="cellIs" dxfId="225" priority="215" operator="between">
      <formula>5</formula>
      <formula>8</formula>
    </cfRule>
    <cfRule type="cellIs" dxfId="224" priority="216" operator="between">
      <formula>1</formula>
      <formula>4</formula>
    </cfRule>
  </conditionalFormatting>
  <conditionalFormatting sqref="AC675 AC654 AC633 AC612 AC591 AC570 AC549 AC528 AC507 AC486 AC465 AC444 AC423 AC402 AC381 AC360 AC339 AC318 AC297 AC276 AC255 AC234 AC213 AC192 AC171 AC150 AC129 AC108 AC87 AC66 AC45">
    <cfRule type="cellIs" dxfId="223" priority="201" operator="between">
      <formula>29</formula>
      <formula>32</formula>
    </cfRule>
    <cfRule type="cellIs" dxfId="222" priority="202" operator="between">
      <formula>25</formula>
      <formula>28</formula>
    </cfRule>
    <cfRule type="cellIs" dxfId="221" priority="203" operator="between">
      <formula>21</formula>
      <formula>24</formula>
    </cfRule>
    <cfRule type="cellIs" dxfId="220" priority="204" operator="between">
      <formula>17</formula>
      <formula>20</formula>
    </cfRule>
    <cfRule type="cellIs" dxfId="219" priority="205" operator="between">
      <formula>13</formula>
      <formula>16</formula>
    </cfRule>
    <cfRule type="cellIs" dxfId="218" priority="206" operator="between">
      <formula>9</formula>
      <formula>12</formula>
    </cfRule>
    <cfRule type="cellIs" dxfId="217" priority="207" operator="between">
      <formula>5</formula>
      <formula>8</formula>
    </cfRule>
    <cfRule type="cellIs" dxfId="216" priority="208" operator="between">
      <formula>1</formula>
      <formula>4</formula>
    </cfRule>
  </conditionalFormatting>
  <conditionalFormatting sqref="AC19 AC40 AC61 AC82 AC103 AC124 AC145 AC166 AC187 AC208 AC229 AC250 AC271 AC292 AC313 AC334 AC355 AC376 AC397 AC418 AC439 AC460 AC481 AC502 AC523 AC544 AC565 AC586 AC607 AC628 AC649 AC670">
    <cfRule type="cellIs" dxfId="215" priority="193" operator="between">
      <formula>29</formula>
      <formula>32</formula>
    </cfRule>
    <cfRule type="cellIs" dxfId="214" priority="194" operator="between">
      <formula>25</formula>
      <formula>28</formula>
    </cfRule>
    <cfRule type="cellIs" dxfId="213" priority="195" operator="between">
      <formula>21</formula>
      <formula>24</formula>
    </cfRule>
    <cfRule type="cellIs" dxfId="212" priority="196" operator="between">
      <formula>17</formula>
      <formula>20</formula>
    </cfRule>
    <cfRule type="cellIs" dxfId="211" priority="197" operator="between">
      <formula>13</formula>
      <formula>16</formula>
    </cfRule>
    <cfRule type="cellIs" dxfId="210" priority="198" operator="between">
      <formula>9</formula>
      <formula>12</formula>
    </cfRule>
    <cfRule type="cellIs" dxfId="209" priority="199" operator="between">
      <formula>5</formula>
      <formula>8</formula>
    </cfRule>
    <cfRule type="cellIs" dxfId="208" priority="200" operator="between">
      <formula>1</formula>
      <formula>4</formula>
    </cfRule>
  </conditionalFormatting>
  <conditionalFormatting sqref="AB9:AB11 AB13:AB14">
    <cfRule type="cellIs" dxfId="207" priority="185" operator="between">
      <formula>29</formula>
      <formula>32</formula>
    </cfRule>
    <cfRule type="cellIs" dxfId="206" priority="186" operator="between">
      <formula>25</formula>
      <formula>28</formula>
    </cfRule>
    <cfRule type="cellIs" dxfId="205" priority="187" operator="between">
      <formula>21</formula>
      <formula>24</formula>
    </cfRule>
    <cfRule type="cellIs" dxfId="204" priority="188" operator="between">
      <formula>17</formula>
      <formula>20</formula>
    </cfRule>
    <cfRule type="cellIs" dxfId="203" priority="189" operator="between">
      <formula>13</formula>
      <formula>16</formula>
    </cfRule>
    <cfRule type="cellIs" dxfId="202" priority="190" operator="between">
      <formula>9</formula>
      <formula>12</formula>
    </cfRule>
    <cfRule type="cellIs" dxfId="201" priority="191" operator="between">
      <formula>5</formula>
      <formula>8</formula>
    </cfRule>
    <cfRule type="cellIs" dxfId="200" priority="192" operator="between">
      <formula>1</formula>
      <formula>4</formula>
    </cfRule>
  </conditionalFormatting>
  <conditionalFormatting sqref="AB23">
    <cfRule type="cellIs" dxfId="199" priority="177" operator="between">
      <formula>29</formula>
      <formula>32</formula>
    </cfRule>
    <cfRule type="cellIs" dxfId="198" priority="178" operator="between">
      <formula>25</formula>
      <formula>28</formula>
    </cfRule>
    <cfRule type="cellIs" dxfId="197" priority="179" operator="between">
      <formula>21</formula>
      <formula>24</formula>
    </cfRule>
    <cfRule type="cellIs" dxfId="196" priority="180" operator="between">
      <formula>17</formula>
      <formula>20</formula>
    </cfRule>
    <cfRule type="cellIs" dxfId="195" priority="181" operator="between">
      <formula>13</formula>
      <formula>16</formula>
    </cfRule>
    <cfRule type="cellIs" dxfId="194" priority="182" operator="between">
      <formula>9</formula>
      <formula>12</formula>
    </cfRule>
    <cfRule type="cellIs" dxfId="193" priority="183" operator="between">
      <formula>5</formula>
      <formula>8</formula>
    </cfRule>
    <cfRule type="cellIs" dxfId="192" priority="184" operator="between">
      <formula>1</formula>
      <formula>4</formula>
    </cfRule>
  </conditionalFormatting>
  <conditionalFormatting sqref="AB30:AB32 AB34:AB35">
    <cfRule type="cellIs" dxfId="191" priority="169" operator="between">
      <formula>29</formula>
      <formula>32</formula>
    </cfRule>
    <cfRule type="cellIs" dxfId="190" priority="170" operator="between">
      <formula>25</formula>
      <formula>28</formula>
    </cfRule>
    <cfRule type="cellIs" dxfId="189" priority="171" operator="between">
      <formula>21</formula>
      <formula>24</formula>
    </cfRule>
    <cfRule type="cellIs" dxfId="188" priority="172" operator="between">
      <formula>17</formula>
      <formula>20</formula>
    </cfRule>
    <cfRule type="cellIs" dxfId="187" priority="173" operator="between">
      <formula>13</formula>
      <formula>16</formula>
    </cfRule>
    <cfRule type="cellIs" dxfId="186" priority="174" operator="between">
      <formula>9</formula>
      <formula>12</formula>
    </cfRule>
    <cfRule type="cellIs" dxfId="185" priority="175" operator="between">
      <formula>5</formula>
      <formula>8</formula>
    </cfRule>
    <cfRule type="cellIs" dxfId="184" priority="176" operator="between">
      <formula>1</formula>
      <formula>4</formula>
    </cfRule>
  </conditionalFormatting>
  <conditionalFormatting sqref="AB51:AB53 AB55:AB56">
    <cfRule type="cellIs" dxfId="183" priority="161" operator="between">
      <formula>29</formula>
      <formula>32</formula>
    </cfRule>
    <cfRule type="cellIs" dxfId="182" priority="162" operator="between">
      <formula>25</formula>
      <formula>28</formula>
    </cfRule>
    <cfRule type="cellIs" dxfId="181" priority="163" operator="between">
      <formula>21</formula>
      <formula>24</formula>
    </cfRule>
    <cfRule type="cellIs" dxfId="180" priority="164" operator="between">
      <formula>17</formula>
      <formula>20</formula>
    </cfRule>
    <cfRule type="cellIs" dxfId="179" priority="165" operator="between">
      <formula>13</formula>
      <formula>16</formula>
    </cfRule>
    <cfRule type="cellIs" dxfId="178" priority="166" operator="between">
      <formula>9</formula>
      <formula>12</formula>
    </cfRule>
    <cfRule type="cellIs" dxfId="177" priority="167" operator="between">
      <formula>5</formula>
      <formula>8</formula>
    </cfRule>
    <cfRule type="cellIs" dxfId="176" priority="168" operator="between">
      <formula>1</formula>
      <formula>4</formula>
    </cfRule>
  </conditionalFormatting>
  <conditionalFormatting sqref="AB72:AB74 AB76:AB77">
    <cfRule type="cellIs" dxfId="175" priority="153" operator="between">
      <formula>29</formula>
      <formula>32</formula>
    </cfRule>
    <cfRule type="cellIs" dxfId="174" priority="154" operator="between">
      <formula>25</formula>
      <formula>28</formula>
    </cfRule>
    <cfRule type="cellIs" dxfId="173" priority="155" operator="between">
      <formula>21</formula>
      <formula>24</formula>
    </cfRule>
    <cfRule type="cellIs" dxfId="172" priority="156" operator="between">
      <formula>17</formula>
      <formula>20</formula>
    </cfRule>
    <cfRule type="cellIs" dxfId="171" priority="157" operator="between">
      <formula>13</formula>
      <formula>16</formula>
    </cfRule>
    <cfRule type="cellIs" dxfId="170" priority="158" operator="between">
      <formula>9</formula>
      <formula>12</formula>
    </cfRule>
    <cfRule type="cellIs" dxfId="169" priority="159" operator="between">
      <formula>5</formula>
      <formula>8</formula>
    </cfRule>
    <cfRule type="cellIs" dxfId="168" priority="160" operator="between">
      <formula>1</formula>
      <formula>4</formula>
    </cfRule>
  </conditionalFormatting>
  <conditionalFormatting sqref="AB93:AB95 AB97:AB98">
    <cfRule type="cellIs" dxfId="167" priority="145" operator="between">
      <formula>29</formula>
      <formula>32</formula>
    </cfRule>
    <cfRule type="cellIs" dxfId="166" priority="146" operator="between">
      <formula>25</formula>
      <formula>28</formula>
    </cfRule>
    <cfRule type="cellIs" dxfId="165" priority="147" operator="between">
      <formula>21</formula>
      <formula>24</formula>
    </cfRule>
    <cfRule type="cellIs" dxfId="164" priority="148" operator="between">
      <formula>17</formula>
      <formula>20</formula>
    </cfRule>
    <cfRule type="cellIs" dxfId="163" priority="149" operator="between">
      <formula>13</formula>
      <formula>16</formula>
    </cfRule>
    <cfRule type="cellIs" dxfId="162" priority="150" operator="between">
      <formula>9</formula>
      <formula>12</formula>
    </cfRule>
    <cfRule type="cellIs" dxfId="161" priority="151" operator="between">
      <formula>5</formula>
      <formula>8</formula>
    </cfRule>
    <cfRule type="cellIs" dxfId="160" priority="152" operator="between">
      <formula>1</formula>
      <formula>4</formula>
    </cfRule>
  </conditionalFormatting>
  <conditionalFormatting sqref="AB114:AB116 AB118:AB119">
    <cfRule type="cellIs" dxfId="159" priority="137" operator="between">
      <formula>29</formula>
      <formula>32</formula>
    </cfRule>
    <cfRule type="cellIs" dxfId="158" priority="138" operator="between">
      <formula>25</formula>
      <formula>28</formula>
    </cfRule>
    <cfRule type="cellIs" dxfId="157" priority="139" operator="between">
      <formula>21</formula>
      <formula>24</formula>
    </cfRule>
    <cfRule type="cellIs" dxfId="156" priority="140" operator="between">
      <formula>17</formula>
      <formula>20</formula>
    </cfRule>
    <cfRule type="cellIs" dxfId="155" priority="141" operator="between">
      <formula>13</formula>
      <formula>16</formula>
    </cfRule>
    <cfRule type="cellIs" dxfId="154" priority="142" operator="between">
      <formula>9</formula>
      <formula>12</formula>
    </cfRule>
    <cfRule type="cellIs" dxfId="153" priority="143" operator="between">
      <formula>5</formula>
      <formula>8</formula>
    </cfRule>
    <cfRule type="cellIs" dxfId="152" priority="144" operator="between">
      <formula>1</formula>
      <formula>4</formula>
    </cfRule>
  </conditionalFormatting>
  <conditionalFormatting sqref="AB135:AB137 AB139:AB140">
    <cfRule type="cellIs" dxfId="151" priority="129" operator="between">
      <formula>29</formula>
      <formula>32</formula>
    </cfRule>
    <cfRule type="cellIs" dxfId="150" priority="130" operator="between">
      <formula>25</formula>
      <formula>28</formula>
    </cfRule>
    <cfRule type="cellIs" dxfId="149" priority="131" operator="between">
      <formula>21</formula>
      <formula>24</formula>
    </cfRule>
    <cfRule type="cellIs" dxfId="148" priority="132" operator="between">
      <formula>17</formula>
      <formula>20</formula>
    </cfRule>
    <cfRule type="cellIs" dxfId="147" priority="133" operator="between">
      <formula>13</formula>
      <formula>16</formula>
    </cfRule>
    <cfRule type="cellIs" dxfId="146" priority="134" operator="between">
      <formula>9</formula>
      <formula>12</formula>
    </cfRule>
    <cfRule type="cellIs" dxfId="145" priority="135" operator="between">
      <formula>5</formula>
      <formula>8</formula>
    </cfRule>
    <cfRule type="cellIs" dxfId="144" priority="136" operator="between">
      <formula>1</formula>
      <formula>4</formula>
    </cfRule>
  </conditionalFormatting>
  <conditionalFormatting sqref="AB156:AB158 AB160:AB161">
    <cfRule type="cellIs" dxfId="143" priority="121" operator="between">
      <formula>29</formula>
      <formula>32</formula>
    </cfRule>
    <cfRule type="cellIs" dxfId="142" priority="122" operator="between">
      <formula>25</formula>
      <formula>28</formula>
    </cfRule>
    <cfRule type="cellIs" dxfId="141" priority="123" operator="between">
      <formula>21</formula>
      <formula>24</formula>
    </cfRule>
    <cfRule type="cellIs" dxfId="140" priority="124" operator="between">
      <formula>17</formula>
      <formula>20</formula>
    </cfRule>
    <cfRule type="cellIs" dxfId="139" priority="125" operator="between">
      <formula>13</formula>
      <formula>16</formula>
    </cfRule>
    <cfRule type="cellIs" dxfId="138" priority="126" operator="between">
      <formula>9</formula>
      <formula>12</formula>
    </cfRule>
    <cfRule type="cellIs" dxfId="137" priority="127" operator="between">
      <formula>5</formula>
      <formula>8</formula>
    </cfRule>
    <cfRule type="cellIs" dxfId="136" priority="128" operator="between">
      <formula>1</formula>
      <formula>4</formula>
    </cfRule>
  </conditionalFormatting>
  <conditionalFormatting sqref="AB177:AB179 AB181:AB182">
    <cfRule type="cellIs" dxfId="135" priority="113" operator="between">
      <formula>29</formula>
      <formula>32</formula>
    </cfRule>
    <cfRule type="cellIs" dxfId="134" priority="114" operator="between">
      <formula>25</formula>
      <formula>28</formula>
    </cfRule>
    <cfRule type="cellIs" dxfId="133" priority="115" operator="between">
      <formula>21</formula>
      <formula>24</formula>
    </cfRule>
    <cfRule type="cellIs" dxfId="132" priority="116" operator="between">
      <formula>17</formula>
      <formula>20</formula>
    </cfRule>
    <cfRule type="cellIs" dxfId="131" priority="117" operator="between">
      <formula>13</formula>
      <formula>16</formula>
    </cfRule>
    <cfRule type="cellIs" dxfId="130" priority="118" operator="between">
      <formula>9</formula>
      <formula>12</formula>
    </cfRule>
    <cfRule type="cellIs" dxfId="129" priority="119" operator="between">
      <formula>5</formula>
      <formula>8</formula>
    </cfRule>
    <cfRule type="cellIs" dxfId="128" priority="120" operator="between">
      <formula>1</formula>
      <formula>4</formula>
    </cfRule>
  </conditionalFormatting>
  <conditionalFormatting sqref="AB198:AB200 AB202:AB203">
    <cfRule type="cellIs" dxfId="127" priority="105" operator="between">
      <formula>29</formula>
      <formula>32</formula>
    </cfRule>
    <cfRule type="cellIs" dxfId="126" priority="106" operator="between">
      <formula>25</formula>
      <formula>28</formula>
    </cfRule>
    <cfRule type="cellIs" dxfId="125" priority="107" operator="between">
      <formula>21</formula>
      <formula>24</formula>
    </cfRule>
    <cfRule type="cellIs" dxfId="124" priority="108" operator="between">
      <formula>17</formula>
      <formula>20</formula>
    </cfRule>
    <cfRule type="cellIs" dxfId="123" priority="109" operator="between">
      <formula>13</formula>
      <formula>16</formula>
    </cfRule>
    <cfRule type="cellIs" dxfId="122" priority="110" operator="between">
      <formula>9</formula>
      <formula>12</formula>
    </cfRule>
    <cfRule type="cellIs" dxfId="121" priority="111" operator="between">
      <formula>5</formula>
      <formula>8</formula>
    </cfRule>
    <cfRule type="cellIs" dxfId="120" priority="112" operator="between">
      <formula>1</formula>
      <formula>4</formula>
    </cfRule>
  </conditionalFormatting>
  <conditionalFormatting sqref="AB219:AB221 AB223:AB224">
    <cfRule type="cellIs" dxfId="119" priority="97" operator="between">
      <formula>29</formula>
      <formula>32</formula>
    </cfRule>
    <cfRule type="cellIs" dxfId="118" priority="98" operator="between">
      <formula>25</formula>
      <formula>28</formula>
    </cfRule>
    <cfRule type="cellIs" dxfId="117" priority="99" operator="between">
      <formula>21</formula>
      <formula>24</formula>
    </cfRule>
    <cfRule type="cellIs" dxfId="116" priority="100" operator="between">
      <formula>17</formula>
      <formula>20</formula>
    </cfRule>
    <cfRule type="cellIs" dxfId="115" priority="101" operator="between">
      <formula>13</formula>
      <formula>16</formula>
    </cfRule>
    <cfRule type="cellIs" dxfId="114" priority="102" operator="between">
      <formula>9</formula>
      <formula>12</formula>
    </cfRule>
    <cfRule type="cellIs" dxfId="113" priority="103" operator="between">
      <formula>5</formula>
      <formula>8</formula>
    </cfRule>
    <cfRule type="cellIs" dxfId="112" priority="104" operator="between">
      <formula>1</formula>
      <formula>4</formula>
    </cfRule>
  </conditionalFormatting>
  <conditionalFormatting sqref="AB240:AB242 AB244:AB245">
    <cfRule type="cellIs" dxfId="111" priority="89" operator="between">
      <formula>29</formula>
      <formula>32</formula>
    </cfRule>
    <cfRule type="cellIs" dxfId="110" priority="90" operator="between">
      <formula>25</formula>
      <formula>28</formula>
    </cfRule>
    <cfRule type="cellIs" dxfId="109" priority="91" operator="between">
      <formula>21</formula>
      <formula>24</formula>
    </cfRule>
    <cfRule type="cellIs" dxfId="108" priority="92" operator="between">
      <formula>17</formula>
      <formula>20</formula>
    </cfRule>
    <cfRule type="cellIs" dxfId="107" priority="93" operator="between">
      <formula>13</formula>
      <formula>16</formula>
    </cfRule>
    <cfRule type="cellIs" dxfId="106" priority="94" operator="between">
      <formula>9</formula>
      <formula>12</formula>
    </cfRule>
    <cfRule type="cellIs" dxfId="105" priority="95" operator="between">
      <formula>5</formula>
      <formula>8</formula>
    </cfRule>
    <cfRule type="cellIs" dxfId="104" priority="96" operator="between">
      <formula>1</formula>
      <formula>4</formula>
    </cfRule>
  </conditionalFormatting>
  <conditionalFormatting sqref="AB261:AB263 AB265:AB266">
    <cfRule type="cellIs" dxfId="103" priority="81" operator="between">
      <formula>29</formula>
      <formula>32</formula>
    </cfRule>
    <cfRule type="cellIs" dxfId="102" priority="82" operator="between">
      <formula>25</formula>
      <formula>28</formula>
    </cfRule>
    <cfRule type="cellIs" dxfId="101" priority="83" operator="between">
      <formula>21</formula>
      <formula>24</formula>
    </cfRule>
    <cfRule type="cellIs" dxfId="100" priority="84" operator="between">
      <formula>17</formula>
      <formula>20</formula>
    </cfRule>
    <cfRule type="cellIs" dxfId="99" priority="85" operator="between">
      <formula>13</formula>
      <formula>16</formula>
    </cfRule>
    <cfRule type="cellIs" dxfId="98" priority="86" operator="between">
      <formula>9</formula>
      <formula>12</formula>
    </cfRule>
    <cfRule type="cellIs" dxfId="97" priority="87" operator="between">
      <formula>5</formula>
      <formula>8</formula>
    </cfRule>
    <cfRule type="cellIs" dxfId="96" priority="88" operator="between">
      <formula>1</formula>
      <formula>4</formula>
    </cfRule>
  </conditionalFormatting>
  <conditionalFormatting sqref="AB282:AB284 AB286:AB287">
    <cfRule type="cellIs" dxfId="95" priority="73" operator="between">
      <formula>29</formula>
      <formula>32</formula>
    </cfRule>
    <cfRule type="cellIs" dxfId="94" priority="74" operator="between">
      <formula>25</formula>
      <formula>28</formula>
    </cfRule>
    <cfRule type="cellIs" dxfId="93" priority="75" operator="between">
      <formula>21</formula>
      <formula>24</formula>
    </cfRule>
    <cfRule type="cellIs" dxfId="92" priority="76" operator="between">
      <formula>17</formula>
      <formula>20</formula>
    </cfRule>
    <cfRule type="cellIs" dxfId="91" priority="77" operator="between">
      <formula>13</formula>
      <formula>16</formula>
    </cfRule>
    <cfRule type="cellIs" dxfId="90" priority="78" operator="between">
      <formula>9</formula>
      <formula>12</formula>
    </cfRule>
    <cfRule type="cellIs" dxfId="89" priority="79" operator="between">
      <formula>5</formula>
      <formula>8</formula>
    </cfRule>
    <cfRule type="cellIs" dxfId="88" priority="80" operator="between">
      <formula>1</formula>
      <formula>4</formula>
    </cfRule>
  </conditionalFormatting>
  <conditionalFormatting sqref="AB303:AB305 AB307:AB308">
    <cfRule type="cellIs" dxfId="87" priority="65" operator="between">
      <formula>29</formula>
      <formula>32</formula>
    </cfRule>
    <cfRule type="cellIs" dxfId="86" priority="66" operator="between">
      <formula>25</formula>
      <formula>28</formula>
    </cfRule>
    <cfRule type="cellIs" dxfId="85" priority="67" operator="between">
      <formula>21</formula>
      <formula>24</formula>
    </cfRule>
    <cfRule type="cellIs" dxfId="84" priority="68" operator="between">
      <formula>17</formula>
      <formula>20</formula>
    </cfRule>
    <cfRule type="cellIs" dxfId="83" priority="69" operator="between">
      <formula>13</formula>
      <formula>16</formula>
    </cfRule>
    <cfRule type="cellIs" dxfId="82" priority="70" operator="between">
      <formula>9</formula>
      <formula>12</formula>
    </cfRule>
    <cfRule type="cellIs" dxfId="81" priority="71" operator="between">
      <formula>5</formula>
      <formula>8</formula>
    </cfRule>
    <cfRule type="cellIs" dxfId="80" priority="72" operator="between">
      <formula>1</formula>
      <formula>4</formula>
    </cfRule>
  </conditionalFormatting>
  <conditionalFormatting sqref="AB324:AB326 AB328:AB329">
    <cfRule type="cellIs" dxfId="79" priority="57" operator="between">
      <formula>29</formula>
      <formula>32</formula>
    </cfRule>
    <cfRule type="cellIs" dxfId="78" priority="58" operator="between">
      <formula>25</formula>
      <formula>28</formula>
    </cfRule>
    <cfRule type="cellIs" dxfId="77" priority="59" operator="between">
      <formula>21</formula>
      <formula>24</formula>
    </cfRule>
    <cfRule type="cellIs" dxfId="76" priority="60" operator="between">
      <formula>17</formula>
      <formula>20</formula>
    </cfRule>
    <cfRule type="cellIs" dxfId="75" priority="61" operator="between">
      <formula>13</formula>
      <formula>16</formula>
    </cfRule>
    <cfRule type="cellIs" dxfId="74" priority="62" operator="between">
      <formula>9</formula>
      <formula>12</formula>
    </cfRule>
    <cfRule type="cellIs" dxfId="73" priority="63" operator="between">
      <formula>5</formula>
      <formula>8</formula>
    </cfRule>
    <cfRule type="cellIs" dxfId="72" priority="64" operator="between">
      <formula>1</formula>
      <formula>4</formula>
    </cfRule>
  </conditionalFormatting>
  <conditionalFormatting sqref="AB345:AB347 AB349:AB350">
    <cfRule type="cellIs" dxfId="71" priority="49" operator="between">
      <formula>29</formula>
      <formula>32</formula>
    </cfRule>
    <cfRule type="cellIs" dxfId="70" priority="50" operator="between">
      <formula>25</formula>
      <formula>28</formula>
    </cfRule>
    <cfRule type="cellIs" dxfId="69" priority="51" operator="between">
      <formula>21</formula>
      <formula>24</formula>
    </cfRule>
    <cfRule type="cellIs" dxfId="68" priority="52" operator="between">
      <formula>17</formula>
      <formula>20</formula>
    </cfRule>
    <cfRule type="cellIs" dxfId="67" priority="53" operator="between">
      <formula>13</formula>
      <formula>16</formula>
    </cfRule>
    <cfRule type="cellIs" dxfId="66" priority="54" operator="between">
      <formula>9</formula>
      <formula>12</formula>
    </cfRule>
    <cfRule type="cellIs" dxfId="65" priority="55" operator="between">
      <formula>5</formula>
      <formula>8</formula>
    </cfRule>
    <cfRule type="cellIs" dxfId="64" priority="56" operator="between">
      <formula>1</formula>
      <formula>4</formula>
    </cfRule>
  </conditionalFormatting>
  <conditionalFormatting sqref="AB366:AB368 AB370:AB371">
    <cfRule type="cellIs" dxfId="63" priority="41" operator="between">
      <formula>29</formula>
      <formula>32</formula>
    </cfRule>
    <cfRule type="cellIs" dxfId="62" priority="42" operator="between">
      <formula>25</formula>
      <formula>28</formula>
    </cfRule>
    <cfRule type="cellIs" dxfId="61" priority="43" operator="between">
      <formula>21</formula>
      <formula>24</formula>
    </cfRule>
    <cfRule type="cellIs" dxfId="60" priority="44" operator="between">
      <formula>17</formula>
      <formula>20</formula>
    </cfRule>
    <cfRule type="cellIs" dxfId="59" priority="45" operator="between">
      <formula>13</formula>
      <formula>16</formula>
    </cfRule>
    <cfRule type="cellIs" dxfId="58" priority="46" operator="between">
      <formula>9</formula>
      <formula>12</formula>
    </cfRule>
    <cfRule type="cellIs" dxfId="57" priority="47" operator="between">
      <formula>5</formula>
      <formula>8</formula>
    </cfRule>
    <cfRule type="cellIs" dxfId="56" priority="48" operator="between">
      <formula>1</formula>
      <formula>4</formula>
    </cfRule>
  </conditionalFormatting>
  <conditionalFormatting sqref="AB660:AB662 AB664:AB665 AB639:AB641 AB643:AB644 AB618:AB620 AB622:AB623 AB597:AB599 AB601:AB602 AB576:AB578 AB580:AB581 AB555:AB557 AB559:AB560 AB534:AB536 AB538:AB539 AB513:AB515 AB517:AB518 AB492:AB494 AB496:AB497 AB471:AB473 AB475:AB476 AB450:AB452 AB454:AB455 AB429:AB431 AB433:AB434 AB408:AB410 AB412:AB413 AB387:AB389 AB391:AB392">
    <cfRule type="cellIs" dxfId="55" priority="33" operator="between">
      <formula>29</formula>
      <formula>32</formula>
    </cfRule>
    <cfRule type="cellIs" dxfId="54" priority="34" operator="between">
      <formula>25</formula>
      <formula>28</formula>
    </cfRule>
    <cfRule type="cellIs" dxfId="53" priority="35" operator="between">
      <formula>21</formula>
      <formula>24</formula>
    </cfRule>
    <cfRule type="cellIs" dxfId="52" priority="36" operator="between">
      <formula>17</formula>
      <formula>20</formula>
    </cfRule>
    <cfRule type="cellIs" dxfId="51" priority="37" operator="between">
      <formula>13</formula>
      <formula>16</formula>
    </cfRule>
    <cfRule type="cellIs" dxfId="50" priority="38" operator="between">
      <formula>9</formula>
      <formula>12</formula>
    </cfRule>
    <cfRule type="cellIs" dxfId="49" priority="39" operator="between">
      <formula>5</formula>
      <formula>8</formula>
    </cfRule>
    <cfRule type="cellIs" dxfId="48" priority="40" operator="between">
      <formula>1</formula>
      <formula>4</formula>
    </cfRule>
  </conditionalFormatting>
  <conditionalFormatting sqref="AB674 AB653 AB632 AB611 AB590 AB569 AB548 AB527 AB506 AB485 AB464 AB443 AB422 AB401 AB380 AB359 AB338 AB317 AB296 AB275 AB254 AB233 AB212 AB191 AB170 AB149 AB128 AB107 AB86 AB65 AB44">
    <cfRule type="cellIs" dxfId="47" priority="25" operator="between">
      <formula>29</formula>
      <formula>32</formula>
    </cfRule>
    <cfRule type="cellIs" dxfId="46" priority="26" operator="between">
      <formula>25</formula>
      <formula>28</formula>
    </cfRule>
    <cfRule type="cellIs" dxfId="45" priority="27" operator="between">
      <formula>21</formula>
      <formula>24</formula>
    </cfRule>
    <cfRule type="cellIs" dxfId="44" priority="28" operator="between">
      <formula>17</formula>
      <formula>20</formula>
    </cfRule>
    <cfRule type="cellIs" dxfId="43" priority="29" operator="between">
      <formula>13</formula>
      <formula>16</formula>
    </cfRule>
    <cfRule type="cellIs" dxfId="42" priority="30" operator="between">
      <formula>9</formula>
      <formula>12</formula>
    </cfRule>
    <cfRule type="cellIs" dxfId="41" priority="31" operator="between">
      <formula>5</formula>
      <formula>8</formula>
    </cfRule>
    <cfRule type="cellIs" dxfId="40" priority="32" operator="between">
      <formula>1</formula>
      <formula>4</formula>
    </cfRule>
  </conditionalFormatting>
  <conditionalFormatting sqref="AB24">
    <cfRule type="cellIs" dxfId="39" priority="17" operator="between">
      <formula>29</formula>
      <formula>32</formula>
    </cfRule>
    <cfRule type="cellIs" dxfId="38" priority="18" operator="between">
      <formula>25</formula>
      <formula>28</formula>
    </cfRule>
    <cfRule type="cellIs" dxfId="37" priority="19" operator="between">
      <formula>21</formula>
      <formula>24</formula>
    </cfRule>
    <cfRule type="cellIs" dxfId="36" priority="20" operator="between">
      <formula>17</formula>
      <formula>20</formula>
    </cfRule>
    <cfRule type="cellIs" dxfId="35" priority="21" operator="between">
      <formula>13</formula>
      <formula>16</formula>
    </cfRule>
    <cfRule type="cellIs" dxfId="34" priority="22" operator="between">
      <formula>9</formula>
      <formula>12</formula>
    </cfRule>
    <cfRule type="cellIs" dxfId="33" priority="23" operator="between">
      <formula>5</formula>
      <formula>8</formula>
    </cfRule>
    <cfRule type="cellIs" dxfId="32" priority="24" operator="between">
      <formula>1</formula>
      <formula>4</formula>
    </cfRule>
  </conditionalFormatting>
  <conditionalFormatting sqref="AB675 AB654 AB633 AB612 AB591 AB570 AB549 AB528 AB507 AB486 AB465 AB444 AB423 AB402 AB381 AB360 AB339 AB318 AB297 AB276 AB255 AB234 AB213 AB192 AB171 AB150 AB129 AB108 AB87 AB66 AB45">
    <cfRule type="cellIs" dxfId="31" priority="9" operator="between">
      <formula>29</formula>
      <formula>32</formula>
    </cfRule>
    <cfRule type="cellIs" dxfId="30" priority="10" operator="between">
      <formula>25</formula>
      <formula>28</formula>
    </cfRule>
    <cfRule type="cellIs" dxfId="29" priority="11" operator="between">
      <formula>21</formula>
      <formula>24</formula>
    </cfRule>
    <cfRule type="cellIs" dxfId="28" priority="12" operator="between">
      <formula>17</formula>
      <formula>20</formula>
    </cfRule>
    <cfRule type="cellIs" dxfId="27" priority="13" operator="between">
      <formula>13</formula>
      <formula>16</formula>
    </cfRule>
    <cfRule type="cellIs" dxfId="26" priority="14" operator="between">
      <formula>9</formula>
      <formula>12</formula>
    </cfRule>
    <cfRule type="cellIs" dxfId="25" priority="15" operator="between">
      <formula>5</formula>
      <formula>8</formula>
    </cfRule>
    <cfRule type="cellIs" dxfId="24" priority="16" operator="between">
      <formula>1</formula>
      <formula>4</formula>
    </cfRule>
  </conditionalFormatting>
  <conditionalFormatting sqref="AB19 AB40 AB61 AB82 AB103 AB124 AB145 AB166 AB187 AB208 AB229 AB250 AB271 AB292 AB313 AB334 AB355 AB376 AB397 AB418 AB439 AB460 AB481 AB502 AB523 AB544 AB565 AB586 AB607 AB628 AB649 AB670">
    <cfRule type="cellIs" dxfId="23" priority="1" operator="between">
      <formula>29</formula>
      <formula>32</formula>
    </cfRule>
    <cfRule type="cellIs" dxfId="22" priority="2" operator="between">
      <formula>25</formula>
      <formula>28</formula>
    </cfRule>
    <cfRule type="cellIs" dxfId="21" priority="3" operator="between">
      <formula>21</formula>
      <formula>24</formula>
    </cfRule>
    <cfRule type="cellIs" dxfId="20" priority="4" operator="between">
      <formula>17</formula>
      <formula>20</formula>
    </cfRule>
    <cfRule type="cellIs" dxfId="19" priority="5" operator="between">
      <formula>13</formula>
      <formula>16</formula>
    </cfRule>
    <cfRule type="cellIs" dxfId="18" priority="6" operator="between">
      <formula>9</formula>
      <formula>12</formula>
    </cfRule>
    <cfRule type="cellIs" dxfId="17" priority="7" operator="between">
      <formula>5</formula>
      <formula>8</formula>
    </cfRule>
    <cfRule type="cellIs" dxfId="16" priority="8" operator="between">
      <formula>1</formula>
      <formula>4</formula>
    </cfRule>
  </conditionalFormatting>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CABE-E6A6-486F-8888-8ED7454E1FF2}">
  <dimension ref="A1:DL1024"/>
  <sheetViews>
    <sheetView tabSelected="1" zoomScaleNormal="100" workbookViewId="0"/>
  </sheetViews>
  <sheetFormatPr defaultRowHeight="13.8" x14ac:dyDescent="0.3"/>
  <cols>
    <col min="1" max="1" width="9.6640625" style="64" customWidth="1"/>
    <col min="2" max="2" width="8.88671875" style="95"/>
    <col min="3" max="3" width="13.77734375" style="64" customWidth="1"/>
    <col min="4" max="4" width="8.88671875" style="100"/>
    <col min="5" max="5" width="7.33203125" style="64" customWidth="1"/>
    <col min="6" max="6" width="9.5546875" style="64" customWidth="1"/>
    <col min="7" max="19" width="8.88671875" style="64"/>
    <col min="20" max="20" width="2.77734375" style="64" customWidth="1"/>
    <col min="21" max="26" width="8.88671875" style="64"/>
    <col min="27" max="27" width="2.77734375" style="64" customWidth="1"/>
    <col min="28" max="29" width="8.88671875" style="64"/>
    <col min="30" max="30" width="2.77734375" style="64" customWidth="1"/>
    <col min="31" max="32" width="8.88671875" style="64"/>
    <col min="33" max="33" width="2.77734375" style="65" customWidth="1"/>
    <col min="34" max="34" width="12.21875" style="64" customWidth="1"/>
    <col min="35" max="35" width="8.88671875" style="135"/>
    <col min="36" max="36" width="6.6640625" style="64" customWidth="1"/>
    <col min="37" max="37" width="2.33203125" style="64" customWidth="1"/>
    <col min="38" max="38" width="12.21875" style="64" customWidth="1"/>
    <col min="39" max="39" width="8.88671875" style="135"/>
    <col min="40" max="40" width="6.6640625" style="64" customWidth="1"/>
    <col min="41" max="41" width="2.21875" style="64" customWidth="1"/>
    <col min="42" max="42" width="12.21875" style="64" customWidth="1"/>
    <col min="43" max="43" width="8.88671875" style="135"/>
    <col min="44" max="44" width="6.6640625" style="64" customWidth="1"/>
    <col min="45" max="45" width="2.21875" style="64" customWidth="1"/>
    <col min="46" max="46" width="12.21875" style="64" customWidth="1"/>
    <col min="47" max="47" width="8.88671875" style="135"/>
    <col min="48" max="48" width="6.6640625" style="64" customWidth="1"/>
    <col min="49" max="49" width="2.21875" style="64" customWidth="1"/>
    <col min="50" max="50" width="12.21875" style="64" customWidth="1"/>
    <col min="51" max="51" width="8.88671875" style="135"/>
    <col min="52" max="52" width="6.6640625" style="64" customWidth="1"/>
    <col min="53" max="53" width="2.33203125" style="64" customWidth="1"/>
    <col min="54" max="54" width="12.21875" style="64" customWidth="1"/>
    <col min="55" max="55" width="8.88671875" style="135"/>
    <col min="56" max="56" width="6.6640625" style="64" customWidth="1"/>
    <col min="57" max="57" width="2.21875" style="64" customWidth="1"/>
    <col min="58" max="58" width="12.21875" style="64" customWidth="1"/>
    <col min="59" max="59" width="8.88671875" style="135"/>
    <col min="60" max="60" width="6.6640625" style="64" customWidth="1"/>
    <col min="61" max="61" width="2.77734375" style="64" customWidth="1"/>
    <col min="62" max="62" width="12.21875" style="64" customWidth="1"/>
    <col min="63" max="63" width="8.88671875" style="135"/>
    <col min="64" max="64" width="6.6640625" style="64" customWidth="1"/>
    <col min="65" max="65" width="2.77734375" style="64" customWidth="1"/>
    <col min="66" max="66" width="12.21875" style="64" customWidth="1"/>
    <col min="67" max="67" width="8.88671875" style="135"/>
    <col min="68" max="68" width="6.6640625" style="64" customWidth="1"/>
    <col min="69" max="69" width="2.77734375" style="64" customWidth="1"/>
    <col min="70" max="70" width="12.21875" style="64" customWidth="1"/>
    <col min="71" max="71" width="8.88671875" style="135"/>
    <col min="72" max="72" width="6.6640625" style="64" customWidth="1"/>
    <col min="73" max="73" width="2.77734375" style="64" customWidth="1"/>
    <col min="74" max="74" width="12.21875" style="64" customWidth="1"/>
    <col min="75" max="75" width="8.88671875" style="135"/>
    <col min="76" max="76" width="6.6640625" style="64" customWidth="1"/>
    <col min="77" max="77" width="2.77734375" style="64" customWidth="1"/>
    <col min="78" max="78" width="12.21875" style="64" customWidth="1"/>
    <col min="79" max="79" width="8.88671875" style="135"/>
    <col min="80" max="80" width="6.6640625" style="64" customWidth="1"/>
    <col min="81" max="81" width="2.77734375" style="64" customWidth="1"/>
    <col min="82" max="82" width="12.21875" style="64" customWidth="1"/>
    <col min="83" max="83" width="8.88671875" style="135"/>
    <col min="84" max="84" width="6.6640625" style="64" customWidth="1"/>
    <col min="85" max="85" width="2.77734375" style="64" customWidth="1"/>
    <col min="86" max="86" width="12.21875" style="64" customWidth="1"/>
    <col min="87" max="87" width="8.88671875" style="135"/>
    <col min="88" max="88" width="6.6640625" style="64" customWidth="1"/>
    <col min="89" max="89" width="2.77734375" style="64" customWidth="1"/>
    <col min="90" max="90" width="12.21875" style="64" customWidth="1"/>
    <col min="91" max="91" width="8.88671875" style="135"/>
    <col min="92" max="92" width="6.6640625" style="64" customWidth="1"/>
    <col min="93" max="93" width="2.77734375" style="64" customWidth="1"/>
    <col min="94" max="94" width="12.21875" style="64" customWidth="1"/>
    <col min="95" max="95" width="8.88671875" style="135"/>
    <col min="96" max="96" width="6.6640625" style="64" customWidth="1"/>
    <col min="97" max="97" width="2.77734375" style="64" customWidth="1"/>
    <col min="98" max="98" width="12.21875" style="64" customWidth="1"/>
    <col min="99" max="99" width="8.88671875" style="135"/>
    <col min="100" max="100" width="6.6640625" style="64" customWidth="1"/>
    <col min="101" max="101" width="2.77734375" style="64" customWidth="1"/>
    <col min="102" max="102" width="12.21875" style="64" customWidth="1"/>
    <col min="103" max="103" width="8.88671875" style="135"/>
    <col min="104" max="104" width="6.6640625" style="64" customWidth="1"/>
    <col min="105" max="105" width="2.77734375" style="64" customWidth="1"/>
    <col min="106" max="106" width="12.21875" style="64" customWidth="1"/>
    <col min="107" max="107" width="8.88671875" style="135"/>
    <col min="108" max="108" width="6.6640625" style="64" customWidth="1"/>
    <col min="109" max="109" width="2.77734375" style="64" customWidth="1"/>
    <col min="110" max="110" width="12.21875" style="64" customWidth="1"/>
    <col min="111" max="111" width="8.88671875" style="135"/>
    <col min="112" max="112" width="6.6640625" style="64" customWidth="1"/>
    <col min="113" max="113" width="2.77734375" style="64" customWidth="1"/>
    <col min="114" max="114" width="12.21875" style="64" customWidth="1"/>
    <col min="115" max="115" width="8.88671875" style="135"/>
    <col min="116" max="116" width="6.6640625" style="64" customWidth="1"/>
    <col min="117" max="16384" width="8.88671875" style="64"/>
  </cols>
  <sheetData>
    <row r="1" spans="1:60" x14ac:dyDescent="0.3">
      <c r="D1" s="97" t="s">
        <v>230</v>
      </c>
      <c r="AH1" s="457" t="s">
        <v>231</v>
      </c>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9"/>
    </row>
    <row r="2" spans="1:60" ht="13.8" customHeight="1" x14ac:dyDescent="0.3">
      <c r="A2" s="270" t="s">
        <v>12</v>
      </c>
      <c r="B2" s="271"/>
      <c r="C2" s="271"/>
      <c r="D2" s="271"/>
      <c r="E2" s="272"/>
      <c r="AH2" s="454" t="s">
        <v>132</v>
      </c>
      <c r="AI2" s="455"/>
      <c r="AJ2" s="455"/>
      <c r="AK2" s="66"/>
      <c r="AL2" s="455" t="s">
        <v>133</v>
      </c>
      <c r="AM2" s="455"/>
      <c r="AN2" s="456"/>
      <c r="AO2" s="67"/>
      <c r="AP2" s="454" t="s">
        <v>134</v>
      </c>
      <c r="AQ2" s="455"/>
      <c r="AR2" s="456"/>
      <c r="AS2" s="67"/>
      <c r="AT2" s="454" t="s">
        <v>135</v>
      </c>
      <c r="AU2" s="455"/>
      <c r="AV2" s="456"/>
      <c r="AW2" s="67"/>
      <c r="AX2" s="454" t="s">
        <v>136</v>
      </c>
      <c r="AY2" s="455"/>
      <c r="AZ2" s="456"/>
      <c r="BA2" s="67"/>
      <c r="BB2" s="454" t="s">
        <v>137</v>
      </c>
      <c r="BC2" s="455"/>
      <c r="BD2" s="456"/>
      <c r="BE2" s="67"/>
      <c r="BF2" s="454" t="s">
        <v>138</v>
      </c>
      <c r="BG2" s="455"/>
      <c r="BH2" s="456"/>
    </row>
    <row r="3" spans="1:60" ht="13.8" customHeight="1" x14ac:dyDescent="0.3">
      <c r="A3" s="273"/>
      <c r="B3" s="274"/>
      <c r="C3" s="274"/>
      <c r="D3" s="274"/>
      <c r="E3" s="275"/>
      <c r="AH3" s="68" t="s">
        <v>41</v>
      </c>
      <c r="AI3" s="134">
        <f>$B$26</f>
        <v>0.47052941176470592</v>
      </c>
      <c r="AJ3" s="78">
        <v>17</v>
      </c>
      <c r="AK3" s="69"/>
      <c r="AL3" s="70" t="s">
        <v>41</v>
      </c>
      <c r="AM3" s="134">
        <f>$B$27</f>
        <v>0.5</v>
      </c>
      <c r="AN3" s="78">
        <v>15</v>
      </c>
      <c r="AO3" s="69"/>
      <c r="AP3" s="70" t="s">
        <v>41</v>
      </c>
      <c r="AQ3" s="134">
        <f>$B$28</f>
        <v>0.44433333333333341</v>
      </c>
      <c r="AR3" s="78">
        <v>23</v>
      </c>
      <c r="AS3" s="69"/>
      <c r="AT3" s="70" t="s">
        <v>41</v>
      </c>
      <c r="AU3" s="134">
        <f>$B$29</f>
        <v>0.41675000000000001</v>
      </c>
      <c r="AV3" s="78">
        <v>23</v>
      </c>
      <c r="AW3" s="69"/>
      <c r="AX3" s="70" t="s">
        <v>41</v>
      </c>
      <c r="AY3" s="134">
        <f>$B$30</f>
        <v>0.58325000000000005</v>
      </c>
      <c r="AZ3" s="78">
        <v>7</v>
      </c>
      <c r="BA3" s="69"/>
      <c r="BB3" s="70" t="s">
        <v>41</v>
      </c>
      <c r="BC3" s="134">
        <f>$B$31</f>
        <v>0.41649999999999998</v>
      </c>
      <c r="BD3" s="78">
        <v>24</v>
      </c>
      <c r="BE3" s="69"/>
      <c r="BF3" s="70" t="s">
        <v>41</v>
      </c>
      <c r="BG3" s="134">
        <f>$B$32</f>
        <v>0.46660000000000001</v>
      </c>
      <c r="BH3" s="78">
        <v>18</v>
      </c>
    </row>
    <row r="4" spans="1:60" ht="14.4" customHeight="1" x14ac:dyDescent="0.3">
      <c r="A4" s="276"/>
      <c r="B4" s="277"/>
      <c r="C4" s="277"/>
      <c r="D4" s="277"/>
      <c r="E4" s="278"/>
      <c r="H4" s="306" t="s">
        <v>232</v>
      </c>
      <c r="I4" s="307"/>
      <c r="J4" s="307"/>
      <c r="K4" s="307"/>
      <c r="L4" s="307"/>
      <c r="M4" s="307"/>
      <c r="N4" s="307"/>
      <c r="O4" s="307"/>
      <c r="P4" s="307"/>
      <c r="Q4" s="307"/>
      <c r="R4" s="307"/>
      <c r="S4" s="307"/>
      <c r="T4" s="307"/>
      <c r="U4" s="307"/>
      <c r="V4" s="308"/>
      <c r="W4" s="86" t="s">
        <v>38</v>
      </c>
      <c r="X4" s="72"/>
      <c r="Y4" s="72"/>
      <c r="Z4" s="72"/>
      <c r="AA4" s="72"/>
      <c r="AB4" s="72"/>
      <c r="AC4" s="72"/>
      <c r="AD4" s="72"/>
      <c r="AE4" s="72"/>
      <c r="AF4" s="72"/>
      <c r="AH4" s="68" t="s">
        <v>42</v>
      </c>
      <c r="AI4" s="134">
        <f>$B$58</f>
        <v>0.45088235294117651</v>
      </c>
      <c r="AJ4" s="78">
        <v>24</v>
      </c>
      <c r="AK4" s="69"/>
      <c r="AL4" s="70" t="s">
        <v>42</v>
      </c>
      <c r="AM4" s="134">
        <f>$B$59</f>
        <v>0.45825000000000005</v>
      </c>
      <c r="AN4" s="78">
        <v>21</v>
      </c>
      <c r="AO4" s="69"/>
      <c r="AP4" s="70" t="s">
        <v>42</v>
      </c>
      <c r="AQ4" s="134">
        <f>$B$60</f>
        <v>0.44433333333333341</v>
      </c>
      <c r="AR4" s="78">
        <v>23</v>
      </c>
      <c r="AS4" s="69"/>
      <c r="AT4" s="70" t="s">
        <v>42</v>
      </c>
      <c r="AU4" s="134">
        <f>$B$61</f>
        <v>0.5</v>
      </c>
      <c r="AV4" s="78">
        <v>13</v>
      </c>
      <c r="AW4" s="69"/>
      <c r="AX4" s="70" t="s">
        <v>42</v>
      </c>
      <c r="AY4" s="134">
        <f>$B$62</f>
        <v>0.41649999999999998</v>
      </c>
      <c r="AZ4" s="78">
        <v>24</v>
      </c>
      <c r="BA4" s="69"/>
      <c r="BB4" s="70" t="s">
        <v>42</v>
      </c>
      <c r="BC4" s="134">
        <f>$B$63</f>
        <v>0.41650000000000004</v>
      </c>
      <c r="BD4" s="78">
        <v>24</v>
      </c>
      <c r="BE4" s="69"/>
      <c r="BF4" s="70" t="s">
        <v>42</v>
      </c>
      <c r="BG4" s="134">
        <f>$B$64</f>
        <v>0.46660000000000001</v>
      </c>
      <c r="BH4" s="78">
        <v>18</v>
      </c>
    </row>
    <row r="5" spans="1:60" ht="13.8" customHeight="1" x14ac:dyDescent="0.3">
      <c r="A5" s="73" t="s">
        <v>139</v>
      </c>
      <c r="B5" s="96" t="s">
        <v>140</v>
      </c>
      <c r="C5" s="73" t="s">
        <v>141</v>
      </c>
      <c r="D5" s="98" t="s">
        <v>228</v>
      </c>
      <c r="E5" s="73" t="s">
        <v>142</v>
      </c>
      <c r="G5" s="73" t="s">
        <v>143</v>
      </c>
      <c r="H5" s="74" t="s">
        <v>144</v>
      </c>
      <c r="I5" s="74" t="s">
        <v>145</v>
      </c>
      <c r="J5" s="74" t="s">
        <v>146</v>
      </c>
      <c r="K5" s="74" t="s">
        <v>110</v>
      </c>
      <c r="L5" s="74" t="s">
        <v>111</v>
      </c>
      <c r="M5" s="74" t="s">
        <v>112</v>
      </c>
      <c r="N5" s="74" t="s">
        <v>113</v>
      </c>
      <c r="O5" s="89" t="s">
        <v>114</v>
      </c>
      <c r="P5" s="92"/>
      <c r="Q5" s="76" t="s">
        <v>33</v>
      </c>
      <c r="R5" s="74" t="s">
        <v>34</v>
      </c>
      <c r="S5" s="89" t="s">
        <v>35</v>
      </c>
      <c r="T5" s="71"/>
      <c r="U5" s="93" t="s">
        <v>149</v>
      </c>
      <c r="V5" s="92"/>
      <c r="W5" s="76" t="s">
        <v>150</v>
      </c>
      <c r="X5" s="72"/>
      <c r="Y5" s="72"/>
      <c r="Z5" s="72"/>
      <c r="AA5" s="72"/>
      <c r="AB5" s="72"/>
      <c r="AC5" s="72"/>
      <c r="AD5" s="72"/>
      <c r="AE5" s="72"/>
      <c r="AF5" s="72"/>
      <c r="AH5" s="68" t="s">
        <v>43</v>
      </c>
      <c r="AI5" s="134">
        <f>$B$90</f>
        <v>0.52081250000000001</v>
      </c>
      <c r="AJ5" s="78">
        <v>13</v>
      </c>
      <c r="AK5" s="69"/>
      <c r="AL5" s="70" t="s">
        <v>43</v>
      </c>
      <c r="AM5" s="134">
        <f>$B$91</f>
        <v>0.58337499999999998</v>
      </c>
      <c r="AN5" s="78">
        <v>4</v>
      </c>
      <c r="AO5" s="69"/>
      <c r="AP5" s="70" t="s">
        <v>43</v>
      </c>
      <c r="AQ5" s="134">
        <f>$B$92</f>
        <v>0.44433333333333341</v>
      </c>
      <c r="AR5" s="78">
        <v>23</v>
      </c>
      <c r="AS5" s="69"/>
      <c r="AT5" s="70" t="s">
        <v>43</v>
      </c>
      <c r="AU5" s="134">
        <f>$B$93</f>
        <v>0.58325000000000005</v>
      </c>
      <c r="AV5" s="78">
        <v>7</v>
      </c>
      <c r="AW5" s="69"/>
      <c r="AX5" s="70" t="s">
        <v>43</v>
      </c>
      <c r="AY5" s="134">
        <f>$B$94</f>
        <v>0.58350000000000002</v>
      </c>
      <c r="AZ5" s="78">
        <v>5</v>
      </c>
      <c r="BA5" s="69"/>
      <c r="BB5" s="70" t="s">
        <v>43</v>
      </c>
      <c r="BC5" s="134">
        <f>$B$95</f>
        <v>0.5</v>
      </c>
      <c r="BD5" s="78">
        <v>9</v>
      </c>
      <c r="BE5" s="69"/>
      <c r="BF5" s="70" t="s">
        <v>43</v>
      </c>
      <c r="BG5" s="134">
        <f>$B$96</f>
        <v>0.39979999999999999</v>
      </c>
      <c r="BH5" s="78">
        <v>26</v>
      </c>
    </row>
    <row r="6" spans="1:60" x14ac:dyDescent="0.3">
      <c r="A6" s="73">
        <v>1</v>
      </c>
      <c r="B6" s="96">
        <v>44815</v>
      </c>
      <c r="C6" s="84" t="s">
        <v>186</v>
      </c>
      <c r="D6" s="99">
        <v>0.68402777777777779</v>
      </c>
      <c r="E6" s="85" t="s">
        <v>169</v>
      </c>
      <c r="F6" s="64" t="s">
        <v>220</v>
      </c>
      <c r="G6" s="73">
        <v>0.66700000000000004</v>
      </c>
      <c r="H6" s="73">
        <f>DVOA!$F$324</f>
        <v>9</v>
      </c>
      <c r="I6" s="73">
        <f>DVOA!$F$326</f>
        <v>6</v>
      </c>
      <c r="J6" s="73">
        <f>DVOA!$F$330</f>
        <v>14</v>
      </c>
      <c r="K6" s="73">
        <f>DVOA!$F$333</f>
        <v>29</v>
      </c>
      <c r="L6" s="73">
        <f>DVOA!$F$334</f>
        <v>14</v>
      </c>
      <c r="M6" s="73">
        <f>DVOA!$F$335</f>
        <v>21</v>
      </c>
      <c r="N6" s="73">
        <f>DVOA!$F$338</f>
        <v>8</v>
      </c>
      <c r="O6" s="81">
        <f>DVOA!$F$327</f>
        <v>21</v>
      </c>
      <c r="P6" s="88"/>
      <c r="Q6" s="103">
        <f>DVOA!$AE$324</f>
        <v>10</v>
      </c>
      <c r="R6" s="103">
        <f>DVOA!$AE$325</f>
        <v>7</v>
      </c>
      <c r="S6" s="103">
        <f>DVOA!$AE$326</f>
        <v>29</v>
      </c>
      <c r="T6" s="75"/>
      <c r="U6" s="103">
        <f>DVOA!$AE$338</f>
        <v>30</v>
      </c>
      <c r="V6" s="88"/>
      <c r="W6" s="82">
        <f>DVOA!$AE$334</f>
        <v>8</v>
      </c>
      <c r="X6" s="72"/>
      <c r="Y6" s="72"/>
      <c r="Z6" s="72"/>
      <c r="AA6" s="72"/>
      <c r="AB6" s="72"/>
      <c r="AC6" s="72"/>
      <c r="AD6" s="72"/>
      <c r="AE6" s="72"/>
      <c r="AF6" s="72"/>
      <c r="AH6" s="68" t="s">
        <v>44</v>
      </c>
      <c r="AI6" s="134">
        <f>$B$122</f>
        <v>0.54900000000000004</v>
      </c>
      <c r="AJ6" s="78">
        <v>8</v>
      </c>
      <c r="AK6" s="69"/>
      <c r="AL6" s="70" t="s">
        <v>44</v>
      </c>
      <c r="AM6" s="134">
        <f>$B$123</f>
        <v>0.58337499999999998</v>
      </c>
      <c r="AN6" s="78">
        <v>4</v>
      </c>
      <c r="AO6" s="69"/>
      <c r="AP6" s="70" t="s">
        <v>44</v>
      </c>
      <c r="AQ6" s="134">
        <f>$B$124</f>
        <v>0.51844444444444449</v>
      </c>
      <c r="AR6" s="78">
        <v>14</v>
      </c>
      <c r="AS6" s="69"/>
      <c r="AT6" s="70" t="s">
        <v>44</v>
      </c>
      <c r="AU6" s="134">
        <f>$B$125</f>
        <v>0.66674999999999995</v>
      </c>
      <c r="AV6" s="78">
        <v>1</v>
      </c>
      <c r="AW6" s="69"/>
      <c r="AX6" s="70" t="s">
        <v>44</v>
      </c>
      <c r="AY6" s="134">
        <f>$B$126</f>
        <v>0.5</v>
      </c>
      <c r="AZ6" s="78">
        <v>10</v>
      </c>
      <c r="BA6" s="69"/>
      <c r="BB6" s="70" t="s">
        <v>44</v>
      </c>
      <c r="BC6" s="134">
        <f>$B$127</f>
        <v>0.5</v>
      </c>
      <c r="BD6" s="78">
        <v>9</v>
      </c>
      <c r="BE6" s="69"/>
      <c r="BF6" s="70" t="s">
        <v>44</v>
      </c>
      <c r="BG6" s="134">
        <f>$B$128</f>
        <v>0.53320000000000012</v>
      </c>
      <c r="BH6" s="78">
        <v>14</v>
      </c>
    </row>
    <row r="7" spans="1:60" ht="13.8" customHeight="1" x14ac:dyDescent="0.3">
      <c r="A7" s="73">
        <v>2</v>
      </c>
      <c r="B7" s="96">
        <v>44822</v>
      </c>
      <c r="C7" s="84" t="s">
        <v>185</v>
      </c>
      <c r="D7" s="99">
        <v>0.68402777777777779</v>
      </c>
      <c r="E7" s="85" t="s">
        <v>169</v>
      </c>
      <c r="F7" s="64" t="s">
        <v>220</v>
      </c>
      <c r="G7" s="73">
        <v>0</v>
      </c>
      <c r="H7" s="73">
        <f>DVOA!$F$345</f>
        <v>20</v>
      </c>
      <c r="I7" s="73">
        <f>DVOA!$F$347</f>
        <v>15</v>
      </c>
      <c r="J7" s="73">
        <f>DVOA!$F$351</f>
        <v>23</v>
      </c>
      <c r="K7" s="73">
        <f>DVOA!$F$354</f>
        <v>8</v>
      </c>
      <c r="L7" s="73">
        <f>DVOA!$F$355</f>
        <v>2</v>
      </c>
      <c r="M7" s="73">
        <f>DVOA!$F$356</f>
        <v>29</v>
      </c>
      <c r="N7" s="73">
        <f>DVOA!$F$359</f>
        <v>19</v>
      </c>
      <c r="O7" s="81">
        <f>DVOA!$F$348</f>
        <v>29</v>
      </c>
      <c r="P7" s="88"/>
      <c r="Q7" s="82">
        <f>DVOA!$AE$345</f>
        <v>24</v>
      </c>
      <c r="R7" s="73">
        <f>DVOA!$AE$346</f>
        <v>20</v>
      </c>
      <c r="S7" s="81">
        <f>DVOA!$AE$347</f>
        <v>23</v>
      </c>
      <c r="T7" s="75"/>
      <c r="U7" s="87">
        <f>DVOA!$AE$359</f>
        <v>10</v>
      </c>
      <c r="V7" s="88"/>
      <c r="W7" s="82">
        <f>DVOA!$AE$355</f>
        <v>15</v>
      </c>
      <c r="X7" s="72"/>
      <c r="Y7" s="72"/>
      <c r="Z7" s="72"/>
      <c r="AA7" s="72"/>
      <c r="AB7" s="72"/>
      <c r="AC7" s="72"/>
      <c r="AD7" s="72"/>
      <c r="AE7" s="72"/>
      <c r="AF7" s="72"/>
      <c r="AH7" s="68" t="s">
        <v>45</v>
      </c>
      <c r="AI7" s="134">
        <f>$B$154</f>
        <v>0.47052941176470592</v>
      </c>
      <c r="AJ7" s="78">
        <v>17</v>
      </c>
      <c r="AK7" s="69"/>
      <c r="AL7" s="70" t="s">
        <v>45</v>
      </c>
      <c r="AM7" s="134">
        <f>$B$155</f>
        <v>0.5</v>
      </c>
      <c r="AN7" s="78">
        <v>15</v>
      </c>
      <c r="AO7" s="69"/>
      <c r="AP7" s="70" t="s">
        <v>45</v>
      </c>
      <c r="AQ7" s="134">
        <f>$B$156</f>
        <v>0.44433333333333341</v>
      </c>
      <c r="AR7" s="78">
        <v>23</v>
      </c>
      <c r="AS7" s="69"/>
      <c r="AT7" s="70" t="s">
        <v>45</v>
      </c>
      <c r="AU7" s="134">
        <f>$B$157</f>
        <v>0.5</v>
      </c>
      <c r="AV7" s="78">
        <v>13</v>
      </c>
      <c r="AW7" s="69"/>
      <c r="AX7" s="70" t="s">
        <v>45</v>
      </c>
      <c r="AY7" s="134">
        <f>$B$158</f>
        <v>0.5</v>
      </c>
      <c r="AZ7" s="78">
        <v>10</v>
      </c>
      <c r="BA7" s="69"/>
      <c r="BB7" s="70" t="s">
        <v>45</v>
      </c>
      <c r="BC7" s="134">
        <f>$B$159</f>
        <v>0.5</v>
      </c>
      <c r="BD7" s="78">
        <v>9</v>
      </c>
      <c r="BE7" s="69"/>
      <c r="BF7" s="70" t="s">
        <v>45</v>
      </c>
      <c r="BG7" s="134">
        <f>$B$160</f>
        <v>0.39980000000000004</v>
      </c>
      <c r="BH7" s="78">
        <v>26</v>
      </c>
    </row>
    <row r="8" spans="1:60" ht="13.8" customHeight="1" x14ac:dyDescent="0.3">
      <c r="A8" s="73">
        <v>3</v>
      </c>
      <c r="B8" s="96">
        <v>44829</v>
      </c>
      <c r="C8" s="85" t="s">
        <v>164</v>
      </c>
      <c r="D8" s="99">
        <v>0.68402777777777779</v>
      </c>
      <c r="E8" s="85" t="s">
        <v>170</v>
      </c>
      <c r="F8" s="64" t="s">
        <v>220</v>
      </c>
      <c r="G8" s="73">
        <v>0.66700000000000004</v>
      </c>
      <c r="H8" s="73">
        <f>DVOA!$F$387</f>
        <v>16</v>
      </c>
      <c r="I8" s="73">
        <f>DVOA!$F$389</f>
        <v>4</v>
      </c>
      <c r="J8" s="73">
        <f>DVOA!$F$393</f>
        <v>22</v>
      </c>
      <c r="K8" s="73">
        <f>DVOA!$F$396</f>
        <v>30</v>
      </c>
      <c r="L8" s="73">
        <f>DVOA!$F$397</f>
        <v>30</v>
      </c>
      <c r="M8" s="73">
        <f>DVOA!$F$398</f>
        <v>7</v>
      </c>
      <c r="N8" s="73">
        <f>DVOA!$F$401</f>
        <v>17</v>
      </c>
      <c r="O8" s="81">
        <f>DVOA!$F$390</f>
        <v>2</v>
      </c>
      <c r="P8" s="88"/>
      <c r="Q8" s="82">
        <f>DVOA!$AE$387</f>
        <v>18</v>
      </c>
      <c r="R8" s="73">
        <f>DVOA!$AE$388</f>
        <v>16</v>
      </c>
      <c r="S8" s="81">
        <f>DVOA!$AE$389</f>
        <v>14</v>
      </c>
      <c r="T8" s="75"/>
      <c r="U8" s="87">
        <f>DVOA!$AE$401</f>
        <v>31</v>
      </c>
      <c r="V8" s="88"/>
      <c r="W8" s="82">
        <f>DVOA!$AE$397</f>
        <v>24</v>
      </c>
      <c r="X8" s="72"/>
      <c r="Y8" s="72"/>
      <c r="Z8" s="72"/>
      <c r="AA8" s="72"/>
      <c r="AB8" s="72"/>
      <c r="AC8" s="72"/>
      <c r="AD8" s="72"/>
      <c r="AE8" s="72"/>
      <c r="AF8" s="72"/>
      <c r="AH8" s="68" t="s">
        <v>46</v>
      </c>
      <c r="AI8" s="134">
        <f>$B$186</f>
        <v>0.52941176470588247</v>
      </c>
      <c r="AJ8" s="78">
        <v>11</v>
      </c>
      <c r="AK8" s="69"/>
      <c r="AL8" s="70" t="s">
        <v>46</v>
      </c>
      <c r="AM8" s="134">
        <f>$B$187</f>
        <v>0.45837500000000009</v>
      </c>
      <c r="AN8" s="78">
        <v>19</v>
      </c>
      <c r="AO8" s="69"/>
      <c r="AP8" s="70" t="s">
        <v>46</v>
      </c>
      <c r="AQ8" s="134">
        <f>$B$188</f>
        <v>0.59255555555555561</v>
      </c>
      <c r="AR8" s="78">
        <v>5</v>
      </c>
      <c r="AS8" s="69"/>
      <c r="AT8" s="70" t="s">
        <v>46</v>
      </c>
      <c r="AU8" s="134">
        <f>$B$189</f>
        <v>0.41675000000000001</v>
      </c>
      <c r="AV8" s="78">
        <v>23</v>
      </c>
      <c r="AW8" s="69"/>
      <c r="AX8" s="70" t="s">
        <v>46</v>
      </c>
      <c r="AY8" s="134">
        <f>$B$190</f>
        <v>0.5</v>
      </c>
      <c r="AZ8" s="78">
        <v>10</v>
      </c>
      <c r="BA8" s="69"/>
      <c r="BB8" s="70" t="s">
        <v>46</v>
      </c>
      <c r="BC8" s="134">
        <f>$B$191</f>
        <v>0.49974999999999997</v>
      </c>
      <c r="BD8" s="78">
        <v>17</v>
      </c>
      <c r="BE8" s="69"/>
      <c r="BF8" s="70" t="s">
        <v>46</v>
      </c>
      <c r="BG8" s="134">
        <f>$B$192</f>
        <v>0.66680000000000006</v>
      </c>
      <c r="BH8" s="78">
        <v>2</v>
      </c>
    </row>
    <row r="9" spans="1:60" ht="13.8" customHeight="1" x14ac:dyDescent="0.3">
      <c r="A9" s="73">
        <v>4</v>
      </c>
      <c r="B9" s="96">
        <v>44836</v>
      </c>
      <c r="C9" s="84" t="s">
        <v>181</v>
      </c>
      <c r="D9" s="99">
        <v>0.67013888888888884</v>
      </c>
      <c r="E9" s="85" t="s">
        <v>170</v>
      </c>
      <c r="F9" s="64" t="s">
        <v>220</v>
      </c>
      <c r="G9" s="73">
        <v>0.33300000000000002</v>
      </c>
      <c r="H9" s="73">
        <f>DVOA!$F$93</f>
        <v>14</v>
      </c>
      <c r="I9" s="73">
        <f>DVOA!$F$95</f>
        <v>13</v>
      </c>
      <c r="J9" s="73">
        <f>DVOA!$F$99</f>
        <v>17</v>
      </c>
      <c r="K9" s="73">
        <f>DVOA!$F$102</f>
        <v>15</v>
      </c>
      <c r="L9" s="73">
        <f>DVOA!$F$103</f>
        <v>8</v>
      </c>
      <c r="M9" s="73">
        <f>DVOA!$F$104</f>
        <v>20</v>
      </c>
      <c r="N9" s="73">
        <f>DVOA!$F$107</f>
        <v>27</v>
      </c>
      <c r="O9" s="81">
        <f>DVOA!$F$96</f>
        <v>6</v>
      </c>
      <c r="P9" s="88"/>
      <c r="Q9" s="82">
        <f>DVOA!$AE$93</f>
        <v>25</v>
      </c>
      <c r="R9" s="73">
        <f>DVOA!$AE$94</f>
        <v>30</v>
      </c>
      <c r="S9" s="81">
        <f>DVOA!$AE$95</f>
        <v>9</v>
      </c>
      <c r="T9" s="75"/>
      <c r="U9" s="87">
        <f>DVOA!$AE$107</f>
        <v>5</v>
      </c>
      <c r="V9" s="88"/>
      <c r="W9" s="82">
        <f>DVOA!$AE$103</f>
        <v>18</v>
      </c>
      <c r="X9" s="72"/>
      <c r="Y9" s="72"/>
      <c r="Z9" s="72"/>
      <c r="AA9" s="72"/>
      <c r="AB9" s="72"/>
      <c r="AC9" s="72"/>
      <c r="AD9" s="72"/>
      <c r="AE9" s="72"/>
      <c r="AF9" s="72"/>
      <c r="AH9" s="68" t="s">
        <v>47</v>
      </c>
      <c r="AI9" s="134">
        <f>$B$218</f>
        <v>0.52941176470588236</v>
      </c>
      <c r="AJ9" s="78">
        <v>11</v>
      </c>
      <c r="AK9" s="69"/>
      <c r="AL9" s="70" t="s">
        <v>47</v>
      </c>
      <c r="AM9" s="134">
        <f>$B$219</f>
        <v>0.54162500000000002</v>
      </c>
      <c r="AN9" s="78">
        <v>13</v>
      </c>
      <c r="AO9" s="69"/>
      <c r="AP9" s="70" t="s">
        <v>47</v>
      </c>
      <c r="AQ9" s="134">
        <f>$B$220</f>
        <v>0.51855555555555555</v>
      </c>
      <c r="AR9" s="78">
        <v>13</v>
      </c>
      <c r="AS9" s="69"/>
      <c r="AT9" s="70" t="s">
        <v>47</v>
      </c>
      <c r="AU9" s="134">
        <f>$B$221</f>
        <v>0.58325000000000005</v>
      </c>
      <c r="AV9" s="78">
        <v>7</v>
      </c>
      <c r="AW9" s="69"/>
      <c r="AX9" s="70" t="s">
        <v>47</v>
      </c>
      <c r="AY9" s="134">
        <f>$B$222</f>
        <v>0.5</v>
      </c>
      <c r="AZ9" s="78">
        <v>10</v>
      </c>
      <c r="BA9" s="69"/>
      <c r="BB9" s="70" t="s">
        <v>47</v>
      </c>
      <c r="BC9" s="134">
        <f>$B$223</f>
        <v>0.41650000000000004</v>
      </c>
      <c r="BD9" s="78">
        <v>24</v>
      </c>
      <c r="BE9" s="69"/>
      <c r="BF9" s="70" t="s">
        <v>47</v>
      </c>
      <c r="BG9" s="134">
        <f>$B$224</f>
        <v>0.60020000000000007</v>
      </c>
      <c r="BH9" s="78">
        <v>5</v>
      </c>
    </row>
    <row r="10" spans="1:60" ht="13.8" customHeight="1" x14ac:dyDescent="0.3">
      <c r="A10" s="73">
        <v>5</v>
      </c>
      <c r="B10" s="96">
        <v>44843</v>
      </c>
      <c r="C10" s="84" t="s">
        <v>173</v>
      </c>
      <c r="D10" s="99">
        <v>0.68402777777777779</v>
      </c>
      <c r="E10" s="85" t="s">
        <v>170</v>
      </c>
      <c r="F10" s="64" t="s">
        <v>220</v>
      </c>
      <c r="G10" s="73">
        <v>1</v>
      </c>
      <c r="H10" s="73">
        <f>DVOA!$F$534</f>
        <v>6</v>
      </c>
      <c r="I10" s="73">
        <f>DVOA!$F$536</f>
        <v>25</v>
      </c>
      <c r="J10" s="73">
        <f>DVOA!$F$540</f>
        <v>3</v>
      </c>
      <c r="K10" s="73">
        <f>DVOA!$F$543</f>
        <v>7</v>
      </c>
      <c r="L10" s="73">
        <f>DVOA!$F$544</f>
        <v>4</v>
      </c>
      <c r="M10" s="73">
        <f>DVOA!$F$545</f>
        <v>13</v>
      </c>
      <c r="N10" s="73">
        <f>DVOA!$F$548</f>
        <v>7</v>
      </c>
      <c r="O10" s="81">
        <f>DVOA!$F$537</f>
        <v>16</v>
      </c>
      <c r="P10" s="88"/>
      <c r="Q10" s="82">
        <f>DVOA!$AE$534</f>
        <v>4</v>
      </c>
      <c r="R10" s="73">
        <f>DVOA!$AE$535</f>
        <v>4</v>
      </c>
      <c r="S10" s="81">
        <f>DVOA!$AE$536</f>
        <v>10</v>
      </c>
      <c r="T10" s="75"/>
      <c r="U10" s="87">
        <f>DVOA!$AE$548</f>
        <v>28</v>
      </c>
      <c r="V10" s="88"/>
      <c r="W10" s="82">
        <f>DVOA!$AE$544</f>
        <v>4</v>
      </c>
      <c r="X10" s="72"/>
      <c r="Y10" s="72"/>
      <c r="Z10" s="72"/>
      <c r="AA10" s="72"/>
      <c r="AB10" s="72"/>
      <c r="AC10" s="72"/>
      <c r="AD10" s="72"/>
      <c r="AE10" s="72"/>
      <c r="AF10" s="72"/>
      <c r="AH10" s="68" t="s">
        <v>48</v>
      </c>
      <c r="AI10" s="134">
        <f>$B$250</f>
        <v>0.43123529411764711</v>
      </c>
      <c r="AJ10" s="78">
        <v>30</v>
      </c>
      <c r="AK10" s="69"/>
      <c r="AL10" s="70" t="s">
        <v>48</v>
      </c>
      <c r="AM10" s="134">
        <f>$B$251</f>
        <v>0.37475000000000003</v>
      </c>
      <c r="AN10" s="78">
        <v>31</v>
      </c>
      <c r="AO10" s="69"/>
      <c r="AP10" s="70" t="s">
        <v>48</v>
      </c>
      <c r="AQ10" s="134">
        <f>$B$252</f>
        <v>0.48144444444444456</v>
      </c>
      <c r="AR10" s="78">
        <v>17</v>
      </c>
      <c r="AS10" s="69"/>
      <c r="AT10" s="70" t="s">
        <v>48</v>
      </c>
      <c r="AU10" s="134">
        <f>$B$253</f>
        <v>0.33300000000000002</v>
      </c>
      <c r="AV10" s="78">
        <v>31</v>
      </c>
      <c r="AW10" s="69"/>
      <c r="AX10" s="70" t="s">
        <v>48</v>
      </c>
      <c r="AY10" s="134">
        <f>$B$254</f>
        <v>0.41650000000000004</v>
      </c>
      <c r="AZ10" s="78">
        <v>24</v>
      </c>
      <c r="BA10" s="69"/>
      <c r="BB10" s="70" t="s">
        <v>48</v>
      </c>
      <c r="BC10" s="134">
        <f>$B$255</f>
        <v>0.58350000000000002</v>
      </c>
      <c r="BD10" s="78">
        <v>5</v>
      </c>
      <c r="BE10" s="69"/>
      <c r="BF10" s="70" t="s">
        <v>48</v>
      </c>
      <c r="BG10" s="134">
        <f>$B$256</f>
        <v>0.39979999999999999</v>
      </c>
      <c r="BH10" s="78">
        <v>26</v>
      </c>
    </row>
    <row r="11" spans="1:60" x14ac:dyDescent="0.3">
      <c r="A11" s="73">
        <v>6</v>
      </c>
      <c r="B11" s="96">
        <v>44850</v>
      </c>
      <c r="C11" s="84" t="s">
        <v>161</v>
      </c>
      <c r="D11" s="99">
        <v>0.67013888888888884</v>
      </c>
      <c r="E11" s="85" t="s">
        <v>170</v>
      </c>
      <c r="F11" s="64" t="s">
        <v>220</v>
      </c>
      <c r="G11" s="73">
        <v>0.33300000000000002</v>
      </c>
      <c r="H11" s="73">
        <f>DVOA!$F$597</f>
        <v>3</v>
      </c>
      <c r="I11" s="73">
        <f>DVOA!$F$599</f>
        <v>3</v>
      </c>
      <c r="J11" s="73">
        <f>DVOA!$F$603</f>
        <v>5</v>
      </c>
      <c r="K11" s="73">
        <f>DVOA!$F$606</f>
        <v>5</v>
      </c>
      <c r="L11" s="73">
        <f>DVOA!$F$607</f>
        <v>11</v>
      </c>
      <c r="M11" s="73">
        <f>DVOA!$F$608</f>
        <v>32</v>
      </c>
      <c r="N11" s="73">
        <f>DVOA!$F$611</f>
        <v>2</v>
      </c>
      <c r="O11" s="81">
        <f>DVOA!$F$600</f>
        <v>5</v>
      </c>
      <c r="P11" s="88"/>
      <c r="Q11" s="82">
        <f>DVOA!$AE$597</f>
        <v>23</v>
      </c>
      <c r="R11" s="73">
        <f>DVOA!$AE$598</f>
        <v>19</v>
      </c>
      <c r="S11" s="81">
        <f>DVOA!$AE$599</f>
        <v>20</v>
      </c>
      <c r="T11" s="75"/>
      <c r="U11" s="87">
        <f>DVOA!$AE$611</f>
        <v>16</v>
      </c>
      <c r="V11" s="88"/>
      <c r="W11" s="82">
        <f>DVOA!$AE$607</f>
        <v>9</v>
      </c>
      <c r="X11" s="72"/>
      <c r="Y11" s="72"/>
      <c r="Z11" s="72"/>
      <c r="AA11" s="72"/>
      <c r="AB11" s="72"/>
      <c r="AC11" s="72"/>
      <c r="AD11" s="72"/>
      <c r="AE11" s="72"/>
      <c r="AF11" s="72"/>
      <c r="AH11" s="68" t="s">
        <v>49</v>
      </c>
      <c r="AI11" s="134">
        <f>$B$282</f>
        <v>0.55888235294117639</v>
      </c>
      <c r="AJ11" s="78">
        <v>6</v>
      </c>
      <c r="AK11" s="69"/>
      <c r="AL11" s="70" t="s">
        <v>49</v>
      </c>
      <c r="AM11" s="134">
        <f>$B$283</f>
        <v>0.58337499999999998</v>
      </c>
      <c r="AN11" s="78">
        <v>4</v>
      </c>
      <c r="AO11" s="69"/>
      <c r="AP11" s="70" t="s">
        <v>49</v>
      </c>
      <c r="AQ11" s="134">
        <f>$B$284</f>
        <v>0.53711111111111121</v>
      </c>
      <c r="AR11" s="78">
        <v>9</v>
      </c>
      <c r="AS11" s="69"/>
      <c r="AT11" s="70" t="s">
        <v>49</v>
      </c>
      <c r="AU11" s="134">
        <f>$B$285</f>
        <v>0.5</v>
      </c>
      <c r="AV11" s="78">
        <v>13</v>
      </c>
      <c r="AW11" s="69"/>
      <c r="AX11" s="70" t="s">
        <v>49</v>
      </c>
      <c r="AY11" s="134">
        <f>$B$286</f>
        <v>0.66674999999999995</v>
      </c>
      <c r="AZ11" s="78">
        <v>2</v>
      </c>
      <c r="BA11" s="69"/>
      <c r="BB11" s="70" t="s">
        <v>49</v>
      </c>
      <c r="BC11" s="134">
        <f>$B$287</f>
        <v>0.62525000000000008</v>
      </c>
      <c r="BD11" s="78">
        <v>4</v>
      </c>
      <c r="BE11" s="69"/>
      <c r="BF11" s="70" t="s">
        <v>49</v>
      </c>
      <c r="BG11" s="134">
        <f>$B$288</f>
        <v>0.46660000000000001</v>
      </c>
      <c r="BH11" s="78">
        <v>18</v>
      </c>
    </row>
    <row r="12" spans="1:60" x14ac:dyDescent="0.3">
      <c r="A12" s="73">
        <v>7</v>
      </c>
      <c r="B12" s="96">
        <v>44854</v>
      </c>
      <c r="C12" s="84" t="s">
        <v>184</v>
      </c>
      <c r="D12" s="99">
        <v>0.84375</v>
      </c>
      <c r="E12" s="85" t="s">
        <v>221</v>
      </c>
      <c r="F12" s="64" t="s">
        <v>220</v>
      </c>
      <c r="G12" s="73">
        <v>0.33300000000000002</v>
      </c>
      <c r="H12" s="73">
        <f>DVOA!$F$471</f>
        <v>10</v>
      </c>
      <c r="I12" s="73">
        <f>DVOA!$F$473</f>
        <v>18</v>
      </c>
      <c r="J12" s="73">
        <f>DVOA!$F$477</f>
        <v>11</v>
      </c>
      <c r="K12" s="73">
        <f>DVOA!$F$480</f>
        <v>16</v>
      </c>
      <c r="L12" s="73">
        <f>DVOA!$F$481</f>
        <v>9</v>
      </c>
      <c r="M12" s="73">
        <f>DVOA!$F$482</f>
        <v>25</v>
      </c>
      <c r="N12" s="73">
        <f>DVOA!$F$485</f>
        <v>3</v>
      </c>
      <c r="O12" s="81">
        <f>DVOA!$F$474</f>
        <v>4</v>
      </c>
      <c r="P12" s="88"/>
      <c r="Q12" s="82">
        <f>DVOA!$AE$471</f>
        <v>26</v>
      </c>
      <c r="R12" s="73">
        <f>DVOA!$AE$472</f>
        <v>28</v>
      </c>
      <c r="S12" s="81">
        <f>DVOA!$AE$473</f>
        <v>13</v>
      </c>
      <c r="T12" s="75"/>
      <c r="U12" s="87">
        <f>DVOA!$AE$485</f>
        <v>32</v>
      </c>
      <c r="V12" s="88"/>
      <c r="W12" s="82">
        <f>DVOA!$AE$481</f>
        <v>27</v>
      </c>
      <c r="X12" s="72"/>
      <c r="Y12" s="72"/>
      <c r="Z12" s="72"/>
      <c r="AA12" s="72"/>
      <c r="AB12" s="72"/>
      <c r="AC12" s="72"/>
      <c r="AD12" s="72"/>
      <c r="AE12" s="72"/>
      <c r="AF12" s="72"/>
      <c r="AH12" s="68" t="s">
        <v>50</v>
      </c>
      <c r="AI12" s="134">
        <f>$B$314</f>
        <v>0.38229411764705878</v>
      </c>
      <c r="AJ12" s="78">
        <v>32</v>
      </c>
      <c r="AK12" s="69"/>
      <c r="AL12" s="70" t="s">
        <v>50</v>
      </c>
      <c r="AM12" s="134">
        <f>$B$315</f>
        <v>0.31237499999999996</v>
      </c>
      <c r="AN12" s="78">
        <v>32</v>
      </c>
      <c r="AO12" s="69"/>
      <c r="AP12" s="70" t="s">
        <v>50</v>
      </c>
      <c r="AQ12" s="134">
        <f>$B$316</f>
        <v>0.44444444444444442</v>
      </c>
      <c r="AR12" s="78">
        <v>20</v>
      </c>
      <c r="AS12" s="69"/>
      <c r="AT12" s="70" t="s">
        <v>50</v>
      </c>
      <c r="AU12" s="134">
        <f>$B$317</f>
        <v>0.16650000000000001</v>
      </c>
      <c r="AV12" s="78">
        <v>32</v>
      </c>
      <c r="AW12" s="69"/>
      <c r="AX12" s="70" t="s">
        <v>50</v>
      </c>
      <c r="AY12" s="134">
        <f>$B$318</f>
        <v>0.45824999999999999</v>
      </c>
      <c r="AZ12" s="78">
        <v>22</v>
      </c>
      <c r="BA12" s="69"/>
      <c r="BB12" s="70" t="s">
        <v>50</v>
      </c>
      <c r="BC12" s="134">
        <f>$B$319</f>
        <v>0.33325000000000005</v>
      </c>
      <c r="BD12" s="78">
        <v>30</v>
      </c>
      <c r="BE12" s="69"/>
      <c r="BF12" s="70" t="s">
        <v>50</v>
      </c>
      <c r="BG12" s="134">
        <f>$B$320</f>
        <v>0.5334000000000001</v>
      </c>
      <c r="BH12" s="78">
        <v>12</v>
      </c>
    </row>
    <row r="13" spans="1:60" x14ac:dyDescent="0.3">
      <c r="A13" s="73">
        <v>8</v>
      </c>
      <c r="B13" s="96">
        <v>44864</v>
      </c>
      <c r="C13" s="84" t="s">
        <v>207</v>
      </c>
      <c r="D13" s="99">
        <v>0.84722222222222221</v>
      </c>
      <c r="E13" s="85" t="s">
        <v>170</v>
      </c>
      <c r="F13" s="64" t="s">
        <v>220</v>
      </c>
      <c r="G13" s="85">
        <v>0.66700000000000004</v>
      </c>
      <c r="H13" s="85">
        <f>DVOA!$F$429</f>
        <v>25</v>
      </c>
      <c r="I13" s="85">
        <f>DVOA!$F$431</f>
        <v>31</v>
      </c>
      <c r="J13" s="85">
        <f>DVOA!$F$435</f>
        <v>20</v>
      </c>
      <c r="K13" s="85">
        <f>DVOA!$F$438</f>
        <v>23</v>
      </c>
      <c r="L13" s="85">
        <f>DVOA!$F$439</f>
        <v>21</v>
      </c>
      <c r="M13" s="85">
        <f>DVOA!$F$440</f>
        <v>23</v>
      </c>
      <c r="N13" s="85">
        <f>DVOA!$F$443</f>
        <v>28</v>
      </c>
      <c r="O13" s="90">
        <f>DVOA!$F$432</f>
        <v>12</v>
      </c>
      <c r="P13" s="88"/>
      <c r="Q13" s="91">
        <f>DVOA!$AE$429</f>
        <v>11</v>
      </c>
      <c r="R13" s="85">
        <f>DVOA!$AE$430</f>
        <v>15</v>
      </c>
      <c r="S13" s="90">
        <f>DVOA!$AE$431</f>
        <v>3</v>
      </c>
      <c r="T13" s="75"/>
      <c r="U13" s="94">
        <f>DVOA!$AE$443</f>
        <v>20</v>
      </c>
      <c r="V13" s="88"/>
      <c r="W13" s="82">
        <f>DVOA!$AE$439</f>
        <v>17</v>
      </c>
      <c r="X13" s="72"/>
      <c r="Y13" s="72"/>
      <c r="Z13" s="72"/>
      <c r="AA13" s="72"/>
      <c r="AB13" s="72"/>
      <c r="AC13" s="72"/>
      <c r="AD13" s="72"/>
      <c r="AE13" s="72"/>
      <c r="AF13" s="72"/>
      <c r="AH13" s="68" t="s">
        <v>51</v>
      </c>
      <c r="AI13" s="134">
        <f>$B$346</f>
        <v>0.60794117647058821</v>
      </c>
      <c r="AJ13" s="78">
        <v>1</v>
      </c>
      <c r="AK13" s="69"/>
      <c r="AL13" s="70" t="s">
        <v>51</v>
      </c>
      <c r="AM13" s="134">
        <f>$B$347</f>
        <v>0.625</v>
      </c>
      <c r="AN13" s="78">
        <v>1</v>
      </c>
      <c r="AO13" s="69"/>
      <c r="AP13" s="70" t="s">
        <v>51</v>
      </c>
      <c r="AQ13" s="134">
        <f>$B$348</f>
        <v>0.59277777777777774</v>
      </c>
      <c r="AR13" s="78">
        <v>3</v>
      </c>
      <c r="AS13" s="69"/>
      <c r="AT13" s="70" t="s">
        <v>51</v>
      </c>
      <c r="AU13" s="134">
        <f>$B$349</f>
        <v>0.58325000000000005</v>
      </c>
      <c r="AV13" s="78">
        <v>7</v>
      </c>
      <c r="AW13" s="69"/>
      <c r="AX13" s="70" t="s">
        <v>51</v>
      </c>
      <c r="AY13" s="134">
        <f>$B$350</f>
        <v>0.66674999999999995</v>
      </c>
      <c r="AZ13" s="78">
        <v>2</v>
      </c>
      <c r="BA13" s="69"/>
      <c r="BB13" s="70" t="s">
        <v>51</v>
      </c>
      <c r="BC13" s="134">
        <f>$B$351</f>
        <v>0.66700000000000004</v>
      </c>
      <c r="BD13" s="78">
        <v>1</v>
      </c>
      <c r="BE13" s="69"/>
      <c r="BF13" s="70" t="s">
        <v>51</v>
      </c>
      <c r="BG13" s="134">
        <f>$B$352</f>
        <v>0.53339999999999999</v>
      </c>
      <c r="BH13" s="78">
        <v>12</v>
      </c>
    </row>
    <row r="14" spans="1:60" x14ac:dyDescent="0.3">
      <c r="A14" s="73">
        <v>9</v>
      </c>
      <c r="B14" s="96">
        <v>44871</v>
      </c>
      <c r="C14" s="85" t="s">
        <v>168</v>
      </c>
      <c r="D14" s="99">
        <v>0.67013888888888884</v>
      </c>
      <c r="E14" s="85" t="s">
        <v>170</v>
      </c>
      <c r="G14" s="73">
        <f>$G$11</f>
        <v>0.33300000000000002</v>
      </c>
      <c r="H14" s="73">
        <f>DVOA!$F$597</f>
        <v>3</v>
      </c>
      <c r="I14" s="73">
        <f>DVOA!$F$599</f>
        <v>3</v>
      </c>
      <c r="J14" s="73">
        <f>DVOA!$F$603</f>
        <v>5</v>
      </c>
      <c r="K14" s="73">
        <f>DVOA!$F$606</f>
        <v>5</v>
      </c>
      <c r="L14" s="73">
        <f>DVOA!$F$607</f>
        <v>11</v>
      </c>
      <c r="M14" s="73">
        <f>DVOA!$F$608</f>
        <v>32</v>
      </c>
      <c r="N14" s="73">
        <f>DVOA!$F$611</f>
        <v>2</v>
      </c>
      <c r="O14" s="81">
        <f>DVOA!$F$600</f>
        <v>5</v>
      </c>
      <c r="P14" s="88"/>
      <c r="Q14" s="82">
        <f>DVOA!$AE$597</f>
        <v>23</v>
      </c>
      <c r="R14" s="73">
        <f>DVOA!$AE$598</f>
        <v>19</v>
      </c>
      <c r="S14" s="81">
        <f>DVOA!$AE$599</f>
        <v>20</v>
      </c>
      <c r="T14" s="75"/>
      <c r="U14" s="87">
        <f>DVOA!$AE$611</f>
        <v>16</v>
      </c>
      <c r="V14" s="88"/>
      <c r="W14" s="82">
        <f>DVOA!$AE$607</f>
        <v>9</v>
      </c>
      <c r="X14" s="72"/>
      <c r="Y14" s="72"/>
      <c r="Z14" s="72"/>
      <c r="AA14" s="72"/>
      <c r="AB14" s="72"/>
      <c r="AC14" s="72"/>
      <c r="AD14" s="72"/>
      <c r="AE14" s="72"/>
      <c r="AF14" s="72"/>
      <c r="AH14" s="68" t="s">
        <v>52</v>
      </c>
      <c r="AI14" s="134">
        <f>$B$378</f>
        <v>0.58829411764705886</v>
      </c>
      <c r="AJ14" s="78">
        <v>2</v>
      </c>
      <c r="AK14" s="69"/>
      <c r="AL14" s="70" t="s">
        <v>52</v>
      </c>
      <c r="AM14" s="134">
        <f>$B$379</f>
        <v>0.54175000000000006</v>
      </c>
      <c r="AN14" s="78">
        <v>10</v>
      </c>
      <c r="AO14" s="69"/>
      <c r="AP14" s="70" t="s">
        <v>52</v>
      </c>
      <c r="AQ14" s="134">
        <f>$B$380</f>
        <v>0.6296666666666666</v>
      </c>
      <c r="AR14" s="78">
        <v>1</v>
      </c>
      <c r="AS14" s="69"/>
      <c r="AT14" s="70" t="s">
        <v>52</v>
      </c>
      <c r="AU14" s="134">
        <f>$B$381</f>
        <v>0.58350000000000013</v>
      </c>
      <c r="AV14" s="78">
        <v>4</v>
      </c>
      <c r="AW14" s="69"/>
      <c r="AX14" s="70" t="s">
        <v>52</v>
      </c>
      <c r="AY14" s="134">
        <f>$B$382</f>
        <v>0.5</v>
      </c>
      <c r="AZ14" s="78">
        <v>10</v>
      </c>
      <c r="BA14" s="69"/>
      <c r="BB14" s="70" t="s">
        <v>52</v>
      </c>
      <c r="BC14" s="134">
        <f>$B$383</f>
        <v>0.58325000000000005</v>
      </c>
      <c r="BD14" s="78">
        <v>7</v>
      </c>
      <c r="BE14" s="69"/>
      <c r="BF14" s="70" t="s">
        <v>52</v>
      </c>
      <c r="BG14" s="134">
        <f>$B$384</f>
        <v>0.66680000000000006</v>
      </c>
      <c r="BH14" s="78">
        <v>2</v>
      </c>
    </row>
    <row r="15" spans="1:60" x14ac:dyDescent="0.3">
      <c r="A15" s="73">
        <v>10</v>
      </c>
      <c r="B15" s="96">
        <v>44878</v>
      </c>
      <c r="C15" s="84" t="s">
        <v>154</v>
      </c>
      <c r="D15" s="99">
        <v>0.68402777777777779</v>
      </c>
      <c r="E15" s="85" t="s">
        <v>170</v>
      </c>
      <c r="G15" s="73">
        <f>$G$8</f>
        <v>0.66700000000000004</v>
      </c>
      <c r="H15" s="73">
        <f>DVOA!$F$387</f>
        <v>16</v>
      </c>
      <c r="I15" s="73">
        <f>DVOA!$F$389</f>
        <v>4</v>
      </c>
      <c r="J15" s="73">
        <f>DVOA!$F$393</f>
        <v>22</v>
      </c>
      <c r="K15" s="73">
        <f>DVOA!$F$396</f>
        <v>30</v>
      </c>
      <c r="L15" s="73">
        <f>DVOA!$F$397</f>
        <v>30</v>
      </c>
      <c r="M15" s="73">
        <f>DVOA!$F$398</f>
        <v>7</v>
      </c>
      <c r="N15" s="73">
        <f>DVOA!$F$401</f>
        <v>17</v>
      </c>
      <c r="O15" s="81">
        <f>DVOA!$F$390</f>
        <v>2</v>
      </c>
      <c r="P15" s="88"/>
      <c r="Q15" s="82">
        <f>DVOA!$AE$387</f>
        <v>18</v>
      </c>
      <c r="R15" s="73">
        <f>DVOA!$AE$388</f>
        <v>16</v>
      </c>
      <c r="S15" s="81">
        <f>DVOA!$AE$389</f>
        <v>14</v>
      </c>
      <c r="T15" s="75"/>
      <c r="U15" s="87">
        <f>DVOA!$AE$401</f>
        <v>31</v>
      </c>
      <c r="V15" s="88"/>
      <c r="W15" s="82">
        <f>DVOA!$AE$397</f>
        <v>24</v>
      </c>
      <c r="X15" s="72"/>
      <c r="Y15" s="72"/>
      <c r="Z15" s="72"/>
      <c r="AA15" s="72"/>
      <c r="AB15" s="72"/>
      <c r="AC15" s="72"/>
      <c r="AD15" s="72"/>
      <c r="AE15" s="72"/>
      <c r="AF15" s="72"/>
      <c r="AH15" s="68" t="s">
        <v>53</v>
      </c>
      <c r="AI15" s="134">
        <f>$B$410</f>
        <v>0.56870588235294128</v>
      </c>
      <c r="AJ15" s="78">
        <v>5</v>
      </c>
      <c r="AK15" s="69"/>
      <c r="AL15" s="70" t="s">
        <v>53</v>
      </c>
      <c r="AM15" s="134">
        <f>$B$411</f>
        <v>0.52087500000000009</v>
      </c>
      <c r="AN15" s="78">
        <v>14</v>
      </c>
      <c r="AO15" s="69"/>
      <c r="AP15" s="70" t="s">
        <v>53</v>
      </c>
      <c r="AQ15" s="134">
        <f>$B$412</f>
        <v>0.61122222222222211</v>
      </c>
      <c r="AR15" s="78">
        <v>2</v>
      </c>
      <c r="AS15" s="69"/>
      <c r="AT15" s="70" t="s">
        <v>53</v>
      </c>
      <c r="AU15" s="134">
        <f>$B$413</f>
        <v>0.54175000000000006</v>
      </c>
      <c r="AV15" s="78">
        <v>11</v>
      </c>
      <c r="AW15" s="69"/>
      <c r="AX15" s="70" t="s">
        <v>53</v>
      </c>
      <c r="AY15" s="134">
        <f>$B$414</f>
        <v>0.5</v>
      </c>
      <c r="AZ15" s="78">
        <v>10</v>
      </c>
      <c r="BA15" s="69"/>
      <c r="BB15" s="70" t="s">
        <v>53</v>
      </c>
      <c r="BC15" s="134">
        <f>$B$415</f>
        <v>0.66674999999999995</v>
      </c>
      <c r="BD15" s="78">
        <v>2</v>
      </c>
      <c r="BE15" s="69"/>
      <c r="BF15" s="70" t="s">
        <v>53</v>
      </c>
      <c r="BG15" s="134">
        <f>$B$416</f>
        <v>0.56679999999999997</v>
      </c>
      <c r="BH15" s="78">
        <v>10</v>
      </c>
    </row>
    <row r="16" spans="1:60" x14ac:dyDescent="0.3">
      <c r="A16" s="73">
        <v>11</v>
      </c>
      <c r="B16" s="96">
        <v>44886</v>
      </c>
      <c r="C16" s="84" t="s">
        <v>155</v>
      </c>
      <c r="D16" s="99">
        <v>0.83333333333333337</v>
      </c>
      <c r="E16" s="85" t="s">
        <v>171</v>
      </c>
      <c r="F16" s="64" t="s">
        <v>220</v>
      </c>
      <c r="G16" s="73">
        <v>0.33300000000000002</v>
      </c>
      <c r="H16" s="73">
        <f>DVOA!$F$576</f>
        <v>30</v>
      </c>
      <c r="I16" s="73">
        <f>DVOA!$F$578</f>
        <v>21</v>
      </c>
      <c r="J16" s="73">
        <f>DVOA!$F$582</f>
        <v>31</v>
      </c>
      <c r="K16" s="73">
        <f>DVOA!$F$585</f>
        <v>28</v>
      </c>
      <c r="L16" s="73">
        <f>DVOA!$F$586</f>
        <v>29</v>
      </c>
      <c r="M16" s="73">
        <f>DVOA!$F$587</f>
        <v>9</v>
      </c>
      <c r="N16" s="73">
        <f>DVOA!$F$590</f>
        <v>31</v>
      </c>
      <c r="O16" s="81">
        <f>DVOA!$F$579</f>
        <v>26</v>
      </c>
      <c r="P16" s="88"/>
      <c r="Q16" s="82">
        <f>DVOA!$AE$576</f>
        <v>12</v>
      </c>
      <c r="R16" s="73">
        <f>DVOA!$AE$577</f>
        <v>11</v>
      </c>
      <c r="S16" s="81">
        <f>DVOA!$AE$578</f>
        <v>22</v>
      </c>
      <c r="T16" s="75"/>
      <c r="U16" s="87">
        <f>DVOA!$AE$590</f>
        <v>3</v>
      </c>
      <c r="V16" s="88"/>
      <c r="W16" s="82">
        <f>DVOA!$AE$586</f>
        <v>21</v>
      </c>
      <c r="X16" s="72"/>
      <c r="Y16" s="72"/>
      <c r="Z16" s="72"/>
      <c r="AA16" s="72"/>
      <c r="AB16" s="72"/>
      <c r="AC16" s="72"/>
      <c r="AD16" s="72"/>
      <c r="AE16" s="72"/>
      <c r="AF16" s="72"/>
      <c r="AH16" s="68" t="s">
        <v>54</v>
      </c>
      <c r="AI16" s="134">
        <f>$B$442</f>
        <v>0.45100000000000007</v>
      </c>
      <c r="AJ16" s="78">
        <v>22</v>
      </c>
      <c r="AK16" s="69"/>
      <c r="AL16" s="70" t="s">
        <v>54</v>
      </c>
      <c r="AM16" s="134">
        <f>$B$443</f>
        <v>0.45837500000000009</v>
      </c>
      <c r="AN16" s="78">
        <v>19</v>
      </c>
      <c r="AO16" s="69"/>
      <c r="AP16" s="70" t="s">
        <v>54</v>
      </c>
      <c r="AQ16" s="134">
        <f>$B$444</f>
        <v>0.44444444444444442</v>
      </c>
      <c r="AR16" s="78">
        <v>20</v>
      </c>
      <c r="AS16" s="69"/>
      <c r="AT16" s="70" t="s">
        <v>54</v>
      </c>
      <c r="AU16" s="134">
        <f>$B$445</f>
        <v>0.41675000000000001</v>
      </c>
      <c r="AV16" s="78">
        <v>23</v>
      </c>
      <c r="AW16" s="69"/>
      <c r="AX16" s="70" t="s">
        <v>54</v>
      </c>
      <c r="AY16" s="134">
        <f>$B$446</f>
        <v>0.5</v>
      </c>
      <c r="AZ16" s="78">
        <v>10</v>
      </c>
      <c r="BA16" s="69"/>
      <c r="BB16" s="70" t="s">
        <v>54</v>
      </c>
      <c r="BC16" s="134">
        <f>$B$447</f>
        <v>0.41649999999999998</v>
      </c>
      <c r="BD16" s="78">
        <v>24</v>
      </c>
      <c r="BE16" s="69"/>
      <c r="BF16" s="70" t="s">
        <v>54</v>
      </c>
      <c r="BG16" s="134">
        <f>$B$448</f>
        <v>0.46679999999999999</v>
      </c>
      <c r="BH16" s="78">
        <v>15</v>
      </c>
    </row>
    <row r="17" spans="1:60" x14ac:dyDescent="0.3">
      <c r="A17" s="73">
        <v>12</v>
      </c>
      <c r="B17" s="96">
        <v>44892</v>
      </c>
      <c r="C17" s="84" t="s">
        <v>188</v>
      </c>
      <c r="D17" s="99">
        <v>0.67013888888888884</v>
      </c>
      <c r="E17" s="84" t="s">
        <v>169</v>
      </c>
      <c r="F17" s="113" t="s">
        <v>220</v>
      </c>
      <c r="G17" s="84">
        <v>0.33300000000000002</v>
      </c>
      <c r="H17" s="73">
        <f>DVOA!$F$366</f>
        <v>15</v>
      </c>
      <c r="I17" s="73">
        <f>DVOA!$F$368</f>
        <v>11</v>
      </c>
      <c r="J17" s="73">
        <f>DVOA!$F$372</f>
        <v>18</v>
      </c>
      <c r="K17" s="73">
        <f>DVOA!$F$375</f>
        <v>21</v>
      </c>
      <c r="L17" s="73">
        <f>DVOA!$F$376</f>
        <v>1</v>
      </c>
      <c r="M17" s="73">
        <f>DVOA!$F$377</f>
        <v>31</v>
      </c>
      <c r="N17" s="73">
        <f>DVOA!$F$380</f>
        <v>13</v>
      </c>
      <c r="O17" s="110">
        <f>DVOA!$F$369</f>
        <v>31</v>
      </c>
      <c r="P17" s="88"/>
      <c r="Q17" s="112">
        <f>DVOA!$AE$366</f>
        <v>14</v>
      </c>
      <c r="R17" s="73">
        <f>DVOA!$AE$367</f>
        <v>10</v>
      </c>
      <c r="S17" s="110">
        <f>DVOA!$AE$368</f>
        <v>31</v>
      </c>
      <c r="T17" s="75"/>
      <c r="U17" s="111">
        <f>DVOA!$AE$380</f>
        <v>23</v>
      </c>
      <c r="V17" s="88"/>
      <c r="W17" s="112">
        <f>DVOA!$AE$376</f>
        <v>22</v>
      </c>
      <c r="X17" s="72"/>
      <c r="Y17" s="72"/>
      <c r="Z17" s="72"/>
      <c r="AA17" s="72"/>
      <c r="AB17" s="72"/>
      <c r="AC17" s="72"/>
      <c r="AD17" s="72"/>
      <c r="AE17" s="72"/>
      <c r="AF17" s="72"/>
      <c r="AH17" s="68" t="s">
        <v>55</v>
      </c>
      <c r="AI17" s="134">
        <f>$B$474</f>
        <v>0.43135294117647061</v>
      </c>
      <c r="AJ17" s="78">
        <v>27</v>
      </c>
      <c r="AK17" s="69"/>
      <c r="AL17" s="70" t="s">
        <v>55</v>
      </c>
      <c r="AM17" s="134">
        <f>$B$475</f>
        <v>0.5</v>
      </c>
      <c r="AN17" s="78">
        <v>15</v>
      </c>
      <c r="AO17" s="69"/>
      <c r="AP17" s="70" t="s">
        <v>55</v>
      </c>
      <c r="AQ17" s="134">
        <f>$B$476</f>
        <v>0.37033333333333335</v>
      </c>
      <c r="AR17" s="78">
        <v>32</v>
      </c>
      <c r="AS17" s="69"/>
      <c r="AT17" s="70" t="s">
        <v>55</v>
      </c>
      <c r="AU17" s="134">
        <f>$B$477</f>
        <v>0.54149999999999998</v>
      </c>
      <c r="AV17" s="78">
        <v>12</v>
      </c>
      <c r="AW17" s="69"/>
      <c r="AX17" s="70" t="s">
        <v>55</v>
      </c>
      <c r="AY17" s="134">
        <f>$B$478</f>
        <v>0.45850000000000002</v>
      </c>
      <c r="AZ17" s="78">
        <v>21</v>
      </c>
      <c r="BA17" s="69"/>
      <c r="BB17" s="70" t="s">
        <v>55</v>
      </c>
      <c r="BC17" s="134">
        <f>$B$479</f>
        <v>0.41675000000000001</v>
      </c>
      <c r="BD17" s="78">
        <v>21</v>
      </c>
      <c r="BE17" s="69"/>
      <c r="BF17" s="70" t="s">
        <v>55</v>
      </c>
      <c r="BG17" s="134">
        <f>$B$480</f>
        <v>0.3332</v>
      </c>
      <c r="BH17" s="78">
        <v>30</v>
      </c>
    </row>
    <row r="18" spans="1:60" x14ac:dyDescent="0.3">
      <c r="A18" s="73">
        <v>13</v>
      </c>
      <c r="B18" s="96" t="s">
        <v>147</v>
      </c>
      <c r="C18" s="101" t="s">
        <v>162</v>
      </c>
      <c r="D18" s="102" t="s">
        <v>162</v>
      </c>
      <c r="E18" s="101" t="s">
        <v>162</v>
      </c>
      <c r="G18" s="101" t="s">
        <v>162</v>
      </c>
      <c r="H18" s="101" t="s">
        <v>162</v>
      </c>
      <c r="I18" s="101" t="s">
        <v>162</v>
      </c>
      <c r="J18" s="101" t="s">
        <v>162</v>
      </c>
      <c r="K18" s="101" t="s">
        <v>162</v>
      </c>
      <c r="L18" s="101" t="s">
        <v>162</v>
      </c>
      <c r="M18" s="101" t="s">
        <v>162</v>
      </c>
      <c r="N18" s="101" t="s">
        <v>162</v>
      </c>
      <c r="O18" s="101" t="s">
        <v>162</v>
      </c>
      <c r="P18" s="88"/>
      <c r="Q18" s="101" t="s">
        <v>162</v>
      </c>
      <c r="R18" s="101" t="s">
        <v>162</v>
      </c>
      <c r="S18" s="101" t="s">
        <v>162</v>
      </c>
      <c r="T18" s="75"/>
      <c r="U18" s="101" t="s">
        <v>162</v>
      </c>
      <c r="V18" s="88"/>
      <c r="W18" s="101" t="s">
        <v>162</v>
      </c>
      <c r="X18" s="72"/>
      <c r="Y18" s="72"/>
      <c r="Z18" s="72"/>
      <c r="AA18" s="72"/>
      <c r="AB18" s="72"/>
      <c r="AC18" s="72"/>
      <c r="AD18" s="72"/>
      <c r="AE18" s="72"/>
      <c r="AF18" s="72"/>
      <c r="AH18" s="68" t="s">
        <v>56</v>
      </c>
      <c r="AI18" s="134">
        <f>$B$506</f>
        <v>0.40194117647058825</v>
      </c>
      <c r="AJ18" s="78">
        <v>31</v>
      </c>
      <c r="AK18" s="69"/>
      <c r="AL18" s="70" t="s">
        <v>56</v>
      </c>
      <c r="AM18" s="134">
        <f>$B$507</f>
        <v>0.39575000000000005</v>
      </c>
      <c r="AN18" s="78">
        <v>29</v>
      </c>
      <c r="AO18" s="69"/>
      <c r="AP18" s="70" t="s">
        <v>56</v>
      </c>
      <c r="AQ18" s="134">
        <f>$B$508</f>
        <v>0.40744444444444444</v>
      </c>
      <c r="AR18" s="78">
        <v>28</v>
      </c>
      <c r="AS18" s="69"/>
      <c r="AT18" s="70" t="s">
        <v>56</v>
      </c>
      <c r="AU18" s="134">
        <f>$B$509</f>
        <v>0.45824999999999999</v>
      </c>
      <c r="AV18" s="78">
        <v>22</v>
      </c>
      <c r="AW18" s="69"/>
      <c r="AX18" s="70" t="s">
        <v>56</v>
      </c>
      <c r="AY18" s="134">
        <f>$B$510</f>
        <v>0.33324999999999999</v>
      </c>
      <c r="AZ18" s="78">
        <v>30</v>
      </c>
      <c r="BA18" s="69"/>
      <c r="BB18" s="70" t="s">
        <v>56</v>
      </c>
      <c r="BC18" s="134">
        <f>$B$511</f>
        <v>0.5</v>
      </c>
      <c r="BD18" s="78">
        <v>9</v>
      </c>
      <c r="BE18" s="69"/>
      <c r="BF18" s="70" t="s">
        <v>56</v>
      </c>
      <c r="BG18" s="134">
        <f>$B$512</f>
        <v>0.33340000000000003</v>
      </c>
      <c r="BH18" s="78">
        <v>29</v>
      </c>
    </row>
    <row r="19" spans="1:60" x14ac:dyDescent="0.3">
      <c r="A19" s="73">
        <v>14</v>
      </c>
      <c r="B19" s="96">
        <v>44907</v>
      </c>
      <c r="C19" s="84" t="s">
        <v>179</v>
      </c>
      <c r="D19" s="99">
        <v>0.84375</v>
      </c>
      <c r="E19" s="85" t="s">
        <v>171</v>
      </c>
      <c r="F19" s="64" t="s">
        <v>220</v>
      </c>
      <c r="G19" s="73">
        <v>0.33300000000000002</v>
      </c>
      <c r="H19" s="73">
        <f>DVOA!$F$450</f>
        <v>21</v>
      </c>
      <c r="I19" s="73">
        <f>DVOA!$F$452</f>
        <v>29</v>
      </c>
      <c r="J19" s="73">
        <f>DVOA!$F$456</f>
        <v>16</v>
      </c>
      <c r="K19" s="73">
        <f>DVOA!$F$459</f>
        <v>2</v>
      </c>
      <c r="L19" s="73">
        <f>DVOA!$F$460</f>
        <v>28</v>
      </c>
      <c r="M19" s="73">
        <f>DVOA!$F$461</f>
        <v>10</v>
      </c>
      <c r="N19" s="73">
        <f>DVOA!$F$464</f>
        <v>25</v>
      </c>
      <c r="O19" s="81">
        <f>DVOA!$F$453</f>
        <v>28</v>
      </c>
      <c r="P19" s="88"/>
      <c r="Q19" s="82">
        <f>DVOA!$AE$450</f>
        <v>13</v>
      </c>
      <c r="R19" s="73">
        <f>DVOA!$AE$451</f>
        <v>22</v>
      </c>
      <c r="S19" s="81">
        <f>DVOA!$AE$452</f>
        <v>1</v>
      </c>
      <c r="T19" s="75"/>
      <c r="U19" s="87">
        <f>DVOA!$AE$464</f>
        <v>26</v>
      </c>
      <c r="V19" s="88"/>
      <c r="W19" s="82">
        <f>DVOA!$AE$460</f>
        <v>19</v>
      </c>
      <c r="X19" s="72"/>
      <c r="Y19" s="72"/>
      <c r="Z19" s="72"/>
      <c r="AA19" s="72"/>
      <c r="AB19" s="72"/>
      <c r="AC19" s="72"/>
      <c r="AD19" s="72"/>
      <c r="AE19" s="72"/>
      <c r="AF19" s="72"/>
      <c r="AH19" s="68" t="s">
        <v>57</v>
      </c>
      <c r="AI19" s="134">
        <f>$B$570</f>
        <v>0.46082352941176474</v>
      </c>
      <c r="AJ19" s="78">
        <v>21</v>
      </c>
      <c r="AK19" s="69"/>
      <c r="AL19" s="70" t="s">
        <v>57</v>
      </c>
      <c r="AM19" s="134">
        <f>$B$571</f>
        <v>0.41675000000000006</v>
      </c>
      <c r="AN19" s="78">
        <v>24</v>
      </c>
      <c r="AO19" s="69"/>
      <c r="AP19" s="70" t="s">
        <v>57</v>
      </c>
      <c r="AQ19" s="134">
        <f>$B$572</f>
        <v>0.5</v>
      </c>
      <c r="AR19" s="78">
        <v>15</v>
      </c>
      <c r="AS19" s="69"/>
      <c r="AT19" s="70" t="s">
        <v>57</v>
      </c>
      <c r="AU19" s="134">
        <f>$B$573</f>
        <v>0.33350000000000002</v>
      </c>
      <c r="AV19" s="78">
        <v>30</v>
      </c>
      <c r="AW19" s="69"/>
      <c r="AX19" s="70" t="s">
        <v>57</v>
      </c>
      <c r="AY19" s="134">
        <f>$B$574</f>
        <v>0.5</v>
      </c>
      <c r="AZ19" s="78">
        <v>10</v>
      </c>
      <c r="BA19" s="69"/>
      <c r="BB19" s="70" t="s">
        <v>57</v>
      </c>
      <c r="BC19" s="134">
        <f>$B$575</f>
        <v>0.33324999999999999</v>
      </c>
      <c r="BD19" s="78">
        <v>30</v>
      </c>
      <c r="BE19" s="69"/>
      <c r="BF19" s="70" t="s">
        <v>57</v>
      </c>
      <c r="BG19" s="134">
        <f>$B$576</f>
        <v>0.63339999999999996</v>
      </c>
      <c r="BH19" s="78">
        <v>4</v>
      </c>
    </row>
    <row r="20" spans="1:60" x14ac:dyDescent="0.3">
      <c r="A20" s="73">
        <v>15</v>
      </c>
      <c r="B20" s="96">
        <v>44913</v>
      </c>
      <c r="C20" s="85" t="s">
        <v>187</v>
      </c>
      <c r="D20" s="99">
        <v>0.67013888888888884</v>
      </c>
      <c r="E20" s="85" t="s">
        <v>170</v>
      </c>
      <c r="F20" s="64" t="s">
        <v>220</v>
      </c>
      <c r="G20" s="73">
        <v>0.66700000000000004</v>
      </c>
      <c r="H20" s="73">
        <f>DVOA!$F$198</f>
        <v>5</v>
      </c>
      <c r="I20" s="73">
        <f>DVOA!$F$200</f>
        <v>8</v>
      </c>
      <c r="J20" s="73">
        <f>DVOA!$F$204</f>
        <v>4</v>
      </c>
      <c r="K20" s="73">
        <f>DVOA!$F$207</f>
        <v>3</v>
      </c>
      <c r="L20" s="73">
        <f>DVOA!$F$208</f>
        <v>12</v>
      </c>
      <c r="M20" s="73">
        <f>DVOA!$F$209</f>
        <v>8</v>
      </c>
      <c r="N20" s="73">
        <f>DVOA!$F$212</f>
        <v>20</v>
      </c>
      <c r="O20" s="81">
        <f>DVOA!$F$201</f>
        <v>15</v>
      </c>
      <c r="P20" s="88"/>
      <c r="Q20" s="82">
        <f>DVOA!$AE$198</f>
        <v>22</v>
      </c>
      <c r="R20" s="73">
        <f>DVOA!$AE$199</f>
        <v>14</v>
      </c>
      <c r="S20" s="81">
        <f>DVOA!$AE$200</f>
        <v>21</v>
      </c>
      <c r="T20" s="75"/>
      <c r="U20" s="87">
        <f>DVOA!$AE$212</f>
        <v>25</v>
      </c>
      <c r="V20" s="88"/>
      <c r="W20" s="82">
        <f>DVOA!$AE$208</f>
        <v>10</v>
      </c>
      <c r="X20" s="72"/>
      <c r="Y20" s="72"/>
      <c r="Z20" s="72"/>
      <c r="AA20" s="72"/>
      <c r="AB20" s="72"/>
      <c r="AC20" s="72"/>
      <c r="AD20" s="72"/>
      <c r="AE20" s="72"/>
      <c r="AF20" s="72"/>
      <c r="AH20" s="68" t="s">
        <v>58</v>
      </c>
      <c r="AI20" s="134">
        <f>$B$602</f>
        <v>0.43129411764705888</v>
      </c>
      <c r="AJ20" s="78">
        <v>28</v>
      </c>
      <c r="AK20" s="69"/>
      <c r="AL20" s="70" t="s">
        <v>58</v>
      </c>
      <c r="AM20" s="134">
        <f>$B$603</f>
        <v>0.45825000000000005</v>
      </c>
      <c r="AN20" s="78">
        <v>21</v>
      </c>
      <c r="AO20" s="69"/>
      <c r="AP20" s="70" t="s">
        <v>58</v>
      </c>
      <c r="AQ20" s="134">
        <f>$B$604</f>
        <v>0.40733333333333338</v>
      </c>
      <c r="AR20" s="78">
        <v>29</v>
      </c>
      <c r="AS20" s="69"/>
      <c r="AT20" s="70" t="s">
        <v>58</v>
      </c>
      <c r="AU20" s="134">
        <f>$B$605</f>
        <v>0.41649999999999998</v>
      </c>
      <c r="AV20" s="78">
        <v>26</v>
      </c>
      <c r="AW20" s="69"/>
      <c r="AX20" s="70" t="s">
        <v>58</v>
      </c>
      <c r="AY20" s="134">
        <f>$B$606</f>
        <v>0.5</v>
      </c>
      <c r="AZ20" s="78">
        <v>10</v>
      </c>
      <c r="BA20" s="69"/>
      <c r="BB20" s="70" t="s">
        <v>58</v>
      </c>
      <c r="BC20" s="134">
        <f>$B$607</f>
        <v>0.41650000000000004</v>
      </c>
      <c r="BD20" s="78">
        <v>24</v>
      </c>
      <c r="BE20" s="69"/>
      <c r="BF20" s="70" t="s">
        <v>58</v>
      </c>
      <c r="BG20" s="134">
        <f>$B$608</f>
        <v>0.4</v>
      </c>
      <c r="BH20" s="78">
        <v>25</v>
      </c>
    </row>
    <row r="21" spans="1:60" x14ac:dyDescent="0.3">
      <c r="A21" s="73">
        <v>16</v>
      </c>
      <c r="B21" s="96">
        <v>44920</v>
      </c>
      <c r="C21" s="84" t="s">
        <v>180</v>
      </c>
      <c r="D21" s="99">
        <v>0.84722222222222221</v>
      </c>
      <c r="E21" s="85" t="s">
        <v>194</v>
      </c>
      <c r="F21" s="64" t="s">
        <v>220</v>
      </c>
      <c r="G21" s="73">
        <v>0.66700000000000004</v>
      </c>
      <c r="H21" s="73">
        <f>DVOA!$F$618</f>
        <v>1</v>
      </c>
      <c r="I21" s="73">
        <f>DVOA!$F$620</f>
        <v>10</v>
      </c>
      <c r="J21" s="73">
        <f>DVOA!$F$624</f>
        <v>1</v>
      </c>
      <c r="K21" s="73">
        <f>DVOA!$F$627</f>
        <v>18</v>
      </c>
      <c r="L21" s="73">
        <f>DVOA!$F$628</f>
        <v>6</v>
      </c>
      <c r="M21" s="73">
        <f>DVOA!$F$629</f>
        <v>2</v>
      </c>
      <c r="N21" s="73">
        <f>DVOA!$F$632</f>
        <v>6</v>
      </c>
      <c r="O21" s="81">
        <f>DVOA!$F$621</f>
        <v>1</v>
      </c>
      <c r="P21" s="88"/>
      <c r="Q21" s="82">
        <f>DVOA!$AE$618</f>
        <v>27</v>
      </c>
      <c r="R21" s="73">
        <f>DVOA!$AE$619</f>
        <v>18</v>
      </c>
      <c r="S21" s="81">
        <f>DVOA!$AE$620</f>
        <v>26</v>
      </c>
      <c r="T21" s="75"/>
      <c r="U21" s="87">
        <f>DVOA!$AE$632</f>
        <v>15</v>
      </c>
      <c r="V21" s="88"/>
      <c r="W21" s="82">
        <f>DVOA!$AE$628</f>
        <v>5</v>
      </c>
      <c r="X21" s="72"/>
      <c r="Y21" s="72"/>
      <c r="Z21" s="72"/>
      <c r="AA21" s="72"/>
      <c r="AB21" s="72"/>
      <c r="AC21" s="72"/>
      <c r="AD21" s="72"/>
      <c r="AE21" s="72"/>
      <c r="AF21" s="72"/>
      <c r="AH21" s="68" t="s">
        <v>59</v>
      </c>
      <c r="AI21" s="134">
        <f>$B$538</f>
        <v>0.44111764705882356</v>
      </c>
      <c r="AJ21" s="78">
        <v>26</v>
      </c>
      <c r="AK21" s="69"/>
      <c r="AL21" s="70" t="s">
        <v>59</v>
      </c>
      <c r="AM21" s="134">
        <f>$B$539</f>
        <v>0.41662500000000002</v>
      </c>
      <c r="AN21" s="78">
        <v>26</v>
      </c>
      <c r="AO21" s="69"/>
      <c r="AP21" s="70" t="s">
        <v>59</v>
      </c>
      <c r="AQ21" s="134">
        <f>$B$540</f>
        <v>0.46288888888888891</v>
      </c>
      <c r="AR21" s="78">
        <v>18</v>
      </c>
      <c r="AS21" s="69"/>
      <c r="AT21" s="70" t="s">
        <v>59</v>
      </c>
      <c r="AU21" s="134">
        <f>$B$541</f>
        <v>0.41650000000000004</v>
      </c>
      <c r="AV21" s="78">
        <v>26</v>
      </c>
      <c r="AW21" s="69"/>
      <c r="AX21" s="70" t="s">
        <v>59</v>
      </c>
      <c r="AY21" s="134">
        <f>$B$542</f>
        <v>0.41675000000000001</v>
      </c>
      <c r="AZ21" s="78">
        <v>23</v>
      </c>
      <c r="BA21" s="69"/>
      <c r="BB21" s="70" t="s">
        <v>59</v>
      </c>
      <c r="BC21" s="134">
        <f>$B$543</f>
        <v>0.45824999999999999</v>
      </c>
      <c r="BD21" s="78">
        <v>19</v>
      </c>
      <c r="BE21" s="69"/>
      <c r="BF21" s="70" t="s">
        <v>59</v>
      </c>
      <c r="BG21" s="134">
        <f>$B$544</f>
        <v>0.46660000000000001</v>
      </c>
      <c r="BH21" s="78">
        <v>18</v>
      </c>
    </row>
    <row r="22" spans="1:60" x14ac:dyDescent="0.3">
      <c r="A22" s="73">
        <v>17</v>
      </c>
      <c r="B22" s="96">
        <v>44562</v>
      </c>
      <c r="C22" s="84" t="s">
        <v>201</v>
      </c>
      <c r="D22" s="99">
        <v>0.54166666666666663</v>
      </c>
      <c r="E22" s="85" t="s">
        <v>170</v>
      </c>
      <c r="F22" s="64" t="s">
        <v>220</v>
      </c>
      <c r="G22" s="73">
        <v>0.33300000000000002</v>
      </c>
      <c r="H22" s="73">
        <f>DVOA!$F$30</f>
        <v>27</v>
      </c>
      <c r="I22" s="73">
        <f>DVOA!$F$32</f>
        <v>27</v>
      </c>
      <c r="J22" s="73">
        <f>DVOA!$F$36</f>
        <v>24</v>
      </c>
      <c r="K22" s="73">
        <f>DVOA!$F$39</f>
        <v>17</v>
      </c>
      <c r="L22" s="73">
        <f>DVOA!$F$40</f>
        <v>25</v>
      </c>
      <c r="M22" s="73">
        <f>DVOA!$F$41</f>
        <v>26</v>
      </c>
      <c r="N22" s="73">
        <f>DVOA!$F$44</f>
        <v>24</v>
      </c>
      <c r="O22" s="81">
        <f>DVOA!$F$33</f>
        <v>10</v>
      </c>
      <c r="P22" s="88"/>
      <c r="Q22" s="82">
        <f>DVOA!$AE$30</f>
        <v>8</v>
      </c>
      <c r="R22" s="73">
        <f>DVOA!$AE$31</f>
        <v>9</v>
      </c>
      <c r="S22" s="81">
        <f>DVOA!$AE$32</f>
        <v>8</v>
      </c>
      <c r="T22" s="75"/>
      <c r="U22" s="87">
        <f>DVOA!$AE$44</f>
        <v>6</v>
      </c>
      <c r="V22" s="88"/>
      <c r="W22" s="82">
        <f>DVOA!$AE$40</f>
        <v>14</v>
      </c>
      <c r="X22" s="72"/>
      <c r="Y22" s="72"/>
      <c r="Z22" s="72"/>
      <c r="AA22" s="72"/>
      <c r="AB22" s="72"/>
      <c r="AC22" s="72"/>
      <c r="AD22" s="72"/>
      <c r="AE22" s="72"/>
      <c r="AF22" s="72"/>
      <c r="AH22" s="68" t="s">
        <v>60</v>
      </c>
      <c r="AI22" s="134">
        <f>$B$634</f>
        <v>0.45094117647058823</v>
      </c>
      <c r="AJ22" s="78">
        <v>23</v>
      </c>
      <c r="AK22" s="69"/>
      <c r="AL22" s="70" t="s">
        <v>60</v>
      </c>
      <c r="AM22" s="134">
        <f>$B$635</f>
        <v>0.45825000000000005</v>
      </c>
      <c r="AN22" s="78">
        <v>21</v>
      </c>
      <c r="AO22" s="69"/>
      <c r="AP22" s="70" t="s">
        <v>60</v>
      </c>
      <c r="AQ22" s="134">
        <f>$B$636</f>
        <v>0.44444444444444442</v>
      </c>
      <c r="AR22" s="78">
        <v>20</v>
      </c>
      <c r="AS22" s="69"/>
      <c r="AT22" s="70" t="s">
        <v>60</v>
      </c>
      <c r="AU22" s="134">
        <f>$B$637</f>
        <v>0.5</v>
      </c>
      <c r="AV22" s="78">
        <v>13</v>
      </c>
      <c r="AW22" s="69"/>
      <c r="AX22" s="70" t="s">
        <v>60</v>
      </c>
      <c r="AY22" s="134">
        <f>$B$638</f>
        <v>0.41649999999999998</v>
      </c>
      <c r="AZ22" s="78">
        <v>24</v>
      </c>
      <c r="BA22" s="69"/>
      <c r="BB22" s="70" t="s">
        <v>60</v>
      </c>
      <c r="BC22" s="134">
        <f>$B$639</f>
        <v>0.41675000000000001</v>
      </c>
      <c r="BD22" s="78">
        <v>21</v>
      </c>
      <c r="BE22" s="69"/>
      <c r="BF22" s="70" t="s">
        <v>60</v>
      </c>
      <c r="BG22" s="134">
        <f>$B$640</f>
        <v>0.46660000000000001</v>
      </c>
      <c r="BH22" s="78">
        <v>18</v>
      </c>
    </row>
    <row r="23" spans="1:60" x14ac:dyDescent="0.3">
      <c r="A23" s="73">
        <v>18</v>
      </c>
      <c r="B23" s="96">
        <v>44569</v>
      </c>
      <c r="C23" s="84" t="s">
        <v>159</v>
      </c>
      <c r="D23" s="99" t="s">
        <v>200</v>
      </c>
      <c r="E23" s="85"/>
      <c r="G23" s="73">
        <f>$G$16</f>
        <v>0.33300000000000002</v>
      </c>
      <c r="H23" s="73">
        <f>DVOA!$F$576</f>
        <v>30</v>
      </c>
      <c r="I23" s="73">
        <f>DVOA!$F$578</f>
        <v>21</v>
      </c>
      <c r="J23" s="73">
        <f>DVOA!$F$582</f>
        <v>31</v>
      </c>
      <c r="K23" s="73">
        <f>DVOA!$F$585</f>
        <v>28</v>
      </c>
      <c r="L23" s="73">
        <f>DVOA!$F$586</f>
        <v>29</v>
      </c>
      <c r="M23" s="73">
        <f>DVOA!$F$587</f>
        <v>9</v>
      </c>
      <c r="N23" s="73">
        <f>DVOA!$F$590</f>
        <v>31</v>
      </c>
      <c r="O23" s="81">
        <f>DVOA!$F$579</f>
        <v>26</v>
      </c>
      <c r="P23" s="79"/>
      <c r="Q23" s="82">
        <f>DVOA!$AE$576</f>
        <v>12</v>
      </c>
      <c r="R23" s="73">
        <f>DVOA!$AE$577</f>
        <v>11</v>
      </c>
      <c r="S23" s="81">
        <f>DVOA!$AE$578</f>
        <v>22</v>
      </c>
      <c r="T23" s="80"/>
      <c r="U23" s="87">
        <f>DVOA!$AE$590</f>
        <v>3</v>
      </c>
      <c r="V23" s="79"/>
      <c r="W23" s="82">
        <f>DVOA!$AE$586</f>
        <v>21</v>
      </c>
      <c r="X23" s="72"/>
      <c r="Y23" s="72"/>
      <c r="Z23" s="72"/>
      <c r="AA23" s="72"/>
      <c r="AB23" s="72"/>
      <c r="AC23" s="72"/>
      <c r="AD23" s="72"/>
      <c r="AE23" s="72"/>
      <c r="AF23" s="72"/>
      <c r="AH23" s="68" t="s">
        <v>61</v>
      </c>
      <c r="AI23" s="134">
        <f>$B$666</f>
        <v>0.55882352941176472</v>
      </c>
      <c r="AJ23" s="78">
        <v>7</v>
      </c>
      <c r="AK23" s="69"/>
      <c r="AL23" s="70" t="s">
        <v>61</v>
      </c>
      <c r="AM23" s="134">
        <f>$B$667</f>
        <v>0.58325000000000005</v>
      </c>
      <c r="AN23" s="78">
        <v>9</v>
      </c>
      <c r="AO23" s="69"/>
      <c r="AP23" s="70" t="s">
        <v>61</v>
      </c>
      <c r="AQ23" s="134">
        <f>$B$668</f>
        <v>0.53711111111111109</v>
      </c>
      <c r="AR23" s="78">
        <v>9</v>
      </c>
      <c r="AS23" s="69"/>
      <c r="AT23" s="70" t="s">
        <v>61</v>
      </c>
      <c r="AU23" s="134">
        <f>$B$669</f>
        <v>0.58325000000000005</v>
      </c>
      <c r="AV23" s="78">
        <v>7</v>
      </c>
      <c r="AW23" s="69"/>
      <c r="AX23" s="70" t="s">
        <v>61</v>
      </c>
      <c r="AY23" s="134">
        <f>$B$670</f>
        <v>0.58325000000000005</v>
      </c>
      <c r="AZ23" s="78">
        <v>7</v>
      </c>
      <c r="BA23" s="69"/>
      <c r="BB23" s="70" t="s">
        <v>61</v>
      </c>
      <c r="BC23" s="134">
        <f>$B$671</f>
        <v>0.5</v>
      </c>
      <c r="BD23" s="78">
        <v>9</v>
      </c>
      <c r="BE23" s="69"/>
      <c r="BF23" s="70" t="s">
        <v>61</v>
      </c>
      <c r="BG23" s="134">
        <f>$B$672</f>
        <v>0.56679999999999997</v>
      </c>
      <c r="BH23" s="78">
        <v>10</v>
      </c>
    </row>
    <row r="24" spans="1:60" x14ac:dyDescent="0.3">
      <c r="AH24" s="68" t="s">
        <v>62</v>
      </c>
      <c r="AI24" s="134">
        <f>$B$698</f>
        <v>0.53923529411764703</v>
      </c>
      <c r="AJ24" s="78">
        <v>9</v>
      </c>
      <c r="AK24" s="69"/>
      <c r="AL24" s="70" t="s">
        <v>62</v>
      </c>
      <c r="AM24" s="134">
        <f>$B$699</f>
        <v>0.58337499999999998</v>
      </c>
      <c r="AN24" s="78">
        <v>4</v>
      </c>
      <c r="AO24" s="69"/>
      <c r="AP24" s="70" t="s">
        <v>62</v>
      </c>
      <c r="AQ24" s="134">
        <f>$B$700</f>
        <v>0.5</v>
      </c>
      <c r="AR24" s="78">
        <v>15</v>
      </c>
      <c r="AS24" s="69"/>
      <c r="AT24" s="70" t="s">
        <v>62</v>
      </c>
      <c r="AU24" s="134">
        <f>$B$701</f>
        <v>0.66674999999999995</v>
      </c>
      <c r="AV24" s="78">
        <v>1</v>
      </c>
      <c r="AW24" s="69"/>
      <c r="AX24" s="70" t="s">
        <v>62</v>
      </c>
      <c r="AY24" s="134">
        <f>$B$702</f>
        <v>0.5</v>
      </c>
      <c r="AZ24" s="78">
        <v>10</v>
      </c>
      <c r="BA24" s="69"/>
      <c r="BB24" s="70" t="s">
        <v>62</v>
      </c>
      <c r="BC24" s="134">
        <f>$B$703</f>
        <v>0.54174999999999995</v>
      </c>
      <c r="BD24" s="78">
        <v>8</v>
      </c>
      <c r="BE24" s="69"/>
      <c r="BF24" s="70" t="s">
        <v>62</v>
      </c>
      <c r="BG24" s="134">
        <f>$B$704</f>
        <v>0.46660000000000001</v>
      </c>
      <c r="BH24" s="78">
        <v>18</v>
      </c>
    </row>
    <row r="25" spans="1:60" x14ac:dyDescent="0.3">
      <c r="B25" s="96" t="s">
        <v>148</v>
      </c>
      <c r="C25" s="73" t="s">
        <v>124</v>
      </c>
      <c r="D25" s="98" t="s">
        <v>144</v>
      </c>
      <c r="E25" s="73" t="s">
        <v>124</v>
      </c>
      <c r="F25" s="73" t="s">
        <v>145</v>
      </c>
      <c r="G25" s="73" t="s">
        <v>124</v>
      </c>
      <c r="H25" s="73" t="s">
        <v>146</v>
      </c>
      <c r="I25" s="73" t="s">
        <v>124</v>
      </c>
      <c r="J25" s="73" t="s">
        <v>110</v>
      </c>
      <c r="K25" s="73" t="s">
        <v>124</v>
      </c>
      <c r="L25" s="73" t="s">
        <v>111</v>
      </c>
      <c r="M25" s="73" t="s">
        <v>124</v>
      </c>
      <c r="N25" s="73" t="s">
        <v>112</v>
      </c>
      <c r="O25" s="73" t="s">
        <v>124</v>
      </c>
      <c r="P25" s="73" t="s">
        <v>113</v>
      </c>
      <c r="Q25" s="73" t="s">
        <v>124</v>
      </c>
      <c r="R25" s="73" t="s">
        <v>114</v>
      </c>
      <c r="S25" s="81" t="s">
        <v>124</v>
      </c>
      <c r="T25" s="71"/>
      <c r="U25" s="82" t="s">
        <v>33</v>
      </c>
      <c r="V25" s="73" t="s">
        <v>124</v>
      </c>
      <c r="W25" s="73" t="s">
        <v>34</v>
      </c>
      <c r="X25" s="73" t="s">
        <v>124</v>
      </c>
      <c r="Y25" s="73" t="s">
        <v>35</v>
      </c>
      <c r="Z25" s="81" t="s">
        <v>124</v>
      </c>
      <c r="AA25" s="71"/>
      <c r="AB25" s="87" t="s">
        <v>149</v>
      </c>
      <c r="AC25" s="81" t="s">
        <v>124</v>
      </c>
      <c r="AD25" s="71"/>
      <c r="AE25" s="82" t="s">
        <v>150</v>
      </c>
      <c r="AF25" s="73" t="s">
        <v>124</v>
      </c>
      <c r="AH25" s="68" t="s">
        <v>63</v>
      </c>
      <c r="AI25" s="134">
        <f>$B$730</f>
        <v>0.47052941176470592</v>
      </c>
      <c r="AJ25" s="78">
        <v>17</v>
      </c>
      <c r="AK25" s="69"/>
      <c r="AL25" s="70" t="s">
        <v>63</v>
      </c>
      <c r="AM25" s="134">
        <f>$B$731</f>
        <v>0.37487500000000007</v>
      </c>
      <c r="AN25" s="78">
        <v>30</v>
      </c>
      <c r="AO25" s="69"/>
      <c r="AP25" s="70" t="s">
        <v>63</v>
      </c>
      <c r="AQ25" s="134">
        <f>$B$732</f>
        <v>0.55555555555555558</v>
      </c>
      <c r="AR25" s="78">
        <v>8</v>
      </c>
      <c r="AS25" s="69"/>
      <c r="AT25" s="70" t="s">
        <v>63</v>
      </c>
      <c r="AU25" s="134">
        <f>$B$733</f>
        <v>0.5</v>
      </c>
      <c r="AV25" s="78">
        <v>13</v>
      </c>
      <c r="AW25" s="69"/>
      <c r="AX25" s="70" t="s">
        <v>63</v>
      </c>
      <c r="AY25" s="134">
        <f>$B$734</f>
        <v>0.24975000000000003</v>
      </c>
      <c r="AZ25" s="78">
        <v>32</v>
      </c>
      <c r="BA25" s="69"/>
      <c r="BB25" s="70" t="s">
        <v>63</v>
      </c>
      <c r="BC25" s="134">
        <f>$B$735</f>
        <v>0.5</v>
      </c>
      <c r="BD25" s="78">
        <v>9</v>
      </c>
      <c r="BE25" s="69"/>
      <c r="BF25" s="70" t="s">
        <v>63</v>
      </c>
      <c r="BG25" s="134">
        <f>$B$736</f>
        <v>0.6</v>
      </c>
      <c r="BH25" s="78">
        <v>8</v>
      </c>
    </row>
    <row r="26" spans="1:60" x14ac:dyDescent="0.3">
      <c r="A26" s="73" t="s">
        <v>132</v>
      </c>
      <c r="B26" s="104">
        <f>AVERAGE(G6,G7,G8,G9,G10,G11,G12,G13,G14,G15,G16,G17,G19,G20,G21,G22,G23)</f>
        <v>0.47052941176470592</v>
      </c>
      <c r="C26" s="73">
        <f>$AJ$3</f>
        <v>17</v>
      </c>
      <c r="D26" s="104">
        <f>AVERAGE(H6,H7,H8,H9,H10,H11,H12,H13,H14,H15,H16,H17,H19,H20,H21,H22,H23)</f>
        <v>14.764705882352942</v>
      </c>
      <c r="E26" s="73">
        <f>$AJ$38</f>
        <v>6</v>
      </c>
      <c r="F26" s="104">
        <f>AVERAGE(I6,I7,I8,I9,I10,I11,I12,I13,I14,I15,I16,I17,I19,I20,I21,I22,I23)</f>
        <v>14.647058823529411</v>
      </c>
      <c r="G26" s="73">
        <f>$AJ$73</f>
        <v>10</v>
      </c>
      <c r="H26" s="104">
        <f>AVERAGE(J6,J7,J8,J9,J10,J11,J12,J13,J14,J15,J16,J17,J19,J20,J21,J22,J23)</f>
        <v>15.705882352941176</v>
      </c>
      <c r="I26" s="73">
        <f>$AJ$108</f>
        <v>12</v>
      </c>
      <c r="J26" s="104">
        <f>AVERAGE(K6,K7,K8,K9,K10,K11,K12,K13,K14,K15,K16,K17,K19,K20,K21,K22,K23)</f>
        <v>16.764705882352942</v>
      </c>
      <c r="K26" s="73">
        <f>$AJ$143</f>
        <v>19</v>
      </c>
      <c r="L26" s="104">
        <f>AVERAGE(L6,L7,L8,L9,L10,L11,L12,L13,L14,L15,L16,L17,L19,L20,L21,L22,L23)</f>
        <v>15.882352941176471</v>
      </c>
      <c r="M26" s="73">
        <f>$AJ$178</f>
        <v>14</v>
      </c>
      <c r="N26" s="104">
        <f>AVERAGE(M6,M7,M8,M9,M10,M11,M12,M13,M14,M15,M16,M17,M19,M20,M21,M22,M23)</f>
        <v>17.882352941176471</v>
      </c>
      <c r="O26" s="73">
        <f>$AJ$213</f>
        <v>24</v>
      </c>
      <c r="P26" s="104">
        <f>AVERAGE(N6,N7,N8,N9,N10,N11,N12,N13,N14,N15,N16,N17,N19,N20,N21,N22,N23)</f>
        <v>16.470588235294116</v>
      </c>
      <c r="Q26" s="73">
        <f>$AJ$248</f>
        <v>17</v>
      </c>
      <c r="R26" s="104">
        <f>AVERAGE(O6,O7,O8,O9,O10,O11,O12,O13,O14,O15,O16,O17,O19,O20,O21,O22,O23)</f>
        <v>14.058823529411764</v>
      </c>
      <c r="S26" s="81">
        <f>$AJ$283</f>
        <v>5</v>
      </c>
      <c r="T26" s="75"/>
      <c r="U26" s="104">
        <f>AVERAGE(Q6,Q7,Q8,Q9,Q10,Q11,Q12,Q13,Q14,Q15,Q16,Q17,Q19,Q20,Q21,Q22,Q23)</f>
        <v>17.058823529411764</v>
      </c>
      <c r="V26" s="73">
        <f>$BL$38</f>
        <v>19</v>
      </c>
      <c r="W26" s="104">
        <f>AVERAGE(R6,R7,R8,R9,R10,R11,R12,R13,R14,R15,R16,R17,R19,R20,R21,R22,R23)</f>
        <v>15.823529411764707</v>
      </c>
      <c r="X26" s="73">
        <f>$BL$108</f>
        <v>12</v>
      </c>
      <c r="Y26" s="104">
        <f>AVERAGE(S6:S16,S17,S19:S23)</f>
        <v>16.823529411764707</v>
      </c>
      <c r="Z26" s="81">
        <f>$BL$73</f>
        <v>19</v>
      </c>
      <c r="AA26" s="75"/>
      <c r="AB26" s="105">
        <f>AVERAGE(U6:U16,U17,U19:U23)</f>
        <v>18.823529411764707</v>
      </c>
      <c r="AC26" s="73">
        <f>$CN$73</f>
        <v>29</v>
      </c>
      <c r="AD26" s="75"/>
      <c r="AE26" s="104">
        <f>AVERAGE(W6:W16,W17,W19:W23)</f>
        <v>15.705882352941176</v>
      </c>
      <c r="AF26" s="73">
        <f>$CN$38</f>
        <v>11</v>
      </c>
      <c r="AH26" s="68" t="s">
        <v>64</v>
      </c>
      <c r="AI26" s="134">
        <f>$B$762</f>
        <v>0.53923529411764703</v>
      </c>
      <c r="AJ26" s="78">
        <v>9</v>
      </c>
      <c r="AK26" s="69"/>
      <c r="AL26" s="70" t="s">
        <v>64</v>
      </c>
      <c r="AM26" s="134">
        <f>$B$763</f>
        <v>0.54174999999999995</v>
      </c>
      <c r="AN26" s="78">
        <v>10</v>
      </c>
      <c r="AO26" s="69"/>
      <c r="AP26" s="70" t="s">
        <v>64</v>
      </c>
      <c r="AQ26" s="134">
        <f>$B$764</f>
        <v>0.53700000000000003</v>
      </c>
      <c r="AR26" s="78">
        <v>12</v>
      </c>
      <c r="AS26" s="69"/>
      <c r="AT26" s="70" t="s">
        <v>64</v>
      </c>
      <c r="AU26" s="134">
        <f>$B$765</f>
        <v>0.5</v>
      </c>
      <c r="AV26" s="78">
        <v>13</v>
      </c>
      <c r="AW26" s="69"/>
      <c r="AX26" s="70" t="s">
        <v>64</v>
      </c>
      <c r="AY26" s="134">
        <f>$B$766</f>
        <v>0.58350000000000013</v>
      </c>
      <c r="AZ26" s="78">
        <v>5</v>
      </c>
      <c r="BA26" s="69"/>
      <c r="BB26" s="70" t="s">
        <v>64</v>
      </c>
      <c r="BC26" s="134">
        <f>$B$767</f>
        <v>0.33324999999999999</v>
      </c>
      <c r="BD26" s="78">
        <v>30</v>
      </c>
      <c r="BE26" s="69"/>
      <c r="BF26" s="70" t="s">
        <v>64</v>
      </c>
      <c r="BG26" s="134">
        <f>$B$768</f>
        <v>0.7</v>
      </c>
      <c r="BH26" s="78">
        <v>1</v>
      </c>
    </row>
    <row r="27" spans="1:60" x14ac:dyDescent="0.3">
      <c r="A27" s="73" t="s">
        <v>133</v>
      </c>
      <c r="B27" s="104">
        <f>AVERAGE(G6,G7,G8,G9,G10,G11,G12,G13)</f>
        <v>0.5</v>
      </c>
      <c r="C27" s="73">
        <f>$AN$3</f>
        <v>15</v>
      </c>
      <c r="D27" s="104">
        <f>AVERAGE(H6,H7,H8,H9,H10,H11,H12,H13)</f>
        <v>12.875</v>
      </c>
      <c r="E27" s="73">
        <f>$AN$38</f>
        <v>3</v>
      </c>
      <c r="F27" s="104">
        <f>AVERAGE(I6,I7,I8,I9,I10,I11,I12,I13)</f>
        <v>14.375</v>
      </c>
      <c r="G27" s="73">
        <f>$AN$73</f>
        <v>9</v>
      </c>
      <c r="H27" s="104">
        <f>AVERAGE(J6,J7,J8,J9,J10,J11,J12,J13)</f>
        <v>14.375</v>
      </c>
      <c r="I27" s="73">
        <f>$AN$108</f>
        <v>6</v>
      </c>
      <c r="J27" s="104">
        <f>AVERAGE(K6,K7,K8,K9,K10,K11,K12,K13)</f>
        <v>16.625</v>
      </c>
      <c r="K27" s="73">
        <f>$AN$143</f>
        <v>19</v>
      </c>
      <c r="L27" s="104">
        <f>AVERAGE(L6,L7,L8,L9,L10,L11,L12,L13)</f>
        <v>12.375</v>
      </c>
      <c r="M27" s="73">
        <f>$AN$178</f>
        <v>3</v>
      </c>
      <c r="N27" s="104">
        <f>AVERAGE(M6,M7,M8,M9,M10,M11,M12,M13)</f>
        <v>21.25</v>
      </c>
      <c r="O27" s="73">
        <f>$AN$213</f>
        <v>29</v>
      </c>
      <c r="P27" s="104">
        <f>AVERAGE(N6,N7,N8,N9,N10,N11,N12,N13)</f>
        <v>13.875</v>
      </c>
      <c r="Q27" s="73">
        <f>$AN$248</f>
        <v>6</v>
      </c>
      <c r="R27" s="104">
        <f>AVERAGE(O6,O7,O8,O9,O10,O11,O12,O13)</f>
        <v>11.875</v>
      </c>
      <c r="S27" s="81">
        <f>$AN$283</f>
        <v>3</v>
      </c>
      <c r="T27" s="75"/>
      <c r="U27" s="104">
        <f>AVERAGE(Q6,Q7,Q8,Q9,Q10,Q11,Q12,Q13)</f>
        <v>17.625</v>
      </c>
      <c r="V27" s="73">
        <f>$BP$38</f>
        <v>21</v>
      </c>
      <c r="W27" s="104">
        <f>AVERAGE(R6:R13)</f>
        <v>17.375</v>
      </c>
      <c r="X27" s="73">
        <f>$BP$108</f>
        <v>20</v>
      </c>
      <c r="Y27" s="104">
        <f>AVERAGE(S6:S13)</f>
        <v>15.125</v>
      </c>
      <c r="Z27" s="81">
        <f>$BP$73</f>
        <v>13</v>
      </c>
      <c r="AA27" s="75"/>
      <c r="AB27" s="105">
        <f>AVERAGE(U6:U13)</f>
        <v>21.5</v>
      </c>
      <c r="AC27" s="73">
        <f>$CR$73</f>
        <v>30</v>
      </c>
      <c r="AD27" s="75"/>
      <c r="AE27" s="104">
        <f>AVERAGE(W6:W13)</f>
        <v>15.25</v>
      </c>
      <c r="AF27" s="73">
        <f>$CR$38</f>
        <v>13</v>
      </c>
      <c r="AH27" s="68" t="s">
        <v>65</v>
      </c>
      <c r="AI27" s="134">
        <f>$B$794</f>
        <v>0.58829411764705875</v>
      </c>
      <c r="AJ27" s="78">
        <v>2</v>
      </c>
      <c r="AK27" s="69"/>
      <c r="AL27" s="70" t="s">
        <v>65</v>
      </c>
      <c r="AM27" s="134">
        <f>$B$795</f>
        <v>0.58337499999999998</v>
      </c>
      <c r="AN27" s="78">
        <v>4</v>
      </c>
      <c r="AO27" s="69"/>
      <c r="AP27" s="70" t="s">
        <v>65</v>
      </c>
      <c r="AQ27" s="134">
        <f>$B$796</f>
        <v>0.59266666666666667</v>
      </c>
      <c r="AR27" s="78">
        <v>4</v>
      </c>
      <c r="AS27" s="69"/>
      <c r="AT27" s="70" t="s">
        <v>65</v>
      </c>
      <c r="AU27" s="134">
        <f>$B$797</f>
        <v>0.5</v>
      </c>
      <c r="AV27" s="78">
        <v>13</v>
      </c>
      <c r="AW27" s="69"/>
      <c r="AX27" s="70" t="s">
        <v>65</v>
      </c>
      <c r="AY27" s="134">
        <f>$B$798</f>
        <v>0.66675000000000006</v>
      </c>
      <c r="AZ27" s="78">
        <v>2</v>
      </c>
      <c r="BA27" s="69"/>
      <c r="BB27" s="70" t="s">
        <v>65</v>
      </c>
      <c r="BC27" s="134">
        <f>$B$799</f>
        <v>0.58350000000000002</v>
      </c>
      <c r="BD27" s="78">
        <v>5</v>
      </c>
      <c r="BE27" s="69"/>
      <c r="BF27" s="70" t="s">
        <v>65</v>
      </c>
      <c r="BG27" s="134">
        <f>$B$800</f>
        <v>0.6</v>
      </c>
      <c r="BH27" s="78">
        <v>8</v>
      </c>
    </row>
    <row r="28" spans="1:60" x14ac:dyDescent="0.3">
      <c r="A28" s="73" t="s">
        <v>134</v>
      </c>
      <c r="B28" s="104">
        <f>AVERAGE(G14,G15,G16,G17,G19,G20,G21,G22,G23)</f>
        <v>0.44433333333333341</v>
      </c>
      <c r="C28" s="73">
        <f>$AR$3</f>
        <v>23</v>
      </c>
      <c r="D28" s="104">
        <f>AVERAGE(H14,H15,H16,H17,H19,H20,H21,H22,H23)</f>
        <v>16.444444444444443</v>
      </c>
      <c r="E28" s="73">
        <f>$AR$38</f>
        <v>13</v>
      </c>
      <c r="F28" s="104">
        <f>AVERAGE(I14,I15,I16,I17,I19,I20,I21,I22,I23)</f>
        <v>14.888888888888889</v>
      </c>
      <c r="G28" s="73">
        <f>$AR$73</f>
        <v>11</v>
      </c>
      <c r="H28" s="104">
        <f>AVERAGE(J14,J15,J16,J17,J19,J20,J21,J22,J23)</f>
        <v>16.888888888888889</v>
      </c>
      <c r="I28" s="73">
        <f>$AR$108</f>
        <v>16</v>
      </c>
      <c r="J28" s="104">
        <f>AVERAGE(K14,K15,K16,K17,K19,K20,K21,K22,K23)</f>
        <v>16.888888888888889</v>
      </c>
      <c r="K28" s="73">
        <f>$AR$143</f>
        <v>17</v>
      </c>
      <c r="L28" s="104">
        <f>AVERAGE(L14,L15,L16,L17,L19,L20,L21,L22,L23)</f>
        <v>19</v>
      </c>
      <c r="M28" s="73">
        <f>$AR$178</f>
        <v>25</v>
      </c>
      <c r="N28" s="104">
        <f>AVERAGE(M14,M15,M16,M17,M19,M20,M21,M22,M23)</f>
        <v>14.888888888888889</v>
      </c>
      <c r="O28" s="73">
        <f>$AR$213</f>
        <v>8</v>
      </c>
      <c r="P28" s="104">
        <f>AVERAGE(N14,N15,N16,N17,N19,N20,N21,N22,N23)</f>
        <v>18.777777777777779</v>
      </c>
      <c r="Q28" s="73">
        <f>$AR$248</f>
        <v>27</v>
      </c>
      <c r="R28" s="104">
        <f>AVERAGE(O14,O15,O16,O17,O19,O20,O21,O22,O23)</f>
        <v>16</v>
      </c>
      <c r="S28" s="81">
        <f>$AR$283</f>
        <v>16</v>
      </c>
      <c r="T28" s="75"/>
      <c r="U28" s="104">
        <f>AVERAGE(Q14,Q15,Q16,Q17,Q19,Q20,Q21,Q22,Q23)</f>
        <v>16.555555555555557</v>
      </c>
      <c r="V28" s="73">
        <f>$BT$38</f>
        <v>14</v>
      </c>
      <c r="W28" s="104">
        <f>AVERAGE(R14:R16,R17,R19:R23)</f>
        <v>14.444444444444445</v>
      </c>
      <c r="X28" s="73">
        <f>$BT$108</f>
        <v>10</v>
      </c>
      <c r="Y28" s="104">
        <f>AVERAGE(S14:S16,S17,S19:S23)</f>
        <v>18.333333333333332</v>
      </c>
      <c r="Z28" s="81">
        <f>$BT$73</f>
        <v>21</v>
      </c>
      <c r="AA28" s="75"/>
      <c r="AB28" s="105">
        <f>AVERAGE(U14:U16,U17,U19:U23)</f>
        <v>16.444444444444443</v>
      </c>
      <c r="AC28" s="73">
        <f>$CV$73</f>
        <v>16</v>
      </c>
      <c r="AD28" s="75"/>
      <c r="AE28" s="104">
        <f>AVERAGE(W14:W16,W17,W19:W23)</f>
        <v>16.111111111111111</v>
      </c>
      <c r="AF28" s="73">
        <f>$CV$38</f>
        <v>13</v>
      </c>
      <c r="AH28" s="68" t="s">
        <v>66</v>
      </c>
      <c r="AI28" s="134">
        <f>$B$826</f>
        <v>0.48041176470588232</v>
      </c>
      <c r="AJ28" s="78">
        <v>16</v>
      </c>
      <c r="AK28" s="69"/>
      <c r="AL28" s="70" t="s">
        <v>66</v>
      </c>
      <c r="AM28" s="134">
        <f>$B$827</f>
        <v>0.41662500000000002</v>
      </c>
      <c r="AN28" s="78">
        <v>26</v>
      </c>
      <c r="AO28" s="69"/>
      <c r="AP28" s="70" t="s">
        <v>66</v>
      </c>
      <c r="AQ28" s="134">
        <f>$B$828</f>
        <v>0.53711111111111109</v>
      </c>
      <c r="AR28" s="78">
        <v>9</v>
      </c>
      <c r="AS28" s="69"/>
      <c r="AT28" s="70" t="s">
        <v>66</v>
      </c>
      <c r="AU28" s="134">
        <f>$B$829</f>
        <v>0.5</v>
      </c>
      <c r="AV28" s="78">
        <v>13</v>
      </c>
      <c r="AW28" s="69"/>
      <c r="AX28" s="70" t="s">
        <v>66</v>
      </c>
      <c r="AY28" s="134">
        <f>$B$830</f>
        <v>0.33324999999999999</v>
      </c>
      <c r="AZ28" s="78">
        <v>30</v>
      </c>
      <c r="BA28" s="69"/>
      <c r="BB28" s="70" t="s">
        <v>66</v>
      </c>
      <c r="BC28" s="134">
        <f>$B$831</f>
        <v>0.45824999999999999</v>
      </c>
      <c r="BD28" s="78">
        <v>19</v>
      </c>
      <c r="BE28" s="69"/>
      <c r="BF28" s="70" t="s">
        <v>66</v>
      </c>
      <c r="BG28" s="134">
        <f>$B$832</f>
        <v>0.60020000000000007</v>
      </c>
      <c r="BH28" s="78">
        <v>5</v>
      </c>
    </row>
    <row r="29" spans="1:60" x14ac:dyDescent="0.3">
      <c r="A29" s="73" t="s">
        <v>135</v>
      </c>
      <c r="B29" s="104">
        <f>AVERAGE(G6,G7,G8,G9)</f>
        <v>0.41675000000000001</v>
      </c>
      <c r="C29" s="73">
        <f>$AV$3</f>
        <v>23</v>
      </c>
      <c r="D29" s="104">
        <f>AVERAGE(H6,H7,H8,H9)</f>
        <v>14.75</v>
      </c>
      <c r="E29" s="73">
        <f>$AV$38</f>
        <v>11</v>
      </c>
      <c r="F29" s="104">
        <f>AVERAGE(I6,I7,I8,I9)</f>
        <v>9.5</v>
      </c>
      <c r="G29" s="73">
        <f>$AV$73</f>
        <v>2</v>
      </c>
      <c r="H29" s="104">
        <f>AVERAGE(J6,J7,J8,J9)</f>
        <v>19</v>
      </c>
      <c r="I29" s="73">
        <f>$AV$108</f>
        <v>19</v>
      </c>
      <c r="J29" s="104">
        <f>AVERAGE(K6,K7,K8,K9)</f>
        <v>20.5</v>
      </c>
      <c r="K29" s="73">
        <f>$AV$143</f>
        <v>27</v>
      </c>
      <c r="L29" s="104">
        <f>AVERAGE(L6,L7,L8,L9)</f>
        <v>13.5</v>
      </c>
      <c r="M29" s="73">
        <f>$AV$178</f>
        <v>10</v>
      </c>
      <c r="N29" s="104">
        <f>AVERAGE(M6,M7,M8,M9)</f>
        <v>19.25</v>
      </c>
      <c r="O29" s="73">
        <f>$AV$213</f>
        <v>23</v>
      </c>
      <c r="P29" s="104">
        <f>AVERAGE(N6,N7,N8,N9)</f>
        <v>17.75</v>
      </c>
      <c r="Q29" s="73">
        <f>$AV$248</f>
        <v>17</v>
      </c>
      <c r="R29" s="104">
        <f>AVERAGE(O6,O7,O8,O9)</f>
        <v>14.5</v>
      </c>
      <c r="S29" s="81">
        <f>$AV$283</f>
        <v>9</v>
      </c>
      <c r="T29" s="75"/>
      <c r="U29" s="104">
        <f>AVERAGE(Q6,Q7,Q8,Q9)</f>
        <v>19.25</v>
      </c>
      <c r="V29" s="73">
        <f>$BX$38</f>
        <v>23</v>
      </c>
      <c r="W29" s="104">
        <f>AVERAGE(R6:R9)</f>
        <v>18.25</v>
      </c>
      <c r="X29" s="73">
        <f>$BX$108</f>
        <v>20</v>
      </c>
      <c r="Y29" s="104">
        <f>AVERAGE(S6:S9)</f>
        <v>18.75</v>
      </c>
      <c r="Z29" s="81">
        <f>$BX$73</f>
        <v>20</v>
      </c>
      <c r="AA29" s="75"/>
      <c r="AB29" s="105">
        <f>AVERAGE(U6:U9)</f>
        <v>19</v>
      </c>
      <c r="AC29" s="73">
        <f>$CZ$73</f>
        <v>21</v>
      </c>
      <c r="AD29" s="75"/>
      <c r="AE29" s="104">
        <f>AVERAGE(W6:W9)</f>
        <v>16.25</v>
      </c>
      <c r="AF29" s="73">
        <f>$CZ$38</f>
        <v>17</v>
      </c>
      <c r="AH29" s="68" t="s">
        <v>67</v>
      </c>
      <c r="AI29" s="134">
        <f>$B$858</f>
        <v>0.51958823529411768</v>
      </c>
      <c r="AJ29" s="78">
        <v>14</v>
      </c>
      <c r="AK29" s="69"/>
      <c r="AL29" s="70" t="s">
        <v>67</v>
      </c>
      <c r="AM29" s="134">
        <f>$B$859</f>
        <v>0.625</v>
      </c>
      <c r="AN29" s="78">
        <v>1</v>
      </c>
      <c r="AO29" s="69"/>
      <c r="AP29" s="70" t="s">
        <v>67</v>
      </c>
      <c r="AQ29" s="134">
        <f>$B$860</f>
        <v>0.42588888888888893</v>
      </c>
      <c r="AR29" s="78">
        <v>27</v>
      </c>
      <c r="AS29" s="69"/>
      <c r="AT29" s="70" t="s">
        <v>67</v>
      </c>
      <c r="AU29" s="134">
        <f>$B$861</f>
        <v>0.41650000000000004</v>
      </c>
      <c r="AV29" s="78">
        <v>26</v>
      </c>
      <c r="AW29" s="69"/>
      <c r="AX29" s="70" t="s">
        <v>67</v>
      </c>
      <c r="AY29" s="134">
        <f>$B$862</f>
        <v>0.83350000000000002</v>
      </c>
      <c r="AZ29" s="78">
        <v>1</v>
      </c>
      <c r="BA29" s="69"/>
      <c r="BB29" s="70" t="s">
        <v>67</v>
      </c>
      <c r="BC29" s="134">
        <f>$B$863</f>
        <v>0.37474999999999997</v>
      </c>
      <c r="BD29" s="78">
        <v>29</v>
      </c>
      <c r="BE29" s="69"/>
      <c r="BF29" s="70" t="s">
        <v>67</v>
      </c>
      <c r="BG29" s="134">
        <f>$B$864</f>
        <v>0.46679999999999999</v>
      </c>
      <c r="BH29" s="78">
        <v>15</v>
      </c>
    </row>
    <row r="30" spans="1:60" x14ac:dyDescent="0.3">
      <c r="A30" s="73" t="s">
        <v>136</v>
      </c>
      <c r="B30" s="104">
        <f>AVERAGE(G10,G11,G12,G13)</f>
        <v>0.58325000000000005</v>
      </c>
      <c r="C30" s="73">
        <f>$AZ$3</f>
        <v>7</v>
      </c>
      <c r="D30" s="104">
        <f>AVERAGE(H10,H11,H12,H13)</f>
        <v>11</v>
      </c>
      <c r="E30" s="73">
        <f>$AZ$38</f>
        <v>3</v>
      </c>
      <c r="F30" s="104">
        <f>AVERAGE(I10,I11,I12,I13)</f>
        <v>19.25</v>
      </c>
      <c r="G30" s="73">
        <f>$AZ$73</f>
        <v>25</v>
      </c>
      <c r="H30" s="104">
        <f>AVERAGE(J10,J11,J12,J13)</f>
        <v>9.75</v>
      </c>
      <c r="I30" s="73">
        <f>$AZ$108</f>
        <v>2</v>
      </c>
      <c r="J30" s="104">
        <f>AVERAGE(K10,K11,K12,K13)</f>
        <v>12.75</v>
      </c>
      <c r="K30" s="73">
        <f>$AZ$143</f>
        <v>8</v>
      </c>
      <c r="L30" s="104">
        <f>AVERAGE(L10,L11,L12,L13)</f>
        <v>11.25</v>
      </c>
      <c r="M30" s="73">
        <f>$AZ$178</f>
        <v>4</v>
      </c>
      <c r="N30" s="104">
        <f>AVERAGE(M10,M11,M12,M13)</f>
        <v>23.25</v>
      </c>
      <c r="O30" s="73">
        <f>$AZ$213</f>
        <v>32</v>
      </c>
      <c r="P30" s="104">
        <f>AVERAGE(N10,N11,N12,N13)</f>
        <v>10</v>
      </c>
      <c r="Q30" s="73">
        <f>$AZ$248</f>
        <v>2</v>
      </c>
      <c r="R30" s="104">
        <f>AVERAGE(O10,O11,O12,O13)</f>
        <v>9.25</v>
      </c>
      <c r="S30" s="81">
        <f>$AZ$283</f>
        <v>1</v>
      </c>
      <c r="T30" s="75"/>
      <c r="U30" s="104">
        <f>AVERAGE(Q10,Q11,Q12,Q13)</f>
        <v>16</v>
      </c>
      <c r="V30" s="73">
        <f>$CB$38</f>
        <v>16</v>
      </c>
      <c r="W30" s="104">
        <f>AVERAGE(R10:R13)</f>
        <v>16.5</v>
      </c>
      <c r="X30" s="73">
        <f>$CB$108</f>
        <v>16</v>
      </c>
      <c r="Y30" s="104">
        <f>AVERAGE(S10:S13)</f>
        <v>11.5</v>
      </c>
      <c r="Z30" s="81">
        <f>$CB$73</f>
        <v>8</v>
      </c>
      <c r="AA30" s="75"/>
      <c r="AB30" s="105">
        <f>AVERAGE(U10:U13)</f>
        <v>24</v>
      </c>
      <c r="AC30" s="73">
        <f>$DD$73</f>
        <v>31</v>
      </c>
      <c r="AD30" s="75"/>
      <c r="AE30" s="104">
        <f>AVERAGE(W10:W13)</f>
        <v>14.25</v>
      </c>
      <c r="AF30" s="73">
        <f>$DD$38</f>
        <v>10</v>
      </c>
      <c r="AH30" s="68" t="s">
        <v>68</v>
      </c>
      <c r="AI30" s="134">
        <f>$B$890</f>
        <v>0.47052941176470597</v>
      </c>
      <c r="AJ30" s="78">
        <v>17</v>
      </c>
      <c r="AK30" s="69"/>
      <c r="AL30" s="70" t="s">
        <v>68</v>
      </c>
      <c r="AM30" s="134">
        <f>$B$891</f>
        <v>0.54175000000000006</v>
      </c>
      <c r="AN30" s="78">
        <v>10</v>
      </c>
      <c r="AO30" s="69"/>
      <c r="AP30" s="70" t="s">
        <v>68</v>
      </c>
      <c r="AQ30" s="134">
        <f>$B$892</f>
        <v>0.40722222222222232</v>
      </c>
      <c r="AR30" s="78">
        <v>30</v>
      </c>
      <c r="AS30" s="69"/>
      <c r="AT30" s="70" t="s">
        <v>68</v>
      </c>
      <c r="AU30" s="134">
        <f>$B$893</f>
        <v>0.58350000000000002</v>
      </c>
      <c r="AV30" s="78">
        <v>4</v>
      </c>
      <c r="AW30" s="69"/>
      <c r="AX30" s="70" t="s">
        <v>68</v>
      </c>
      <c r="AY30" s="134">
        <f>$B$894</f>
        <v>0.5</v>
      </c>
      <c r="AZ30" s="78">
        <v>10</v>
      </c>
      <c r="BA30" s="69"/>
      <c r="BB30" s="70" t="s">
        <v>68</v>
      </c>
      <c r="BC30" s="134">
        <f>$B$895</f>
        <v>0.49975000000000003</v>
      </c>
      <c r="BD30" s="78">
        <v>17</v>
      </c>
      <c r="BE30" s="69"/>
      <c r="BF30" s="70" t="s">
        <v>68</v>
      </c>
      <c r="BG30" s="134">
        <f>$B$896</f>
        <v>0.3332</v>
      </c>
      <c r="BH30" s="78">
        <v>30</v>
      </c>
    </row>
    <row r="31" spans="1:60" x14ac:dyDescent="0.3">
      <c r="A31" s="73" t="s">
        <v>137</v>
      </c>
      <c r="B31" s="104">
        <f>AVERAGE(G14,G15,G16,G17)</f>
        <v>0.41649999999999998</v>
      </c>
      <c r="C31" s="73">
        <f>$BD$3</f>
        <v>24</v>
      </c>
      <c r="D31" s="104">
        <f>AVERAGE(H14,H15,H16,H17)</f>
        <v>16</v>
      </c>
      <c r="E31" s="73">
        <f>$BD$38</f>
        <v>16</v>
      </c>
      <c r="F31" s="104">
        <f>AVERAGE(I14,I15,I16,I17)</f>
        <v>9.75</v>
      </c>
      <c r="G31" s="73">
        <f>$BD$73</f>
        <v>3</v>
      </c>
      <c r="H31" s="104">
        <f>AVERAGE(J14,J15,J16,J17)</f>
        <v>19</v>
      </c>
      <c r="I31" s="73">
        <f>$BD$108</f>
        <v>21</v>
      </c>
      <c r="J31" s="104">
        <f>AVERAGE(K14,K15,K16,K17)</f>
        <v>21</v>
      </c>
      <c r="K31" s="73">
        <f>$BD$143</f>
        <v>28</v>
      </c>
      <c r="L31" s="104">
        <f>AVERAGE(L14,L15,L16,L17)</f>
        <v>17.75</v>
      </c>
      <c r="M31" s="73">
        <f>$BD$178</f>
        <v>20</v>
      </c>
      <c r="N31" s="104">
        <f>AVERAGE(M14,M15,M16,M17)</f>
        <v>19.75</v>
      </c>
      <c r="O31" s="73">
        <f>$BD$213</f>
        <v>23</v>
      </c>
      <c r="P31" s="104">
        <f>AVERAGE(N14,N15,N16,N17)</f>
        <v>15.75</v>
      </c>
      <c r="Q31" s="73">
        <f>$BD$248</f>
        <v>11</v>
      </c>
      <c r="R31" s="104">
        <f>AVERAGE(O14,O15,O16,O17)</f>
        <v>16</v>
      </c>
      <c r="S31" s="81">
        <f>$BD$283</f>
        <v>17</v>
      </c>
      <c r="T31" s="75"/>
      <c r="U31" s="104">
        <f>AVERAGE(Q14,Q15,Q16,Q17)</f>
        <v>16.75</v>
      </c>
      <c r="V31" s="73">
        <f>$CF$38</f>
        <v>16</v>
      </c>
      <c r="W31" s="104">
        <f>AVERAGE(R14:R16,R17)</f>
        <v>14</v>
      </c>
      <c r="X31" s="73">
        <f>$CF$108</f>
        <v>9</v>
      </c>
      <c r="Y31" s="104">
        <f>AVERAGE(S14:S16,S17)</f>
        <v>21.75</v>
      </c>
      <c r="Z31" s="81">
        <f>$CF$73</f>
        <v>28</v>
      </c>
      <c r="AA31" s="75"/>
      <c r="AB31" s="105">
        <f>AVERAGE(U14:U16,U17)</f>
        <v>18.25</v>
      </c>
      <c r="AC31" s="73">
        <f>$DH$73</f>
        <v>21</v>
      </c>
      <c r="AD31" s="75"/>
      <c r="AE31" s="104">
        <f>AVERAGE(W14:W16,W17)</f>
        <v>19</v>
      </c>
      <c r="AF31" s="73">
        <f>$DH$38</f>
        <v>23</v>
      </c>
      <c r="AH31" s="68" t="s">
        <v>69</v>
      </c>
      <c r="AI31" s="134">
        <f>$B$922</f>
        <v>0.43129411764705883</v>
      </c>
      <c r="AJ31" s="78">
        <v>28</v>
      </c>
      <c r="AK31" s="69"/>
      <c r="AL31" s="70" t="s">
        <v>69</v>
      </c>
      <c r="AM31" s="134">
        <f>$B$923</f>
        <v>0.41649999999999998</v>
      </c>
      <c r="AN31" s="78">
        <v>28</v>
      </c>
      <c r="AO31" s="69"/>
      <c r="AP31" s="70" t="s">
        <v>69</v>
      </c>
      <c r="AQ31" s="134">
        <f>$B$924</f>
        <v>0.45837499999999998</v>
      </c>
      <c r="AR31" s="78">
        <v>19</v>
      </c>
      <c r="AS31" s="69"/>
      <c r="AT31" s="70" t="s">
        <v>69</v>
      </c>
      <c r="AU31" s="134">
        <f>$B$925</f>
        <v>0.41649999999999998</v>
      </c>
      <c r="AV31" s="78">
        <v>26</v>
      </c>
      <c r="AW31" s="69"/>
      <c r="AX31" s="70" t="s">
        <v>69</v>
      </c>
      <c r="AY31" s="134">
        <f>$B$926</f>
        <v>0.41650000000000004</v>
      </c>
      <c r="AZ31" s="78">
        <v>24</v>
      </c>
      <c r="BA31" s="69"/>
      <c r="BB31" s="70" t="s">
        <v>69</v>
      </c>
      <c r="BC31" s="134">
        <f>$B$927</f>
        <v>0.41675000000000001</v>
      </c>
      <c r="BD31" s="78">
        <v>21</v>
      </c>
      <c r="BE31" s="69"/>
      <c r="BF31" s="70" t="s">
        <v>69</v>
      </c>
      <c r="BG31" s="134">
        <f>$B$928</f>
        <v>0.46660000000000001</v>
      </c>
      <c r="BH31" s="78">
        <v>18</v>
      </c>
    </row>
    <row r="32" spans="1:60" x14ac:dyDescent="0.3">
      <c r="A32" s="73" t="s">
        <v>138</v>
      </c>
      <c r="B32" s="104">
        <f>AVERAGE(G19,G20,G21,G22,G23)</f>
        <v>0.46660000000000001</v>
      </c>
      <c r="C32" s="73">
        <f>$BH$3</f>
        <v>18</v>
      </c>
      <c r="D32" s="104">
        <f>AVERAGE(H19,H20,H21,H22,H23)</f>
        <v>16.8</v>
      </c>
      <c r="E32" s="73">
        <f>$BH$38</f>
        <v>16</v>
      </c>
      <c r="F32" s="104">
        <f>AVERAGE(I19,I20,I21,I22,I23)</f>
        <v>19</v>
      </c>
      <c r="G32" s="73">
        <f>$BH$73</f>
        <v>21</v>
      </c>
      <c r="H32" s="104">
        <f>AVERAGE(J19,J20,J21,J22,J23)</f>
        <v>15.2</v>
      </c>
      <c r="I32" s="73">
        <f>$BH$108</f>
        <v>12</v>
      </c>
      <c r="J32" s="104">
        <f>AVERAGE(K19,K20,K21,K22,K23)</f>
        <v>13.6</v>
      </c>
      <c r="K32" s="73">
        <f>$BH$143</f>
        <v>8</v>
      </c>
      <c r="L32" s="104">
        <f>AVERAGE(L19,L20,L21,L22,L23)</f>
        <v>20</v>
      </c>
      <c r="M32" s="73">
        <f>$BH$178</f>
        <v>25</v>
      </c>
      <c r="N32" s="104">
        <f>AVERAGE(M19,M20,M21,M22,M23)</f>
        <v>11</v>
      </c>
      <c r="O32" s="73">
        <f>$BH$213</f>
        <v>3</v>
      </c>
      <c r="P32" s="104">
        <f>AVERAGE(N19,N20,N21,N22,N23)</f>
        <v>21.2</v>
      </c>
      <c r="Q32" s="73">
        <f>$BH$248</f>
        <v>28</v>
      </c>
      <c r="R32" s="104">
        <f>AVERAGE(O19,O20,O21,O22,O23)</f>
        <v>16</v>
      </c>
      <c r="S32" s="81">
        <f>$BH$283</f>
        <v>16</v>
      </c>
      <c r="T32" s="80"/>
      <c r="U32" s="104">
        <f>AVERAGE(Q19,Q20,Q21,Q22,Q23)</f>
        <v>16.399999999999999</v>
      </c>
      <c r="V32" s="73">
        <f>$CJ$38</f>
        <v>15</v>
      </c>
      <c r="W32" s="104">
        <f>AVERAGE(R19:R23)</f>
        <v>14.8</v>
      </c>
      <c r="X32" s="73">
        <f>$CJ$108</f>
        <v>12</v>
      </c>
      <c r="Y32" s="104">
        <f>AVERAGE(S19:S23)</f>
        <v>15.6</v>
      </c>
      <c r="Z32" s="81">
        <f>$CJ$73</f>
        <v>14</v>
      </c>
      <c r="AA32" s="80"/>
      <c r="AB32" s="105">
        <f>AVERAGE(U19:U23)</f>
        <v>15</v>
      </c>
      <c r="AC32" s="73">
        <f>$DL$73</f>
        <v>11</v>
      </c>
      <c r="AD32" s="80"/>
      <c r="AE32" s="104">
        <f>AVERAGE(W19:W23)</f>
        <v>13.8</v>
      </c>
      <c r="AF32" s="73">
        <f>$DL$38</f>
        <v>8</v>
      </c>
      <c r="AH32" s="68" t="s">
        <v>70</v>
      </c>
      <c r="AI32" s="134">
        <f>$B$954</f>
        <v>0.45088235294117657</v>
      </c>
      <c r="AJ32" s="78">
        <v>24</v>
      </c>
      <c r="AK32" s="69"/>
      <c r="AL32" s="70" t="s">
        <v>70</v>
      </c>
      <c r="AM32" s="134">
        <f>$B$955</f>
        <v>0.50000000000000011</v>
      </c>
      <c r="AN32" s="78">
        <v>15</v>
      </c>
      <c r="AO32" s="69"/>
      <c r="AP32" s="70" t="s">
        <v>70</v>
      </c>
      <c r="AQ32" s="134">
        <f>$B$956</f>
        <v>0.40722222222222221</v>
      </c>
      <c r="AR32" s="78">
        <v>30</v>
      </c>
      <c r="AS32" s="69"/>
      <c r="AT32" s="70" t="s">
        <v>70</v>
      </c>
      <c r="AU32" s="134">
        <f>$B$957</f>
        <v>0.58350000000000002</v>
      </c>
      <c r="AV32" s="78">
        <v>4</v>
      </c>
      <c r="AW32" s="69"/>
      <c r="AX32" s="70" t="s">
        <v>70</v>
      </c>
      <c r="AY32" s="134">
        <f>$B$958</f>
        <v>0.41650000000000004</v>
      </c>
      <c r="AZ32" s="78">
        <v>24</v>
      </c>
      <c r="BA32" s="69"/>
      <c r="BB32" s="70" t="s">
        <v>70</v>
      </c>
      <c r="BC32" s="134">
        <f>$B$959</f>
        <v>0.5</v>
      </c>
      <c r="BD32" s="78">
        <v>9</v>
      </c>
      <c r="BE32" s="69"/>
      <c r="BF32" s="70" t="s">
        <v>70</v>
      </c>
      <c r="BG32" s="134">
        <f>$B$960</f>
        <v>0.33300000000000002</v>
      </c>
      <c r="BH32" s="78">
        <v>32</v>
      </c>
    </row>
    <row r="33" spans="1:116" x14ac:dyDescent="0.3">
      <c r="AH33" s="68" t="s">
        <v>71</v>
      </c>
      <c r="AI33" s="134">
        <f>$B$986</f>
        <v>0.49029411764705888</v>
      </c>
      <c r="AJ33" s="78">
        <v>15</v>
      </c>
      <c r="AK33" s="69"/>
      <c r="AL33" s="70" t="s">
        <v>71</v>
      </c>
      <c r="AM33" s="134">
        <f>$B$987</f>
        <v>0.41675000000000006</v>
      </c>
      <c r="AN33" s="78">
        <v>24</v>
      </c>
      <c r="AO33" s="69"/>
      <c r="AP33" s="70" t="s">
        <v>71</v>
      </c>
      <c r="AQ33" s="134">
        <f>$B$988</f>
        <v>0.55566666666666664</v>
      </c>
      <c r="AR33" s="78">
        <v>6</v>
      </c>
      <c r="AS33" s="69"/>
      <c r="AT33" s="70" t="s">
        <v>71</v>
      </c>
      <c r="AU33" s="134">
        <f>$B$989</f>
        <v>0.45850000000000002</v>
      </c>
      <c r="AV33" s="78">
        <v>21</v>
      </c>
      <c r="AW33" s="69"/>
      <c r="AX33" s="70" t="s">
        <v>71</v>
      </c>
      <c r="AY33" s="134">
        <f>$B$990</f>
        <v>0.375</v>
      </c>
      <c r="AZ33" s="78">
        <v>29</v>
      </c>
      <c r="BA33" s="69"/>
      <c r="BB33" s="70" t="s">
        <v>71</v>
      </c>
      <c r="BC33" s="134">
        <f>$B$991</f>
        <v>0.66674999999999995</v>
      </c>
      <c r="BD33" s="78">
        <v>2</v>
      </c>
      <c r="BE33" s="69"/>
      <c r="BF33" s="70" t="s">
        <v>71</v>
      </c>
      <c r="BG33" s="134">
        <f>$B$992</f>
        <v>0.46679999999999999</v>
      </c>
      <c r="BH33" s="78">
        <v>17</v>
      </c>
    </row>
    <row r="34" spans="1:116" x14ac:dyDescent="0.3">
      <c r="A34" s="288" t="s">
        <v>73</v>
      </c>
      <c r="B34" s="289"/>
      <c r="C34" s="289"/>
      <c r="D34" s="289"/>
      <c r="E34" s="290"/>
      <c r="AH34" s="68" t="s">
        <v>72</v>
      </c>
      <c r="AI34" s="134">
        <f>$B$1018</f>
        <v>0.57852941176470585</v>
      </c>
      <c r="AJ34" s="78">
        <v>4</v>
      </c>
      <c r="AK34" s="83"/>
      <c r="AL34" s="70" t="s">
        <v>72</v>
      </c>
      <c r="AM34" s="134">
        <f>$B$1019</f>
        <v>0.60424999999999995</v>
      </c>
      <c r="AN34" s="78">
        <v>3</v>
      </c>
      <c r="AO34" s="83"/>
      <c r="AP34" s="68" t="s">
        <v>72</v>
      </c>
      <c r="AQ34" s="134">
        <f>$B$1020</f>
        <v>0.55566666666666675</v>
      </c>
      <c r="AR34" s="78">
        <v>6</v>
      </c>
      <c r="AS34" s="83"/>
      <c r="AT34" s="68" t="s">
        <v>72</v>
      </c>
      <c r="AU34" s="134">
        <f>$B$1021</f>
        <v>0.66674999999999995</v>
      </c>
      <c r="AV34" s="78">
        <v>1</v>
      </c>
      <c r="AW34" s="83"/>
      <c r="AX34" s="68" t="s">
        <v>72</v>
      </c>
      <c r="AY34" s="134">
        <f>$B$1022</f>
        <v>0.54174999999999995</v>
      </c>
      <c r="AZ34" s="78">
        <v>9</v>
      </c>
      <c r="BA34" s="83"/>
      <c r="BB34" s="68" t="s">
        <v>72</v>
      </c>
      <c r="BC34" s="134">
        <f>$B$1023</f>
        <v>0.5</v>
      </c>
      <c r="BD34" s="78">
        <v>9</v>
      </c>
      <c r="BE34" s="83"/>
      <c r="BF34" s="68" t="s">
        <v>72</v>
      </c>
      <c r="BG34" s="134">
        <f>$B$1024</f>
        <v>0.60020000000000007</v>
      </c>
      <c r="BH34" s="78">
        <v>5</v>
      </c>
    </row>
    <row r="35" spans="1:116" x14ac:dyDescent="0.3">
      <c r="A35" s="291"/>
      <c r="B35" s="292"/>
      <c r="C35" s="292"/>
      <c r="D35" s="292"/>
      <c r="E35" s="293"/>
    </row>
    <row r="36" spans="1:116" x14ac:dyDescent="0.3">
      <c r="A36" s="294"/>
      <c r="B36" s="295"/>
      <c r="C36" s="295"/>
      <c r="D36" s="295"/>
      <c r="E36" s="296"/>
      <c r="H36" s="306" t="s">
        <v>232</v>
      </c>
      <c r="I36" s="307"/>
      <c r="J36" s="307"/>
      <c r="K36" s="307"/>
      <c r="L36" s="307"/>
      <c r="M36" s="307"/>
      <c r="N36" s="307"/>
      <c r="O36" s="307"/>
      <c r="P36" s="307"/>
      <c r="Q36" s="307"/>
      <c r="R36" s="307"/>
      <c r="S36" s="307"/>
      <c r="T36" s="307"/>
      <c r="U36" s="307"/>
      <c r="V36" s="308"/>
      <c r="W36" s="86" t="s">
        <v>38</v>
      </c>
      <c r="X36" s="72"/>
      <c r="Y36" s="72"/>
      <c r="Z36" s="72"/>
      <c r="AA36" s="72"/>
      <c r="AB36" s="72"/>
      <c r="AC36" s="72"/>
      <c r="AD36" s="72"/>
      <c r="AE36" s="72"/>
      <c r="AF36" s="72"/>
      <c r="AH36" s="457" t="s">
        <v>233</v>
      </c>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9"/>
      <c r="BI36" s="65"/>
      <c r="BJ36" s="457" t="s">
        <v>234</v>
      </c>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9"/>
      <c r="CK36" s="65"/>
      <c r="CL36" s="457" t="s">
        <v>235</v>
      </c>
      <c r="CM36" s="458"/>
      <c r="CN36" s="458"/>
      <c r="CO36" s="458"/>
      <c r="CP36" s="458"/>
      <c r="CQ36" s="458"/>
      <c r="CR36" s="458"/>
      <c r="CS36" s="458"/>
      <c r="CT36" s="458"/>
      <c r="CU36" s="458"/>
      <c r="CV36" s="458"/>
      <c r="CW36" s="458"/>
      <c r="CX36" s="458"/>
      <c r="CY36" s="458"/>
      <c r="CZ36" s="458"/>
      <c r="DA36" s="458"/>
      <c r="DB36" s="458"/>
      <c r="DC36" s="458"/>
      <c r="DD36" s="458"/>
      <c r="DE36" s="458"/>
      <c r="DF36" s="458"/>
      <c r="DG36" s="458"/>
      <c r="DH36" s="458"/>
      <c r="DI36" s="458"/>
      <c r="DJ36" s="458"/>
      <c r="DK36" s="458"/>
      <c r="DL36" s="459"/>
    </row>
    <row r="37" spans="1:116" x14ac:dyDescent="0.3">
      <c r="A37" s="73" t="s">
        <v>139</v>
      </c>
      <c r="B37" s="96" t="s">
        <v>140</v>
      </c>
      <c r="C37" s="73" t="s">
        <v>141</v>
      </c>
      <c r="D37" s="98" t="s">
        <v>228</v>
      </c>
      <c r="E37" s="73" t="s">
        <v>142</v>
      </c>
      <c r="G37" s="73" t="s">
        <v>143</v>
      </c>
      <c r="H37" s="74" t="s">
        <v>144</v>
      </c>
      <c r="I37" s="74" t="s">
        <v>145</v>
      </c>
      <c r="J37" s="74" t="s">
        <v>146</v>
      </c>
      <c r="K37" s="74" t="s">
        <v>110</v>
      </c>
      <c r="L37" s="74" t="s">
        <v>111</v>
      </c>
      <c r="M37" s="74" t="s">
        <v>112</v>
      </c>
      <c r="N37" s="74" t="s">
        <v>113</v>
      </c>
      <c r="O37" s="89" t="s">
        <v>114</v>
      </c>
      <c r="P37" s="92"/>
      <c r="Q37" s="76" t="s">
        <v>33</v>
      </c>
      <c r="R37" s="74" t="s">
        <v>34</v>
      </c>
      <c r="S37" s="89" t="s">
        <v>35</v>
      </c>
      <c r="T37" s="71"/>
      <c r="U37" s="93" t="s">
        <v>149</v>
      </c>
      <c r="V37" s="92"/>
      <c r="W37" s="76" t="s">
        <v>150</v>
      </c>
      <c r="X37" s="72"/>
      <c r="Y37" s="72"/>
      <c r="Z37" s="72"/>
      <c r="AA37" s="72"/>
      <c r="AB37" s="72"/>
      <c r="AC37" s="72"/>
      <c r="AD37" s="72"/>
      <c r="AE37" s="72"/>
      <c r="AF37" s="72"/>
      <c r="AH37" s="454" t="s">
        <v>132</v>
      </c>
      <c r="AI37" s="455"/>
      <c r="AJ37" s="456"/>
      <c r="AK37" s="66"/>
      <c r="AL37" s="454" t="s">
        <v>133</v>
      </c>
      <c r="AM37" s="455"/>
      <c r="AN37" s="456"/>
      <c r="AO37" s="67"/>
      <c r="AP37" s="454" t="s">
        <v>134</v>
      </c>
      <c r="AQ37" s="455"/>
      <c r="AR37" s="456"/>
      <c r="AS37" s="67"/>
      <c r="AT37" s="454" t="s">
        <v>135</v>
      </c>
      <c r="AU37" s="455"/>
      <c r="AV37" s="456"/>
      <c r="AW37" s="67"/>
      <c r="AX37" s="454" t="s">
        <v>136</v>
      </c>
      <c r="AY37" s="455"/>
      <c r="AZ37" s="456"/>
      <c r="BA37" s="67"/>
      <c r="BB37" s="454" t="s">
        <v>137</v>
      </c>
      <c r="BC37" s="455"/>
      <c r="BD37" s="456"/>
      <c r="BE37" s="67"/>
      <c r="BF37" s="454" t="s">
        <v>138</v>
      </c>
      <c r="BG37" s="455"/>
      <c r="BH37" s="456"/>
      <c r="BI37" s="65"/>
      <c r="BJ37" s="454" t="s">
        <v>132</v>
      </c>
      <c r="BK37" s="455"/>
      <c r="BL37" s="456"/>
      <c r="BM37" s="66"/>
      <c r="BN37" s="454" t="s">
        <v>133</v>
      </c>
      <c r="BO37" s="455"/>
      <c r="BP37" s="456"/>
      <c r="BQ37" s="67"/>
      <c r="BR37" s="454" t="s">
        <v>134</v>
      </c>
      <c r="BS37" s="455"/>
      <c r="BT37" s="456"/>
      <c r="BU37" s="67"/>
      <c r="BV37" s="454" t="s">
        <v>135</v>
      </c>
      <c r="BW37" s="455"/>
      <c r="BX37" s="456"/>
      <c r="BY37" s="67"/>
      <c r="BZ37" s="454" t="s">
        <v>136</v>
      </c>
      <c r="CA37" s="455"/>
      <c r="CB37" s="456"/>
      <c r="CC37" s="67"/>
      <c r="CD37" s="454" t="s">
        <v>137</v>
      </c>
      <c r="CE37" s="455"/>
      <c r="CF37" s="456"/>
      <c r="CG37" s="67"/>
      <c r="CH37" s="454" t="s">
        <v>138</v>
      </c>
      <c r="CI37" s="455"/>
      <c r="CJ37" s="456"/>
      <c r="CK37" s="65"/>
      <c r="CL37" s="454" t="s">
        <v>132</v>
      </c>
      <c r="CM37" s="455"/>
      <c r="CN37" s="456"/>
      <c r="CO37" s="66"/>
      <c r="CP37" s="454" t="s">
        <v>133</v>
      </c>
      <c r="CQ37" s="455"/>
      <c r="CR37" s="456"/>
      <c r="CS37" s="67"/>
      <c r="CT37" s="454" t="s">
        <v>134</v>
      </c>
      <c r="CU37" s="455"/>
      <c r="CV37" s="456"/>
      <c r="CW37" s="67"/>
      <c r="CX37" s="454" t="s">
        <v>135</v>
      </c>
      <c r="CY37" s="455"/>
      <c r="CZ37" s="456"/>
      <c r="DA37" s="67"/>
      <c r="DB37" s="454" t="s">
        <v>136</v>
      </c>
      <c r="DC37" s="455"/>
      <c r="DD37" s="456"/>
      <c r="DE37" s="67"/>
      <c r="DF37" s="454" t="s">
        <v>137</v>
      </c>
      <c r="DG37" s="455"/>
      <c r="DH37" s="456"/>
      <c r="DI37" s="67"/>
      <c r="DJ37" s="454" t="s">
        <v>138</v>
      </c>
      <c r="DK37" s="455"/>
      <c r="DL37" s="456"/>
    </row>
    <row r="38" spans="1:116" x14ac:dyDescent="0.3">
      <c r="A38" s="73">
        <v>1</v>
      </c>
      <c r="B38" s="96">
        <v>44815</v>
      </c>
      <c r="C38" s="84" t="s">
        <v>184</v>
      </c>
      <c r="D38" s="99">
        <v>0.54166666666666663</v>
      </c>
      <c r="E38" s="85" t="s">
        <v>170</v>
      </c>
      <c r="G38" s="73">
        <f>$G$12</f>
        <v>0.33300000000000002</v>
      </c>
      <c r="H38" s="73">
        <f>DVOA!$F$471</f>
        <v>10</v>
      </c>
      <c r="I38" s="73">
        <f>DVOA!$F$473</f>
        <v>18</v>
      </c>
      <c r="J38" s="73">
        <f>DVOA!$F$477</f>
        <v>11</v>
      </c>
      <c r="K38" s="73">
        <f>DVOA!$F$480</f>
        <v>16</v>
      </c>
      <c r="L38" s="73">
        <f>DVOA!$F$481</f>
        <v>9</v>
      </c>
      <c r="M38" s="73">
        <f>DVOA!$F$482</f>
        <v>25</v>
      </c>
      <c r="N38" s="73">
        <f>DVOA!$F$485</f>
        <v>3</v>
      </c>
      <c r="O38" s="81">
        <f>DVOA!$F$474</f>
        <v>4</v>
      </c>
      <c r="P38" s="88"/>
      <c r="Q38" s="82">
        <f>DVOA!$AE$471</f>
        <v>26</v>
      </c>
      <c r="R38" s="73">
        <f>DVOA!$AE$472</f>
        <v>28</v>
      </c>
      <c r="S38" s="81">
        <f>DVOA!$AE$473</f>
        <v>13</v>
      </c>
      <c r="T38" s="75"/>
      <c r="U38" s="87">
        <f>DVOA!$AE$485</f>
        <v>32</v>
      </c>
      <c r="V38" s="88"/>
      <c r="W38" s="82">
        <f>DVOA!$AE$481</f>
        <v>27</v>
      </c>
      <c r="X38" s="72"/>
      <c r="Y38" s="72"/>
      <c r="Z38" s="72"/>
      <c r="AA38" s="72"/>
      <c r="AB38" s="72"/>
      <c r="AC38" s="72"/>
      <c r="AD38" s="72"/>
      <c r="AE38" s="72"/>
      <c r="AF38" s="72"/>
      <c r="AH38" s="68" t="s">
        <v>41</v>
      </c>
      <c r="AI38" s="134">
        <f>$D$26</f>
        <v>14.764705882352942</v>
      </c>
      <c r="AJ38" s="78">
        <v>6</v>
      </c>
      <c r="AK38" s="69"/>
      <c r="AL38" s="70" t="s">
        <v>41</v>
      </c>
      <c r="AM38" s="134">
        <f>$D$27</f>
        <v>12.875</v>
      </c>
      <c r="AN38" s="78">
        <v>3</v>
      </c>
      <c r="AO38" s="69"/>
      <c r="AP38" s="70" t="s">
        <v>41</v>
      </c>
      <c r="AQ38" s="134">
        <f>$D$28</f>
        <v>16.444444444444443</v>
      </c>
      <c r="AR38" s="78">
        <v>13</v>
      </c>
      <c r="AS38" s="69"/>
      <c r="AT38" s="70" t="s">
        <v>41</v>
      </c>
      <c r="AU38" s="134">
        <f>$D$29</f>
        <v>14.75</v>
      </c>
      <c r="AV38" s="78">
        <v>11</v>
      </c>
      <c r="AW38" s="69"/>
      <c r="AX38" s="70" t="s">
        <v>41</v>
      </c>
      <c r="AY38" s="134">
        <f>$D$30</f>
        <v>11</v>
      </c>
      <c r="AZ38" s="78">
        <v>3</v>
      </c>
      <c r="BA38" s="69"/>
      <c r="BB38" s="70" t="s">
        <v>41</v>
      </c>
      <c r="BC38" s="134">
        <f>$D$31</f>
        <v>16</v>
      </c>
      <c r="BD38" s="78">
        <v>16</v>
      </c>
      <c r="BE38" s="69"/>
      <c r="BF38" s="70" t="s">
        <v>41</v>
      </c>
      <c r="BG38" s="134">
        <f>$D$32</f>
        <v>16.8</v>
      </c>
      <c r="BH38" s="78">
        <v>16</v>
      </c>
      <c r="BI38" s="65"/>
      <c r="BJ38" s="68" t="s">
        <v>41</v>
      </c>
      <c r="BK38" s="134">
        <f>$U$26</f>
        <v>17.058823529411764</v>
      </c>
      <c r="BL38" s="78">
        <v>19</v>
      </c>
      <c r="BM38" s="69"/>
      <c r="BN38" s="70" t="s">
        <v>41</v>
      </c>
      <c r="BO38" s="134">
        <f>$U$27</f>
        <v>17.625</v>
      </c>
      <c r="BP38" s="78">
        <v>21</v>
      </c>
      <c r="BQ38" s="69"/>
      <c r="BR38" s="70" t="s">
        <v>41</v>
      </c>
      <c r="BS38" s="134">
        <f>$U$28</f>
        <v>16.555555555555557</v>
      </c>
      <c r="BT38" s="78">
        <v>14</v>
      </c>
      <c r="BU38" s="69"/>
      <c r="BV38" s="70" t="s">
        <v>41</v>
      </c>
      <c r="BW38" s="134">
        <f>$U$29</f>
        <v>19.25</v>
      </c>
      <c r="BX38" s="78">
        <v>23</v>
      </c>
      <c r="BY38" s="69"/>
      <c r="BZ38" s="70" t="s">
        <v>41</v>
      </c>
      <c r="CA38" s="134">
        <f>$U$30</f>
        <v>16</v>
      </c>
      <c r="CB38" s="78">
        <v>16</v>
      </c>
      <c r="CC38" s="69"/>
      <c r="CD38" s="70" t="s">
        <v>41</v>
      </c>
      <c r="CE38" s="134">
        <f>$U$31</f>
        <v>16.75</v>
      </c>
      <c r="CF38" s="78">
        <v>16</v>
      </c>
      <c r="CG38" s="69"/>
      <c r="CH38" s="70" t="s">
        <v>41</v>
      </c>
      <c r="CI38" s="134">
        <f>$U$32</f>
        <v>16.399999999999999</v>
      </c>
      <c r="CJ38" s="78">
        <v>15</v>
      </c>
      <c r="CK38" s="65"/>
      <c r="CL38" s="68" t="s">
        <v>41</v>
      </c>
      <c r="CM38" s="134">
        <f>$AE$26</f>
        <v>15.705882352941176</v>
      </c>
      <c r="CN38" s="78">
        <v>11</v>
      </c>
      <c r="CO38" s="69"/>
      <c r="CP38" s="70" t="s">
        <v>41</v>
      </c>
      <c r="CQ38" s="134">
        <f>$AE$27</f>
        <v>15.25</v>
      </c>
      <c r="CR38" s="78">
        <v>13</v>
      </c>
      <c r="CS38" s="69"/>
      <c r="CT38" s="70" t="s">
        <v>41</v>
      </c>
      <c r="CU38" s="134">
        <f>$AE$28</f>
        <v>16.111111111111111</v>
      </c>
      <c r="CV38" s="78">
        <v>13</v>
      </c>
      <c r="CW38" s="69"/>
      <c r="CX38" s="70" t="s">
        <v>41</v>
      </c>
      <c r="CY38" s="134">
        <f>$AE$29</f>
        <v>16.25</v>
      </c>
      <c r="CZ38" s="78">
        <v>17</v>
      </c>
      <c r="DA38" s="69"/>
      <c r="DB38" s="70" t="s">
        <v>41</v>
      </c>
      <c r="DC38" s="134">
        <f>$AE$30</f>
        <v>14.25</v>
      </c>
      <c r="DD38" s="78">
        <v>10</v>
      </c>
      <c r="DE38" s="69"/>
      <c r="DF38" s="70" t="s">
        <v>41</v>
      </c>
      <c r="DG38" s="134">
        <f>$AE$31</f>
        <v>19</v>
      </c>
      <c r="DH38" s="78">
        <v>23</v>
      </c>
      <c r="DI38" s="69"/>
      <c r="DJ38" s="70" t="s">
        <v>41</v>
      </c>
      <c r="DK38" s="134">
        <f>$AE$32</f>
        <v>13.8</v>
      </c>
      <c r="DL38" s="78">
        <v>8</v>
      </c>
    </row>
    <row r="39" spans="1:116" x14ac:dyDescent="0.3">
      <c r="A39" s="73">
        <v>2</v>
      </c>
      <c r="B39" s="96">
        <v>44822</v>
      </c>
      <c r="C39" s="84" t="s">
        <v>154</v>
      </c>
      <c r="D39" s="99">
        <v>0.67013888888888884</v>
      </c>
      <c r="E39" s="85" t="s">
        <v>170</v>
      </c>
      <c r="G39" s="73">
        <f>$G$8</f>
        <v>0.66700000000000004</v>
      </c>
      <c r="H39" s="73">
        <f>DVOA!$F$387</f>
        <v>16</v>
      </c>
      <c r="I39" s="73">
        <f>DVOA!$F$389</f>
        <v>4</v>
      </c>
      <c r="J39" s="73">
        <f>DVOA!$F$393</f>
        <v>22</v>
      </c>
      <c r="K39" s="73">
        <f>DVOA!$F$396</f>
        <v>30</v>
      </c>
      <c r="L39" s="73">
        <f>DVOA!$F$397</f>
        <v>30</v>
      </c>
      <c r="M39" s="73">
        <f>DVOA!$F$398</f>
        <v>7</v>
      </c>
      <c r="N39" s="73">
        <f>DVOA!$F$401</f>
        <v>17</v>
      </c>
      <c r="O39" s="81">
        <f>DVOA!$F$390</f>
        <v>2</v>
      </c>
      <c r="P39" s="88"/>
      <c r="Q39" s="82">
        <f>DVOA!$AE$387</f>
        <v>18</v>
      </c>
      <c r="R39" s="73">
        <f>DVOA!$AE$388</f>
        <v>16</v>
      </c>
      <c r="S39" s="81">
        <f>DVOA!$AE$389</f>
        <v>14</v>
      </c>
      <c r="T39" s="75"/>
      <c r="U39" s="87">
        <f>DVOA!$AE$401</f>
        <v>31</v>
      </c>
      <c r="V39" s="88"/>
      <c r="W39" s="82">
        <f>DVOA!$AE$397</f>
        <v>24</v>
      </c>
      <c r="X39" s="72"/>
      <c r="Y39" s="72"/>
      <c r="Z39" s="72"/>
      <c r="AA39" s="72"/>
      <c r="AB39" s="72"/>
      <c r="AC39" s="72"/>
      <c r="AD39" s="72"/>
      <c r="AE39" s="72"/>
      <c r="AF39" s="72"/>
      <c r="AH39" s="68" t="s">
        <v>42</v>
      </c>
      <c r="AI39" s="134">
        <f>$D$58</f>
        <v>14.411764705882353</v>
      </c>
      <c r="AJ39" s="78">
        <v>5</v>
      </c>
      <c r="AK39" s="69"/>
      <c r="AL39" s="70" t="s">
        <v>42</v>
      </c>
      <c r="AM39" s="134">
        <f>$D$59</f>
        <v>13</v>
      </c>
      <c r="AN39" s="78">
        <v>5</v>
      </c>
      <c r="AO39" s="69"/>
      <c r="AP39" s="70" t="s">
        <v>42</v>
      </c>
      <c r="AQ39" s="134">
        <f>$D$60</f>
        <v>15.666666666666666</v>
      </c>
      <c r="AR39" s="78">
        <v>10</v>
      </c>
      <c r="AS39" s="69"/>
      <c r="AT39" s="70" t="s">
        <v>42</v>
      </c>
      <c r="AU39" s="134">
        <f>$D$61</f>
        <v>13</v>
      </c>
      <c r="AV39" s="78">
        <v>7</v>
      </c>
      <c r="AW39" s="69"/>
      <c r="AX39" s="70" t="s">
        <v>42</v>
      </c>
      <c r="AY39" s="134">
        <f>$D$62</f>
        <v>13</v>
      </c>
      <c r="AZ39" s="78">
        <v>5</v>
      </c>
      <c r="BA39" s="69"/>
      <c r="BB39" s="70" t="s">
        <v>42</v>
      </c>
      <c r="BC39" s="134">
        <f>$D$63</f>
        <v>17.25</v>
      </c>
      <c r="BD39" s="78">
        <v>18</v>
      </c>
      <c r="BE39" s="69"/>
      <c r="BF39" s="70" t="s">
        <v>42</v>
      </c>
      <c r="BG39" s="134">
        <f>$D$64</f>
        <v>14.4</v>
      </c>
      <c r="BH39" s="78">
        <v>9</v>
      </c>
      <c r="BI39" s="65"/>
      <c r="BJ39" s="68" t="s">
        <v>42</v>
      </c>
      <c r="BK39" s="134">
        <f>$U$58</f>
        <v>20.705882352941178</v>
      </c>
      <c r="BL39" s="78">
        <v>32</v>
      </c>
      <c r="BM39" s="69"/>
      <c r="BN39" s="70" t="s">
        <v>42</v>
      </c>
      <c r="BO39" s="134">
        <f>$U$59</f>
        <v>20.625</v>
      </c>
      <c r="BP39" s="78">
        <v>29</v>
      </c>
      <c r="BQ39" s="69"/>
      <c r="BR39" s="70" t="s">
        <v>42</v>
      </c>
      <c r="BS39" s="134">
        <f>$U$60</f>
        <v>20.777777777777779</v>
      </c>
      <c r="BT39" s="78">
        <v>29</v>
      </c>
      <c r="BU39" s="69"/>
      <c r="BV39" s="70" t="s">
        <v>42</v>
      </c>
      <c r="BW39" s="134">
        <f>$U$61</f>
        <v>17.5</v>
      </c>
      <c r="BX39" s="78">
        <v>18</v>
      </c>
      <c r="BY39" s="69"/>
      <c r="BZ39" s="70" t="s">
        <v>42</v>
      </c>
      <c r="CA39" s="134">
        <f>$U$62</f>
        <v>23.75</v>
      </c>
      <c r="CB39" s="78">
        <v>29</v>
      </c>
      <c r="CC39" s="69"/>
      <c r="CD39" s="70" t="s">
        <v>42</v>
      </c>
      <c r="CE39" s="134">
        <f>$U$63</f>
        <v>24</v>
      </c>
      <c r="CF39" s="78">
        <v>31</v>
      </c>
      <c r="CG39" s="69"/>
      <c r="CH39" s="70" t="s">
        <v>42</v>
      </c>
      <c r="CI39" s="134">
        <f>$U$64</f>
        <v>18.2</v>
      </c>
      <c r="CJ39" s="78">
        <v>20</v>
      </c>
      <c r="CK39" s="65"/>
      <c r="CL39" s="68" t="s">
        <v>42</v>
      </c>
      <c r="CM39" s="134">
        <f>$AE$58</f>
        <v>18.117647058823529</v>
      </c>
      <c r="CN39" s="78">
        <v>24</v>
      </c>
      <c r="CO39" s="69"/>
      <c r="CP39" s="70" t="s">
        <v>42</v>
      </c>
      <c r="CQ39" s="134">
        <f>$AE$59</f>
        <v>16.375</v>
      </c>
      <c r="CR39" s="78">
        <v>17</v>
      </c>
      <c r="CS39" s="69"/>
      <c r="CT39" s="70" t="s">
        <v>42</v>
      </c>
      <c r="CU39" s="134">
        <f>$AE$60</f>
        <v>19.666666666666668</v>
      </c>
      <c r="CV39" s="78">
        <v>30</v>
      </c>
      <c r="CW39" s="69"/>
      <c r="CX39" s="70" t="s">
        <v>42</v>
      </c>
      <c r="CY39" s="134">
        <f>$AE$61</f>
        <v>16.75</v>
      </c>
      <c r="CZ39" s="78">
        <v>19</v>
      </c>
      <c r="DA39" s="69"/>
      <c r="DB39" s="70" t="s">
        <v>42</v>
      </c>
      <c r="DC39" s="134">
        <f>$AE$62</f>
        <v>16</v>
      </c>
      <c r="DD39" s="78">
        <v>14</v>
      </c>
      <c r="DE39" s="69"/>
      <c r="DF39" s="70" t="s">
        <v>42</v>
      </c>
      <c r="DG39" s="134">
        <f>$AE$63</f>
        <v>23.75</v>
      </c>
      <c r="DH39" s="78">
        <v>31</v>
      </c>
      <c r="DI39" s="69"/>
      <c r="DJ39" s="70" t="s">
        <v>42</v>
      </c>
      <c r="DK39" s="134">
        <f>$AE$64</f>
        <v>16.399999999999999</v>
      </c>
      <c r="DL39" s="78">
        <v>14</v>
      </c>
    </row>
    <row r="40" spans="1:116" x14ac:dyDescent="0.3">
      <c r="A40" s="73">
        <v>3</v>
      </c>
      <c r="B40" s="96">
        <v>44829</v>
      </c>
      <c r="C40" s="85" t="s">
        <v>161</v>
      </c>
      <c r="D40" s="99">
        <v>0.68402777777777779</v>
      </c>
      <c r="E40" s="85" t="s">
        <v>170</v>
      </c>
      <c r="G40" s="73">
        <f>$G$11</f>
        <v>0.33300000000000002</v>
      </c>
      <c r="H40" s="73">
        <f>DVOA!$F$597</f>
        <v>3</v>
      </c>
      <c r="I40" s="73">
        <f>DVOA!$F$599</f>
        <v>3</v>
      </c>
      <c r="J40" s="73">
        <f>DVOA!$F$603</f>
        <v>5</v>
      </c>
      <c r="K40" s="73">
        <f>DVOA!$F$606</f>
        <v>5</v>
      </c>
      <c r="L40" s="73">
        <f>DVOA!$F$607</f>
        <v>11</v>
      </c>
      <c r="M40" s="73">
        <f>DVOA!$F$608</f>
        <v>32</v>
      </c>
      <c r="N40" s="73">
        <f>DVOA!$F$611</f>
        <v>2</v>
      </c>
      <c r="O40" s="81">
        <f>DVOA!$F$600</f>
        <v>5</v>
      </c>
      <c r="P40" s="88"/>
      <c r="Q40" s="82">
        <f>DVOA!$AE$597</f>
        <v>23</v>
      </c>
      <c r="R40" s="73">
        <f>DVOA!$AE$598</f>
        <v>19</v>
      </c>
      <c r="S40" s="81">
        <f>DVOA!$AE$599</f>
        <v>20</v>
      </c>
      <c r="T40" s="75"/>
      <c r="U40" s="87">
        <f>DVOA!$AE$611</f>
        <v>16</v>
      </c>
      <c r="V40" s="88"/>
      <c r="W40" s="82">
        <f>DVOA!$AE$607</f>
        <v>9</v>
      </c>
      <c r="X40" s="72"/>
      <c r="Y40" s="72"/>
      <c r="Z40" s="72"/>
      <c r="AA40" s="72"/>
      <c r="AB40" s="72"/>
      <c r="AC40" s="72"/>
      <c r="AD40" s="72"/>
      <c r="AE40" s="72"/>
      <c r="AF40" s="72"/>
      <c r="AH40" s="68" t="s">
        <v>43</v>
      </c>
      <c r="AI40" s="134">
        <f>$D$90</f>
        <v>15.125</v>
      </c>
      <c r="AJ40" s="78">
        <v>7</v>
      </c>
      <c r="AK40" s="69"/>
      <c r="AL40" s="70" t="s">
        <v>43</v>
      </c>
      <c r="AM40" s="134">
        <f>$D$91</f>
        <v>17.25</v>
      </c>
      <c r="AN40" s="78">
        <v>19</v>
      </c>
      <c r="AO40" s="69"/>
      <c r="AP40" s="70" t="s">
        <v>43</v>
      </c>
      <c r="AQ40" s="134">
        <f>$D$92</f>
        <v>12.666666666666666</v>
      </c>
      <c r="AR40" s="78">
        <v>4</v>
      </c>
      <c r="AS40" s="69"/>
      <c r="AT40" s="70" t="s">
        <v>43</v>
      </c>
      <c r="AU40" s="134">
        <f>$D$93</f>
        <v>19.75</v>
      </c>
      <c r="AV40" s="78">
        <v>24</v>
      </c>
      <c r="AW40" s="69"/>
      <c r="AX40" s="70" t="s">
        <v>43</v>
      </c>
      <c r="AY40" s="134">
        <f>$D$94</f>
        <v>14.75</v>
      </c>
      <c r="AZ40" s="78">
        <v>10</v>
      </c>
      <c r="BA40" s="69"/>
      <c r="BB40" s="70" t="s">
        <v>43</v>
      </c>
      <c r="BC40" s="134">
        <f>$D$95</f>
        <v>8.25</v>
      </c>
      <c r="BD40" s="78">
        <v>1</v>
      </c>
      <c r="BE40" s="69"/>
      <c r="BF40" s="70" t="s">
        <v>43</v>
      </c>
      <c r="BG40" s="134">
        <f>$D$96</f>
        <v>16.2</v>
      </c>
      <c r="BH40" s="78">
        <v>14</v>
      </c>
      <c r="BI40" s="65"/>
      <c r="BJ40" s="68" t="s">
        <v>43</v>
      </c>
      <c r="BK40" s="134">
        <f>$U$90</f>
        <v>15.4375</v>
      </c>
      <c r="BL40" s="78">
        <v>11</v>
      </c>
      <c r="BM40" s="69"/>
      <c r="BN40" s="70" t="s">
        <v>43</v>
      </c>
      <c r="BO40" s="134">
        <f>$U$91</f>
        <v>15.125</v>
      </c>
      <c r="BP40" s="78">
        <v>10</v>
      </c>
      <c r="BQ40" s="69"/>
      <c r="BR40" s="70" t="s">
        <v>43</v>
      </c>
      <c r="BS40" s="134">
        <f>$U$92</f>
        <v>16.888888888888889</v>
      </c>
      <c r="BT40" s="78">
        <v>18</v>
      </c>
      <c r="BU40" s="69"/>
      <c r="BV40" s="70" t="s">
        <v>43</v>
      </c>
      <c r="BW40" s="134">
        <f>$U$93</f>
        <v>10</v>
      </c>
      <c r="BX40" s="78">
        <v>4</v>
      </c>
      <c r="BY40" s="69"/>
      <c r="BZ40" s="70" t="s">
        <v>43</v>
      </c>
      <c r="CA40" s="134">
        <f>$U$94</f>
        <v>20.25</v>
      </c>
      <c r="CB40" s="78">
        <v>25</v>
      </c>
      <c r="CC40" s="69"/>
      <c r="CD40" s="70" t="s">
        <v>43</v>
      </c>
      <c r="CE40" s="134">
        <f>$U$95</f>
        <v>19.5</v>
      </c>
      <c r="CF40" s="78">
        <v>25</v>
      </c>
      <c r="CG40" s="69"/>
      <c r="CH40" s="70" t="s">
        <v>43</v>
      </c>
      <c r="CI40" s="134">
        <f>$U$96</f>
        <v>14.8</v>
      </c>
      <c r="CJ40" s="78">
        <v>12</v>
      </c>
      <c r="CK40" s="65"/>
      <c r="CL40" s="68" t="s">
        <v>43</v>
      </c>
      <c r="CM40" s="134">
        <f>$AE$90</f>
        <v>14</v>
      </c>
      <c r="CN40" s="78">
        <v>4</v>
      </c>
      <c r="CO40" s="69"/>
      <c r="CP40" s="70" t="s">
        <v>43</v>
      </c>
      <c r="CQ40" s="134">
        <f>$AE$91</f>
        <v>15.125</v>
      </c>
      <c r="CR40" s="78">
        <v>12</v>
      </c>
      <c r="CS40" s="69"/>
      <c r="CT40" s="70" t="s">
        <v>43</v>
      </c>
      <c r="CU40" s="134">
        <f>$AE$92</f>
        <v>14.444444444444445</v>
      </c>
      <c r="CV40" s="78">
        <v>7</v>
      </c>
      <c r="CW40" s="69"/>
      <c r="CX40" s="70" t="s">
        <v>43</v>
      </c>
      <c r="CY40" s="134">
        <f>$AE$93</f>
        <v>15.25</v>
      </c>
      <c r="CZ40" s="78">
        <v>10</v>
      </c>
      <c r="DA40" s="69"/>
      <c r="DB40" s="70" t="s">
        <v>43</v>
      </c>
      <c r="DC40" s="134">
        <f>$AE$94</f>
        <v>15</v>
      </c>
      <c r="DD40" s="78">
        <v>11</v>
      </c>
      <c r="DE40" s="69"/>
      <c r="DF40" s="70" t="s">
        <v>43</v>
      </c>
      <c r="DG40" s="134">
        <f>$AE$95</f>
        <v>14.25</v>
      </c>
      <c r="DH40" s="78">
        <v>10</v>
      </c>
      <c r="DI40" s="69"/>
      <c r="DJ40" s="70" t="s">
        <v>43</v>
      </c>
      <c r="DK40" s="134">
        <f>$AE$96</f>
        <v>14.6</v>
      </c>
      <c r="DL40" s="78">
        <v>12</v>
      </c>
    </row>
    <row r="41" spans="1:116" x14ac:dyDescent="0.3">
      <c r="A41" s="73">
        <v>4</v>
      </c>
      <c r="B41" s="96">
        <v>44836</v>
      </c>
      <c r="C41" s="84" t="s">
        <v>190</v>
      </c>
      <c r="D41" s="99">
        <v>0.54166666666666663</v>
      </c>
      <c r="E41" s="85" t="s">
        <v>169</v>
      </c>
      <c r="F41" s="64" t="s">
        <v>220</v>
      </c>
      <c r="G41" s="73">
        <v>0.66700000000000004</v>
      </c>
      <c r="H41" s="73">
        <f>DVOA!$F$156</f>
        <v>23</v>
      </c>
      <c r="I41" s="73">
        <f>DVOA!$F$158</f>
        <v>26</v>
      </c>
      <c r="J41" s="73">
        <f>DVOA!$F$162</f>
        <v>21</v>
      </c>
      <c r="K41" s="73">
        <f>DVOA!$F$165</f>
        <v>11</v>
      </c>
      <c r="L41" s="73">
        <f>DVOA!$F$166</f>
        <v>19</v>
      </c>
      <c r="M41" s="73">
        <f>DVOA!$F$167</f>
        <v>15</v>
      </c>
      <c r="N41" s="73">
        <f>DVOA!$F$170</f>
        <v>12</v>
      </c>
      <c r="O41" s="81">
        <f>DVOA!$F$159</f>
        <v>19</v>
      </c>
      <c r="P41" s="88"/>
      <c r="Q41" s="82">
        <f>DVOA!$AE$156</f>
        <v>3</v>
      </c>
      <c r="R41" s="73">
        <f>DVOA!$AE$157</f>
        <v>6</v>
      </c>
      <c r="S41" s="81">
        <f>DVOA!$AE$158</f>
        <v>2</v>
      </c>
      <c r="T41" s="75"/>
      <c r="U41" s="87">
        <f>DVOA!$AE$170</f>
        <v>12</v>
      </c>
      <c r="V41" s="88"/>
      <c r="W41" s="82">
        <f>DVOA!$AE$166</f>
        <v>7</v>
      </c>
      <c r="X41" s="72"/>
      <c r="Y41" s="72"/>
      <c r="Z41" s="72"/>
      <c r="AA41" s="72"/>
      <c r="AB41" s="72"/>
      <c r="AC41" s="72"/>
      <c r="AD41" s="72"/>
      <c r="AE41" s="72"/>
      <c r="AF41" s="72"/>
      <c r="AH41" s="68" t="s">
        <v>44</v>
      </c>
      <c r="AI41" s="134">
        <f>$D$122</f>
        <v>20.117647058823529</v>
      </c>
      <c r="AJ41" s="78">
        <v>31</v>
      </c>
      <c r="AK41" s="69"/>
      <c r="AL41" s="70" t="s">
        <v>44</v>
      </c>
      <c r="AM41" s="134">
        <f>$D$123</f>
        <v>19.5</v>
      </c>
      <c r="AN41" s="78">
        <v>28</v>
      </c>
      <c r="AO41" s="69"/>
      <c r="AP41" s="70" t="s">
        <v>44</v>
      </c>
      <c r="AQ41" s="134">
        <f>$D$124</f>
        <v>20.666666666666668</v>
      </c>
      <c r="AR41" s="78">
        <v>31</v>
      </c>
      <c r="AS41" s="69"/>
      <c r="AT41" s="70" t="s">
        <v>44</v>
      </c>
      <c r="AU41" s="134">
        <f>$D$125</f>
        <v>21</v>
      </c>
      <c r="AV41" s="78">
        <v>27</v>
      </c>
      <c r="AW41" s="69"/>
      <c r="AX41" s="70" t="s">
        <v>44</v>
      </c>
      <c r="AY41" s="134">
        <f>$D$126</f>
        <v>18</v>
      </c>
      <c r="AZ41" s="78">
        <v>22</v>
      </c>
      <c r="BA41" s="69"/>
      <c r="BB41" s="70" t="s">
        <v>44</v>
      </c>
      <c r="BC41" s="134">
        <f>$D$127</f>
        <v>22.75</v>
      </c>
      <c r="BD41" s="78">
        <v>30</v>
      </c>
      <c r="BE41" s="69"/>
      <c r="BF41" s="70" t="s">
        <v>44</v>
      </c>
      <c r="BG41" s="134">
        <f>$D$128</f>
        <v>19</v>
      </c>
      <c r="BH41" s="78">
        <v>26</v>
      </c>
      <c r="BI41" s="65"/>
      <c r="BJ41" s="68" t="s">
        <v>44</v>
      </c>
      <c r="BK41" s="134">
        <f>$U$122</f>
        <v>12.882352941176471</v>
      </c>
      <c r="BL41" s="78">
        <v>4</v>
      </c>
      <c r="BM41" s="69"/>
      <c r="BN41" s="70" t="s">
        <v>44</v>
      </c>
      <c r="BO41" s="134">
        <f>$U$123</f>
        <v>11.5</v>
      </c>
      <c r="BP41" s="78">
        <v>3</v>
      </c>
      <c r="BQ41" s="69"/>
      <c r="BR41" s="70" t="s">
        <v>44</v>
      </c>
      <c r="BS41" s="134">
        <f>$U$124</f>
        <v>14.111111111111111</v>
      </c>
      <c r="BT41" s="78">
        <v>7</v>
      </c>
      <c r="BU41" s="69"/>
      <c r="BV41" s="70" t="s">
        <v>44</v>
      </c>
      <c r="BW41" s="134">
        <f>$U$125</f>
        <v>9.5</v>
      </c>
      <c r="BX41" s="78">
        <v>3</v>
      </c>
      <c r="BY41" s="69"/>
      <c r="BZ41" s="70" t="s">
        <v>44</v>
      </c>
      <c r="CA41" s="134">
        <f>$U$126</f>
        <v>13.5</v>
      </c>
      <c r="CB41" s="78">
        <v>9</v>
      </c>
      <c r="CC41" s="69"/>
      <c r="CD41" s="70" t="s">
        <v>44</v>
      </c>
      <c r="CE41" s="134">
        <f>$U$127</f>
        <v>8.5</v>
      </c>
      <c r="CF41" s="78">
        <v>1</v>
      </c>
      <c r="CG41" s="69"/>
      <c r="CH41" s="70" t="s">
        <v>44</v>
      </c>
      <c r="CI41" s="134">
        <f>$U$128</f>
        <v>18.600000000000001</v>
      </c>
      <c r="CJ41" s="78">
        <v>24</v>
      </c>
      <c r="CK41" s="65"/>
      <c r="CL41" s="68" t="s">
        <v>44</v>
      </c>
      <c r="CM41" s="134">
        <f>$AE$122</f>
        <v>17</v>
      </c>
      <c r="CN41" s="78">
        <v>22</v>
      </c>
      <c r="CO41" s="69"/>
      <c r="CP41" s="70" t="s">
        <v>44</v>
      </c>
      <c r="CQ41" s="134">
        <f>$AE$123</f>
        <v>16.25</v>
      </c>
      <c r="CR41" s="78">
        <v>15</v>
      </c>
      <c r="CS41" s="69"/>
      <c r="CT41" s="70" t="s">
        <v>44</v>
      </c>
      <c r="CU41" s="134">
        <f>$AE$124</f>
        <v>17.666666666666668</v>
      </c>
      <c r="CV41" s="78">
        <v>22</v>
      </c>
      <c r="CW41" s="69"/>
      <c r="CX41" s="70" t="s">
        <v>44</v>
      </c>
      <c r="CY41" s="134">
        <f>$AE$125</f>
        <v>16</v>
      </c>
      <c r="CZ41" s="78">
        <v>14</v>
      </c>
      <c r="DA41" s="69"/>
      <c r="DB41" s="70" t="s">
        <v>44</v>
      </c>
      <c r="DC41" s="134">
        <f>$AE$126</f>
        <v>16.5</v>
      </c>
      <c r="DD41" s="78">
        <v>19</v>
      </c>
      <c r="DE41" s="69"/>
      <c r="DF41" s="70" t="s">
        <v>44</v>
      </c>
      <c r="DG41" s="134">
        <f>$AE$127</f>
        <v>14</v>
      </c>
      <c r="DH41" s="78">
        <v>8</v>
      </c>
      <c r="DI41" s="69"/>
      <c r="DJ41" s="70" t="s">
        <v>44</v>
      </c>
      <c r="DK41" s="134">
        <f>$AE$128</f>
        <v>20.6</v>
      </c>
      <c r="DL41" s="78">
        <v>27</v>
      </c>
    </row>
    <row r="42" spans="1:116" x14ac:dyDescent="0.3">
      <c r="A42" s="73">
        <v>5</v>
      </c>
      <c r="B42" s="96">
        <v>44843</v>
      </c>
      <c r="C42" s="84" t="s">
        <v>174</v>
      </c>
      <c r="D42" s="99">
        <v>0.54166666666666663</v>
      </c>
      <c r="E42" s="85" t="s">
        <v>170</v>
      </c>
      <c r="G42" s="73">
        <f>$G$21</f>
        <v>0.66700000000000004</v>
      </c>
      <c r="H42" s="73">
        <f>DVOA!$F$618</f>
        <v>1</v>
      </c>
      <c r="I42" s="73">
        <f>DVOA!$F$620</f>
        <v>10</v>
      </c>
      <c r="J42" s="73">
        <f>DVOA!$F$624</f>
        <v>1</v>
      </c>
      <c r="K42" s="73">
        <f>DVOA!$F$627</f>
        <v>18</v>
      </c>
      <c r="L42" s="73">
        <f>DVOA!$F$628</f>
        <v>6</v>
      </c>
      <c r="M42" s="73">
        <f>DVOA!$F$629</f>
        <v>2</v>
      </c>
      <c r="N42" s="73">
        <f>DVOA!$F$632</f>
        <v>6</v>
      </c>
      <c r="O42" s="81">
        <f>DVOA!$F$621</f>
        <v>1</v>
      </c>
      <c r="P42" s="88"/>
      <c r="Q42" s="82">
        <f>DVOA!$AE$618</f>
        <v>27</v>
      </c>
      <c r="R42" s="73">
        <f>DVOA!$AE$619</f>
        <v>18</v>
      </c>
      <c r="S42" s="81">
        <f>DVOA!$AE$620</f>
        <v>26</v>
      </c>
      <c r="T42" s="75"/>
      <c r="U42" s="87">
        <f>DVOA!$AE$632</f>
        <v>15</v>
      </c>
      <c r="V42" s="88"/>
      <c r="W42" s="82">
        <f>DVOA!$AE$628</f>
        <v>5</v>
      </c>
      <c r="X42" s="72"/>
      <c r="Y42" s="72"/>
      <c r="Z42" s="72"/>
      <c r="AA42" s="72"/>
      <c r="AB42" s="72"/>
      <c r="AC42" s="72"/>
      <c r="AD42" s="72"/>
      <c r="AE42" s="72"/>
      <c r="AF42" s="72"/>
      <c r="AH42" s="68" t="s">
        <v>45</v>
      </c>
      <c r="AI42" s="134">
        <f>$D$154</f>
        <v>15.941176470588236</v>
      </c>
      <c r="AJ42" s="78">
        <v>14</v>
      </c>
      <c r="AK42" s="69"/>
      <c r="AL42" s="70" t="s">
        <v>45</v>
      </c>
      <c r="AM42" s="134">
        <f>$D$155</f>
        <v>20.75</v>
      </c>
      <c r="AN42" s="78">
        <v>30</v>
      </c>
      <c r="AO42" s="69"/>
      <c r="AP42" s="70" t="s">
        <v>45</v>
      </c>
      <c r="AQ42" s="134">
        <f>$D$156</f>
        <v>11.666666666666666</v>
      </c>
      <c r="AR42" s="78">
        <v>3</v>
      </c>
      <c r="AS42" s="69"/>
      <c r="AT42" s="70" t="s">
        <v>45</v>
      </c>
      <c r="AU42" s="134">
        <f>$D$157</f>
        <v>23</v>
      </c>
      <c r="AV42" s="78">
        <v>31</v>
      </c>
      <c r="AW42" s="69"/>
      <c r="AX42" s="70" t="s">
        <v>45</v>
      </c>
      <c r="AY42" s="134">
        <f>$D$158</f>
        <v>18.5</v>
      </c>
      <c r="AZ42" s="78">
        <v>24</v>
      </c>
      <c r="BA42" s="69"/>
      <c r="BB42" s="70" t="s">
        <v>45</v>
      </c>
      <c r="BC42" s="134">
        <f>$D$159</f>
        <v>14.25</v>
      </c>
      <c r="BD42" s="78">
        <v>9</v>
      </c>
      <c r="BE42" s="69"/>
      <c r="BF42" s="70" t="s">
        <v>45</v>
      </c>
      <c r="BG42" s="134">
        <f>$D$160</f>
        <v>9.6</v>
      </c>
      <c r="BH42" s="78">
        <v>1</v>
      </c>
      <c r="BI42" s="65"/>
      <c r="BJ42" s="68" t="s">
        <v>45</v>
      </c>
      <c r="BK42" s="134">
        <f>$U$154</f>
        <v>17.411764705882351</v>
      </c>
      <c r="BL42" s="78">
        <v>21</v>
      </c>
      <c r="BM42" s="69"/>
      <c r="BN42" s="70" t="s">
        <v>45</v>
      </c>
      <c r="BO42" s="134">
        <f>$U$155</f>
        <v>16.875</v>
      </c>
      <c r="BP42" s="78">
        <v>18</v>
      </c>
      <c r="BQ42" s="69"/>
      <c r="BR42" s="70" t="s">
        <v>45</v>
      </c>
      <c r="BS42" s="134">
        <f>$U$156</f>
        <v>17.888888888888889</v>
      </c>
      <c r="BT42" s="78">
        <v>23</v>
      </c>
      <c r="BU42" s="69"/>
      <c r="BV42" s="70" t="s">
        <v>45</v>
      </c>
      <c r="BW42" s="134">
        <f>$U$157</f>
        <v>17.5</v>
      </c>
      <c r="BX42" s="78">
        <v>18</v>
      </c>
      <c r="BY42" s="69"/>
      <c r="BZ42" s="70" t="s">
        <v>45</v>
      </c>
      <c r="CA42" s="134">
        <f>$U$158</f>
        <v>16.25</v>
      </c>
      <c r="CB42" s="78">
        <v>17</v>
      </c>
      <c r="CC42" s="69"/>
      <c r="CD42" s="70" t="s">
        <v>45</v>
      </c>
      <c r="CE42" s="134">
        <f>$U$159</f>
        <v>15.5</v>
      </c>
      <c r="CF42" s="78">
        <v>12</v>
      </c>
      <c r="CG42" s="69"/>
      <c r="CH42" s="70" t="s">
        <v>45</v>
      </c>
      <c r="CI42" s="134">
        <f>$U$160</f>
        <v>19.8</v>
      </c>
      <c r="CJ42" s="78">
        <v>28</v>
      </c>
      <c r="CK42" s="65"/>
      <c r="CL42" s="68" t="s">
        <v>45</v>
      </c>
      <c r="CM42" s="134">
        <f>$AE$154</f>
        <v>16.117647058823529</v>
      </c>
      <c r="CN42" s="78">
        <v>14</v>
      </c>
      <c r="CO42" s="69"/>
      <c r="CP42" s="70" t="s">
        <v>45</v>
      </c>
      <c r="CQ42" s="134">
        <f>$AE$155</f>
        <v>19.625</v>
      </c>
      <c r="CR42" s="78">
        <v>28</v>
      </c>
      <c r="CS42" s="69"/>
      <c r="CT42" s="70" t="s">
        <v>45</v>
      </c>
      <c r="CU42" s="134">
        <f>$AE$156</f>
        <v>13</v>
      </c>
      <c r="CV42" s="78">
        <v>6</v>
      </c>
      <c r="CW42" s="69"/>
      <c r="CX42" s="70" t="s">
        <v>45</v>
      </c>
      <c r="CY42" s="134">
        <f>$AE$157</f>
        <v>23.25</v>
      </c>
      <c r="CZ42" s="78">
        <v>32</v>
      </c>
      <c r="DA42" s="69"/>
      <c r="DB42" s="70" t="s">
        <v>45</v>
      </c>
      <c r="DC42" s="134">
        <f>$AE$158</f>
        <v>16</v>
      </c>
      <c r="DD42" s="78">
        <v>14</v>
      </c>
      <c r="DE42" s="69"/>
      <c r="DF42" s="70" t="s">
        <v>45</v>
      </c>
      <c r="DG42" s="134">
        <f>$AE$159</f>
        <v>11.75</v>
      </c>
      <c r="DH42" s="78">
        <v>4</v>
      </c>
      <c r="DI42" s="69"/>
      <c r="DJ42" s="70" t="s">
        <v>45</v>
      </c>
      <c r="DK42" s="134">
        <f>$AE$160</f>
        <v>14</v>
      </c>
      <c r="DL42" s="78">
        <v>10</v>
      </c>
    </row>
    <row r="43" spans="1:116" x14ac:dyDescent="0.3">
      <c r="A43" s="73">
        <v>6</v>
      </c>
      <c r="B43" s="96">
        <v>44850</v>
      </c>
      <c r="C43" s="84" t="s">
        <v>155</v>
      </c>
      <c r="D43" s="99">
        <v>0.54166666666666663</v>
      </c>
      <c r="E43" s="84" t="s">
        <v>170</v>
      </c>
      <c r="G43" s="84">
        <f>$G$16</f>
        <v>0.33300000000000002</v>
      </c>
      <c r="H43" s="73">
        <f>DVOA!$F$576</f>
        <v>30</v>
      </c>
      <c r="I43" s="73">
        <f>DVOA!$F$578</f>
        <v>21</v>
      </c>
      <c r="J43" s="73">
        <f>DVOA!$F$582</f>
        <v>31</v>
      </c>
      <c r="K43" s="73">
        <f>DVOA!$F$585</f>
        <v>28</v>
      </c>
      <c r="L43" s="73">
        <f>DVOA!$F$586</f>
        <v>29</v>
      </c>
      <c r="M43" s="73">
        <f>DVOA!$F$587</f>
        <v>9</v>
      </c>
      <c r="N43" s="73">
        <f>DVOA!$F$590</f>
        <v>31</v>
      </c>
      <c r="O43" s="110">
        <f>DVOA!$F$579</f>
        <v>26</v>
      </c>
      <c r="P43" s="88"/>
      <c r="Q43" s="112">
        <f>DVOA!$AE$576</f>
        <v>12</v>
      </c>
      <c r="R43" s="73">
        <f>DVOA!$AE$577</f>
        <v>11</v>
      </c>
      <c r="S43" s="110">
        <f>DVOA!$AE$578</f>
        <v>22</v>
      </c>
      <c r="T43" s="75"/>
      <c r="U43" s="111">
        <f>DVOA!$AE$590</f>
        <v>3</v>
      </c>
      <c r="V43" s="88"/>
      <c r="W43" s="112">
        <f>DVOA!$AE$586</f>
        <v>21</v>
      </c>
      <c r="X43" s="72"/>
      <c r="Y43" s="72"/>
      <c r="Z43" s="72"/>
      <c r="AA43" s="72"/>
      <c r="AB43" s="72"/>
      <c r="AC43" s="72"/>
      <c r="AD43" s="72"/>
      <c r="AE43" s="72"/>
      <c r="AF43" s="72"/>
      <c r="AH43" s="68" t="s">
        <v>46</v>
      </c>
      <c r="AI43" s="134">
        <f>$D$186</f>
        <v>20.941176470588236</v>
      </c>
      <c r="AJ43" s="78">
        <v>32</v>
      </c>
      <c r="AK43" s="69"/>
      <c r="AL43" s="70" t="s">
        <v>46</v>
      </c>
      <c r="AM43" s="134">
        <f>$D$187</f>
        <v>22.125</v>
      </c>
      <c r="AN43" s="78">
        <v>32</v>
      </c>
      <c r="AO43" s="69"/>
      <c r="AP43" s="70" t="s">
        <v>46</v>
      </c>
      <c r="AQ43" s="134">
        <f>$D$188</f>
        <v>19.888888888888889</v>
      </c>
      <c r="AR43" s="78">
        <v>30</v>
      </c>
      <c r="AS43" s="69"/>
      <c r="AT43" s="70" t="s">
        <v>46</v>
      </c>
      <c r="AU43" s="134">
        <f>$D$189</f>
        <v>23.5</v>
      </c>
      <c r="AV43" s="78">
        <v>32</v>
      </c>
      <c r="AW43" s="69"/>
      <c r="AX43" s="70" t="s">
        <v>46</v>
      </c>
      <c r="AY43" s="134">
        <f>$D$190</f>
        <v>20.75</v>
      </c>
      <c r="AZ43" s="78">
        <v>27</v>
      </c>
      <c r="BA43" s="69"/>
      <c r="BB43" s="70" t="s">
        <v>46</v>
      </c>
      <c r="BC43" s="134">
        <f>$D$191</f>
        <v>26.25</v>
      </c>
      <c r="BD43" s="78">
        <v>32</v>
      </c>
      <c r="BE43" s="69"/>
      <c r="BF43" s="70" t="s">
        <v>46</v>
      </c>
      <c r="BG43" s="134">
        <f>$D$192</f>
        <v>14.8</v>
      </c>
      <c r="BH43" s="78">
        <v>10</v>
      </c>
      <c r="BI43" s="65"/>
      <c r="BJ43" s="68" t="s">
        <v>46</v>
      </c>
      <c r="BK43" s="134">
        <f>$U$186</f>
        <v>12.470588235294118</v>
      </c>
      <c r="BL43" s="78">
        <v>3</v>
      </c>
      <c r="BM43" s="69"/>
      <c r="BN43" s="70" t="s">
        <v>46</v>
      </c>
      <c r="BO43" s="134">
        <f>$U$187</f>
        <v>17.375</v>
      </c>
      <c r="BP43" s="78">
        <v>20</v>
      </c>
      <c r="BQ43" s="69"/>
      <c r="BR43" s="70" t="s">
        <v>46</v>
      </c>
      <c r="BS43" s="134">
        <f>$U$188</f>
        <v>8.1111111111111107</v>
      </c>
      <c r="BT43" s="78">
        <v>1</v>
      </c>
      <c r="BU43" s="69"/>
      <c r="BV43" s="70" t="s">
        <v>46</v>
      </c>
      <c r="BW43" s="134">
        <f>$U$189</f>
        <v>17.75</v>
      </c>
      <c r="BX43" s="78">
        <v>20</v>
      </c>
      <c r="BY43" s="69"/>
      <c r="BZ43" s="70" t="s">
        <v>46</v>
      </c>
      <c r="CA43" s="134">
        <f>$U$190</f>
        <v>17</v>
      </c>
      <c r="CB43" s="78">
        <v>18</v>
      </c>
      <c r="CC43" s="69"/>
      <c r="CD43" s="70" t="s">
        <v>46</v>
      </c>
      <c r="CE43" s="134">
        <f>$U$191</f>
        <v>9</v>
      </c>
      <c r="CF43" s="78">
        <v>2</v>
      </c>
      <c r="CG43" s="69"/>
      <c r="CH43" s="70" t="s">
        <v>46</v>
      </c>
      <c r="CI43" s="134">
        <f>$U$192</f>
        <v>7.4</v>
      </c>
      <c r="CJ43" s="78">
        <v>1</v>
      </c>
      <c r="CK43" s="65"/>
      <c r="CL43" s="68" t="s">
        <v>46</v>
      </c>
      <c r="CM43" s="134">
        <f>$AE$186</f>
        <v>16.176470588235293</v>
      </c>
      <c r="CN43" s="78">
        <v>15</v>
      </c>
      <c r="CO43" s="69"/>
      <c r="CP43" s="70" t="s">
        <v>46</v>
      </c>
      <c r="CQ43" s="134">
        <f>$AE$187</f>
        <v>20</v>
      </c>
      <c r="CR43" s="78">
        <v>29</v>
      </c>
      <c r="CS43" s="69"/>
      <c r="CT43" s="70" t="s">
        <v>46</v>
      </c>
      <c r="CU43" s="134">
        <f>$AE$188</f>
        <v>12.777777777777779</v>
      </c>
      <c r="CV43" s="78">
        <v>5</v>
      </c>
      <c r="CW43" s="69"/>
      <c r="CX43" s="70" t="s">
        <v>46</v>
      </c>
      <c r="CY43" s="134">
        <f>$AE$189</f>
        <v>21.5</v>
      </c>
      <c r="CZ43" s="78">
        <v>28</v>
      </c>
      <c r="DA43" s="69"/>
      <c r="DB43" s="70" t="s">
        <v>46</v>
      </c>
      <c r="DC43" s="134">
        <f>$AE$190</f>
        <v>18.5</v>
      </c>
      <c r="DD43" s="78">
        <v>22</v>
      </c>
      <c r="DE43" s="69"/>
      <c r="DF43" s="70" t="s">
        <v>46</v>
      </c>
      <c r="DG43" s="134">
        <f>$AE$191</f>
        <v>17</v>
      </c>
      <c r="DH43" s="78">
        <v>16</v>
      </c>
      <c r="DI43" s="69"/>
      <c r="DJ43" s="70" t="s">
        <v>46</v>
      </c>
      <c r="DK43" s="134">
        <f>$AE$192</f>
        <v>9.4</v>
      </c>
      <c r="DL43" s="78">
        <v>4</v>
      </c>
    </row>
    <row r="44" spans="1:116" x14ac:dyDescent="0.3">
      <c r="A44" s="73">
        <v>7</v>
      </c>
      <c r="B44" s="96">
        <v>44857</v>
      </c>
      <c r="C44" s="84" t="s">
        <v>192</v>
      </c>
      <c r="D44" s="99">
        <v>0.54166666666666663</v>
      </c>
      <c r="E44" s="85" t="s">
        <v>170</v>
      </c>
      <c r="F44" s="64" t="s">
        <v>220</v>
      </c>
      <c r="G44" s="73">
        <v>0.33300000000000002</v>
      </c>
      <c r="H44" s="73">
        <f>DVOA!$F$135</f>
        <v>7</v>
      </c>
      <c r="I44" s="73">
        <f>DVOA!$F$137</f>
        <v>9</v>
      </c>
      <c r="J44" s="73">
        <f>DVOA!$F$141</f>
        <v>8</v>
      </c>
      <c r="K44" s="73">
        <f>DVOA!$F$144</f>
        <v>6</v>
      </c>
      <c r="L44" s="73">
        <f>DVOA!$F$145</f>
        <v>22</v>
      </c>
      <c r="M44" s="73">
        <f>DVOA!$F$146</f>
        <v>4</v>
      </c>
      <c r="N44" s="73">
        <f>DVOA!$F$149</f>
        <v>23</v>
      </c>
      <c r="O44" s="81">
        <f>DVOA!$F$138</f>
        <v>9</v>
      </c>
      <c r="P44" s="88"/>
      <c r="Q44" s="82">
        <f>DVOA!$AE$135</f>
        <v>31</v>
      </c>
      <c r="R44" s="73">
        <f>DVOA!$AE$136</f>
        <v>26</v>
      </c>
      <c r="S44" s="81">
        <f>DVOA!$AE$137</f>
        <v>30</v>
      </c>
      <c r="T44" s="75"/>
      <c r="U44" s="87">
        <f>DVOA!$AE$149</f>
        <v>19</v>
      </c>
      <c r="V44" s="88"/>
      <c r="W44" s="82">
        <f>DVOA!$AE$145</f>
        <v>20</v>
      </c>
      <c r="X44" s="72"/>
      <c r="Y44" s="72"/>
      <c r="Z44" s="72"/>
      <c r="AA44" s="72"/>
      <c r="AB44" s="72"/>
      <c r="AC44" s="72"/>
      <c r="AD44" s="72"/>
      <c r="AE44" s="72"/>
      <c r="AF44" s="72"/>
      <c r="AH44" s="68" t="s">
        <v>47</v>
      </c>
      <c r="AI44" s="134">
        <f>$D$218</f>
        <v>16.470588235294116</v>
      </c>
      <c r="AJ44" s="78">
        <v>18</v>
      </c>
      <c r="AK44" s="69"/>
      <c r="AL44" s="70" t="s">
        <v>47</v>
      </c>
      <c r="AM44" s="134">
        <f>$D$219</f>
        <v>19.25</v>
      </c>
      <c r="AN44" s="78">
        <v>27</v>
      </c>
      <c r="AO44" s="69"/>
      <c r="AP44" s="70" t="s">
        <v>47</v>
      </c>
      <c r="AQ44" s="134">
        <f>$D$220</f>
        <v>14</v>
      </c>
      <c r="AR44" s="78">
        <v>9</v>
      </c>
      <c r="AS44" s="69"/>
      <c r="AT44" s="70" t="s">
        <v>47</v>
      </c>
      <c r="AU44" s="134">
        <f>$D$221</f>
        <v>19</v>
      </c>
      <c r="AV44" s="78">
        <v>22</v>
      </c>
      <c r="AW44" s="69"/>
      <c r="AX44" s="70" t="s">
        <v>47</v>
      </c>
      <c r="AY44" s="134">
        <f>$D$222</f>
        <v>19.5</v>
      </c>
      <c r="AZ44" s="78">
        <v>25</v>
      </c>
      <c r="BA44" s="69"/>
      <c r="BB44" s="70" t="s">
        <v>47</v>
      </c>
      <c r="BC44" s="134">
        <f>$D$223</f>
        <v>15.25</v>
      </c>
      <c r="BD44" s="78">
        <v>13</v>
      </c>
      <c r="BE44" s="69"/>
      <c r="BF44" s="70" t="s">
        <v>47</v>
      </c>
      <c r="BG44" s="134">
        <f>$D$224</f>
        <v>13</v>
      </c>
      <c r="BH44" s="78">
        <v>7</v>
      </c>
      <c r="BI44" s="65"/>
      <c r="BJ44" s="68" t="s">
        <v>47</v>
      </c>
      <c r="BK44" s="134">
        <f>$U$218</f>
        <v>12.235294117647058</v>
      </c>
      <c r="BL44" s="78">
        <v>2</v>
      </c>
      <c r="BM44" s="69"/>
      <c r="BN44" s="70" t="s">
        <v>47</v>
      </c>
      <c r="BO44" s="134">
        <f>$U$219</f>
        <v>11.25</v>
      </c>
      <c r="BP44" s="78">
        <v>2</v>
      </c>
      <c r="BQ44" s="69"/>
      <c r="BR44" s="70" t="s">
        <v>47</v>
      </c>
      <c r="BS44" s="134">
        <f>$U$220</f>
        <v>13.111111111111111</v>
      </c>
      <c r="BT44" s="78">
        <v>5</v>
      </c>
      <c r="BU44" s="69"/>
      <c r="BV44" s="70" t="s">
        <v>47</v>
      </c>
      <c r="BW44" s="134">
        <f>$U$221</f>
        <v>13</v>
      </c>
      <c r="BX44" s="78">
        <v>10</v>
      </c>
      <c r="BY44" s="69"/>
      <c r="BZ44" s="70" t="s">
        <v>47</v>
      </c>
      <c r="CA44" s="134">
        <f>$U$222</f>
        <v>9.5</v>
      </c>
      <c r="CB44" s="78">
        <v>1</v>
      </c>
      <c r="CC44" s="69"/>
      <c r="CD44" s="70" t="s">
        <v>47</v>
      </c>
      <c r="CE44" s="134">
        <f>$U$223</f>
        <v>17</v>
      </c>
      <c r="CF44" s="78">
        <v>19</v>
      </c>
      <c r="CG44" s="69"/>
      <c r="CH44" s="70" t="s">
        <v>47</v>
      </c>
      <c r="CI44" s="134">
        <f>$U$224</f>
        <v>10</v>
      </c>
      <c r="CJ44" s="78">
        <v>3</v>
      </c>
      <c r="CK44" s="65"/>
      <c r="CL44" s="68" t="s">
        <v>47</v>
      </c>
      <c r="CM44" s="134">
        <f>$AE$218</f>
        <v>12.764705882352942</v>
      </c>
      <c r="CN44" s="78">
        <v>2</v>
      </c>
      <c r="CO44" s="69"/>
      <c r="CP44" s="70" t="s">
        <v>47</v>
      </c>
      <c r="CQ44" s="134">
        <f>$AE$219</f>
        <v>14.25</v>
      </c>
      <c r="CR44" s="78">
        <v>7</v>
      </c>
      <c r="CS44" s="69"/>
      <c r="CT44" s="70" t="s">
        <v>47</v>
      </c>
      <c r="CU44" s="134">
        <f>$AE$220</f>
        <v>11.444444444444445</v>
      </c>
      <c r="CV44" s="78">
        <v>2</v>
      </c>
      <c r="CW44" s="69"/>
      <c r="CX44" s="70" t="s">
        <v>47</v>
      </c>
      <c r="CY44" s="134">
        <f>$AE$221</f>
        <v>15.75</v>
      </c>
      <c r="CZ44" s="78">
        <v>13</v>
      </c>
      <c r="DA44" s="69"/>
      <c r="DB44" s="70" t="s">
        <v>47</v>
      </c>
      <c r="DC44" s="134">
        <f>$AE$222</f>
        <v>12.75</v>
      </c>
      <c r="DD44" s="78">
        <v>7</v>
      </c>
      <c r="DE44" s="69"/>
      <c r="DF44" s="70" t="s">
        <v>47</v>
      </c>
      <c r="DG44" s="134">
        <f>$AE$223</f>
        <v>17</v>
      </c>
      <c r="DH44" s="78">
        <v>16</v>
      </c>
      <c r="DI44" s="69"/>
      <c r="DJ44" s="70" t="s">
        <v>47</v>
      </c>
      <c r="DK44" s="134">
        <f>$AE$224</f>
        <v>7</v>
      </c>
      <c r="DL44" s="78">
        <v>1</v>
      </c>
    </row>
    <row r="45" spans="1:116" x14ac:dyDescent="0.3">
      <c r="A45" s="73">
        <v>8</v>
      </c>
      <c r="B45" s="96">
        <v>44864</v>
      </c>
      <c r="C45" s="84" t="s">
        <v>160</v>
      </c>
      <c r="D45" s="99">
        <v>0.54166666666666663</v>
      </c>
      <c r="E45" s="85" t="s">
        <v>170</v>
      </c>
      <c r="G45" s="85">
        <f>$G$9</f>
        <v>0.33300000000000002</v>
      </c>
      <c r="H45" s="85">
        <f>DVOA!$F$93</f>
        <v>14</v>
      </c>
      <c r="I45" s="85">
        <f>DVOA!$F$95</f>
        <v>13</v>
      </c>
      <c r="J45" s="85">
        <f>DVOA!$F$99</f>
        <v>17</v>
      </c>
      <c r="K45" s="85">
        <f>DVOA!$F$102</f>
        <v>15</v>
      </c>
      <c r="L45" s="85">
        <f>DVOA!$F$103</f>
        <v>8</v>
      </c>
      <c r="M45" s="85">
        <f>DVOA!$F$104</f>
        <v>20</v>
      </c>
      <c r="N45" s="85">
        <f>DVOA!$F$107</f>
        <v>27</v>
      </c>
      <c r="O45" s="90">
        <f>DVOA!$F$96</f>
        <v>6</v>
      </c>
      <c r="P45" s="88"/>
      <c r="Q45" s="91">
        <f>DVOA!$AE$93</f>
        <v>25</v>
      </c>
      <c r="R45" s="85">
        <f>DVOA!$AE$94</f>
        <v>30</v>
      </c>
      <c r="S45" s="90">
        <f>DVOA!$AE$95</f>
        <v>9</v>
      </c>
      <c r="T45" s="75"/>
      <c r="U45" s="94">
        <f>DVOA!$AE$107</f>
        <v>5</v>
      </c>
      <c r="V45" s="88"/>
      <c r="W45" s="82">
        <f>DVOA!$AE$103</f>
        <v>18</v>
      </c>
      <c r="X45" s="72"/>
      <c r="Y45" s="72"/>
      <c r="Z45" s="72"/>
      <c r="AA45" s="72"/>
      <c r="AB45" s="72"/>
      <c r="AC45" s="72"/>
      <c r="AD45" s="72"/>
      <c r="AE45" s="72"/>
      <c r="AF45" s="72"/>
      <c r="AH45" s="68" t="s">
        <v>48</v>
      </c>
      <c r="AI45" s="134">
        <f>$D$250</f>
        <v>15.647058823529411</v>
      </c>
      <c r="AJ45" s="78">
        <v>12</v>
      </c>
      <c r="AK45" s="69"/>
      <c r="AL45" s="70" t="s">
        <v>48</v>
      </c>
      <c r="AM45" s="134">
        <f>$D$251</f>
        <v>18.25</v>
      </c>
      <c r="AN45" s="78">
        <v>23</v>
      </c>
      <c r="AO45" s="69"/>
      <c r="AP45" s="70" t="s">
        <v>48</v>
      </c>
      <c r="AQ45" s="134">
        <f>$D$252</f>
        <v>13.333333333333334</v>
      </c>
      <c r="AR45" s="78">
        <v>7</v>
      </c>
      <c r="AS45" s="69"/>
      <c r="AT45" s="70" t="s">
        <v>48</v>
      </c>
      <c r="AU45" s="134">
        <f>$D$253</f>
        <v>21.25</v>
      </c>
      <c r="AV45" s="78">
        <v>29</v>
      </c>
      <c r="AW45" s="69"/>
      <c r="AX45" s="70" t="s">
        <v>48</v>
      </c>
      <c r="AY45" s="134">
        <f>$D$254</f>
        <v>15.25</v>
      </c>
      <c r="AZ45" s="78">
        <v>11</v>
      </c>
      <c r="BA45" s="69"/>
      <c r="BB45" s="70" t="s">
        <v>48</v>
      </c>
      <c r="BC45" s="134">
        <f>$D$255</f>
        <v>11</v>
      </c>
      <c r="BD45" s="78">
        <v>5</v>
      </c>
      <c r="BE45" s="69"/>
      <c r="BF45" s="70" t="s">
        <v>48</v>
      </c>
      <c r="BG45" s="134">
        <f>$D$256</f>
        <v>15.2</v>
      </c>
      <c r="BH45" s="78">
        <v>11</v>
      </c>
      <c r="BI45" s="65"/>
      <c r="BJ45" s="68" t="s">
        <v>48</v>
      </c>
      <c r="BK45" s="134">
        <f>$U$250</f>
        <v>17.352941176470587</v>
      </c>
      <c r="BL45" s="78">
        <v>20</v>
      </c>
      <c r="BM45" s="69"/>
      <c r="BN45" s="70" t="s">
        <v>48</v>
      </c>
      <c r="BO45" s="134">
        <f>$U$251</f>
        <v>15.875</v>
      </c>
      <c r="BP45" s="78">
        <v>15</v>
      </c>
      <c r="BQ45" s="69"/>
      <c r="BR45" s="70" t="s">
        <v>48</v>
      </c>
      <c r="BS45" s="134">
        <f>$U$252</f>
        <v>18.666666666666668</v>
      </c>
      <c r="BT45" s="78">
        <v>26</v>
      </c>
      <c r="BU45" s="69"/>
      <c r="BV45" s="70" t="s">
        <v>48</v>
      </c>
      <c r="BW45" s="134">
        <f>$U$253</f>
        <v>17</v>
      </c>
      <c r="BX45" s="78">
        <v>16</v>
      </c>
      <c r="BY45" s="69"/>
      <c r="BZ45" s="70" t="s">
        <v>48</v>
      </c>
      <c r="CA45" s="134">
        <f>$U$254</f>
        <v>14.75</v>
      </c>
      <c r="CB45" s="78">
        <v>13</v>
      </c>
      <c r="CC45" s="69"/>
      <c r="CD45" s="70" t="s">
        <v>48</v>
      </c>
      <c r="CE45" s="134">
        <f>$U$255</f>
        <v>16.25</v>
      </c>
      <c r="CF45" s="78">
        <v>14</v>
      </c>
      <c r="CG45" s="69"/>
      <c r="CH45" s="70" t="s">
        <v>48</v>
      </c>
      <c r="CI45" s="134">
        <f>$U$256</f>
        <v>20.6</v>
      </c>
      <c r="CJ45" s="78">
        <v>29</v>
      </c>
      <c r="CK45" s="65"/>
      <c r="CL45" s="68" t="s">
        <v>48</v>
      </c>
      <c r="CM45" s="134">
        <f>$AE$250</f>
        <v>16.588235294117649</v>
      </c>
      <c r="CN45" s="78">
        <v>19</v>
      </c>
      <c r="CO45" s="69"/>
      <c r="CP45" s="70" t="s">
        <v>48</v>
      </c>
      <c r="CQ45" s="134">
        <f>$AE$251</f>
        <v>17.75</v>
      </c>
      <c r="CR45" s="78">
        <v>20</v>
      </c>
      <c r="CS45" s="69"/>
      <c r="CT45" s="70" t="s">
        <v>48</v>
      </c>
      <c r="CU45" s="134">
        <f>$AE$252</f>
        <v>15.555555555555555</v>
      </c>
      <c r="CV45" s="78">
        <v>11</v>
      </c>
      <c r="CW45" s="69"/>
      <c r="CX45" s="70" t="s">
        <v>48</v>
      </c>
      <c r="CY45" s="134">
        <f>$AE$253</f>
        <v>19.5</v>
      </c>
      <c r="CZ45" s="78">
        <v>25</v>
      </c>
      <c r="DA45" s="69"/>
      <c r="DB45" s="70" t="s">
        <v>48</v>
      </c>
      <c r="DC45" s="134">
        <f>$AE$254</f>
        <v>16</v>
      </c>
      <c r="DD45" s="78">
        <v>14</v>
      </c>
      <c r="DE45" s="69"/>
      <c r="DF45" s="70" t="s">
        <v>48</v>
      </c>
      <c r="DG45" s="134">
        <f>$AE$255</f>
        <v>10.5</v>
      </c>
      <c r="DH45" s="78">
        <v>2</v>
      </c>
      <c r="DI45" s="69"/>
      <c r="DJ45" s="70" t="s">
        <v>48</v>
      </c>
      <c r="DK45" s="134">
        <f>$AE$256</f>
        <v>19.600000000000001</v>
      </c>
      <c r="DL45" s="78">
        <v>23</v>
      </c>
    </row>
    <row r="46" spans="1:116" x14ac:dyDescent="0.3">
      <c r="A46" s="73">
        <v>9</v>
      </c>
      <c r="B46" s="96">
        <v>44871</v>
      </c>
      <c r="C46" s="85" t="s">
        <v>188</v>
      </c>
      <c r="D46" s="99">
        <v>0.54166666666666663</v>
      </c>
      <c r="E46" s="85" t="s">
        <v>170</v>
      </c>
      <c r="G46" s="73">
        <f>$G$17</f>
        <v>0.33300000000000002</v>
      </c>
      <c r="H46" s="73">
        <f>DVOA!$F$366</f>
        <v>15</v>
      </c>
      <c r="I46" s="73">
        <f>DVOA!$F$368</f>
        <v>11</v>
      </c>
      <c r="J46" s="73">
        <f>DVOA!$F$372</f>
        <v>18</v>
      </c>
      <c r="K46" s="73">
        <f>DVOA!$F$375</f>
        <v>21</v>
      </c>
      <c r="L46" s="73">
        <f>DVOA!$F$376</f>
        <v>1</v>
      </c>
      <c r="M46" s="73">
        <f>DVOA!$F$377</f>
        <v>31</v>
      </c>
      <c r="N46" s="73">
        <f>DVOA!$F$380</f>
        <v>13</v>
      </c>
      <c r="O46" s="81">
        <f>DVOA!$F$369</f>
        <v>31</v>
      </c>
      <c r="P46" s="88"/>
      <c r="Q46" s="82">
        <f>DVOA!$AE$366</f>
        <v>14</v>
      </c>
      <c r="R46" s="73">
        <f>DVOA!$AE$367</f>
        <v>10</v>
      </c>
      <c r="S46" s="81">
        <f>DVOA!$AE$368</f>
        <v>31</v>
      </c>
      <c r="T46" s="75"/>
      <c r="U46" s="87">
        <f>DVOA!$AE$380</f>
        <v>23</v>
      </c>
      <c r="V46" s="88"/>
      <c r="W46" s="82">
        <f>DVOA!$AE$376</f>
        <v>22</v>
      </c>
      <c r="X46" s="72"/>
      <c r="Y46" s="72"/>
      <c r="Z46" s="72"/>
      <c r="AA46" s="72"/>
      <c r="AB46" s="72"/>
      <c r="AC46" s="72"/>
      <c r="AD46" s="72"/>
      <c r="AE46" s="72"/>
      <c r="AF46" s="72"/>
      <c r="AH46" s="68" t="s">
        <v>49</v>
      </c>
      <c r="AI46" s="134">
        <f>$D$282</f>
        <v>16.882352941176471</v>
      </c>
      <c r="AJ46" s="78">
        <v>21</v>
      </c>
      <c r="AK46" s="69"/>
      <c r="AL46" s="70" t="s">
        <v>49</v>
      </c>
      <c r="AM46" s="134">
        <f>$D$283</f>
        <v>15</v>
      </c>
      <c r="AN46" s="78">
        <v>11</v>
      </c>
      <c r="AO46" s="69"/>
      <c r="AP46" s="70" t="s">
        <v>49</v>
      </c>
      <c r="AQ46" s="134">
        <f>$D$284</f>
        <v>18.555555555555557</v>
      </c>
      <c r="AR46" s="78">
        <v>25</v>
      </c>
      <c r="AS46" s="69"/>
      <c r="AT46" s="70" t="s">
        <v>49</v>
      </c>
      <c r="AU46" s="134">
        <f>$D$285</f>
        <v>16.25</v>
      </c>
      <c r="AV46" s="78">
        <v>18</v>
      </c>
      <c r="AW46" s="69"/>
      <c r="AX46" s="70" t="s">
        <v>49</v>
      </c>
      <c r="AY46" s="134">
        <f>$D$286</f>
        <v>13.75</v>
      </c>
      <c r="AZ46" s="78">
        <v>7</v>
      </c>
      <c r="BA46" s="69"/>
      <c r="BB46" s="70" t="s">
        <v>49</v>
      </c>
      <c r="BC46" s="134">
        <f>$D$287</f>
        <v>21.25</v>
      </c>
      <c r="BD46" s="78">
        <v>27</v>
      </c>
      <c r="BE46" s="69"/>
      <c r="BF46" s="70" t="s">
        <v>49</v>
      </c>
      <c r="BG46" s="134">
        <f>$D$288</f>
        <v>16.399999999999999</v>
      </c>
      <c r="BH46" s="78">
        <v>15</v>
      </c>
      <c r="BI46" s="65"/>
      <c r="BJ46" s="68" t="s">
        <v>49</v>
      </c>
      <c r="BK46" s="134">
        <f>$U$282</f>
        <v>18.882352941176471</v>
      </c>
      <c r="BL46" s="78">
        <v>27</v>
      </c>
      <c r="BM46" s="69"/>
      <c r="BN46" s="70" t="s">
        <v>49</v>
      </c>
      <c r="BO46" s="134">
        <f>$U$283</f>
        <v>20.5</v>
      </c>
      <c r="BP46" s="78">
        <v>28</v>
      </c>
      <c r="BQ46" s="69"/>
      <c r="BR46" s="70" t="s">
        <v>49</v>
      </c>
      <c r="BS46" s="134">
        <f>$U$284</f>
        <v>17.444444444444443</v>
      </c>
      <c r="BT46" s="78">
        <v>20</v>
      </c>
      <c r="BU46" s="69"/>
      <c r="BV46" s="70" t="s">
        <v>49</v>
      </c>
      <c r="BW46" s="134">
        <f>$U$285</f>
        <v>26.75</v>
      </c>
      <c r="BX46" s="78">
        <v>32</v>
      </c>
      <c r="BY46" s="69"/>
      <c r="BZ46" s="70" t="s">
        <v>49</v>
      </c>
      <c r="CA46" s="134">
        <f>$U$286</f>
        <v>14.25</v>
      </c>
      <c r="CB46" s="78">
        <v>11</v>
      </c>
      <c r="CC46" s="69"/>
      <c r="CD46" s="70" t="s">
        <v>49</v>
      </c>
      <c r="CE46" s="134">
        <f>$U$287</f>
        <v>18</v>
      </c>
      <c r="CF46" s="78">
        <v>23</v>
      </c>
      <c r="CG46" s="69"/>
      <c r="CH46" s="70" t="s">
        <v>49</v>
      </c>
      <c r="CI46" s="134">
        <f>$U$288</f>
        <v>17</v>
      </c>
      <c r="CJ46" s="78">
        <v>18</v>
      </c>
      <c r="CK46" s="65"/>
      <c r="CL46" s="68" t="s">
        <v>49</v>
      </c>
      <c r="CM46" s="134">
        <f>$AE$282</f>
        <v>19.058823529411764</v>
      </c>
      <c r="CN46" s="78">
        <v>29</v>
      </c>
      <c r="CO46" s="69"/>
      <c r="CP46" s="70" t="s">
        <v>49</v>
      </c>
      <c r="CQ46" s="134">
        <f>$AE$283</f>
        <v>18.625</v>
      </c>
      <c r="CR46" s="78">
        <v>22</v>
      </c>
      <c r="CS46" s="69"/>
      <c r="CT46" s="70" t="s">
        <v>49</v>
      </c>
      <c r="CU46" s="134">
        <f>$AE$284</f>
        <v>19.444444444444443</v>
      </c>
      <c r="CV46" s="78">
        <v>28</v>
      </c>
      <c r="CW46" s="69"/>
      <c r="CX46" s="70" t="s">
        <v>49</v>
      </c>
      <c r="CY46" s="134">
        <f>$AE$285</f>
        <v>21.25</v>
      </c>
      <c r="CZ46" s="78">
        <v>27</v>
      </c>
      <c r="DA46" s="69"/>
      <c r="DB46" s="70" t="s">
        <v>49</v>
      </c>
      <c r="DC46" s="134">
        <f>$AE$286</f>
        <v>16</v>
      </c>
      <c r="DD46" s="78">
        <v>14</v>
      </c>
      <c r="DE46" s="69"/>
      <c r="DF46" s="70" t="s">
        <v>49</v>
      </c>
      <c r="DG46" s="134">
        <f>$AE$287</f>
        <v>21.5</v>
      </c>
      <c r="DH46" s="78">
        <v>28</v>
      </c>
      <c r="DI46" s="69"/>
      <c r="DJ46" s="70" t="s">
        <v>49</v>
      </c>
      <c r="DK46" s="134">
        <f>$AE$288</f>
        <v>17.8</v>
      </c>
      <c r="DL46" s="78">
        <v>19</v>
      </c>
    </row>
    <row r="47" spans="1:116" x14ac:dyDescent="0.3">
      <c r="A47" s="73">
        <v>10</v>
      </c>
      <c r="B47" s="96">
        <v>44875</v>
      </c>
      <c r="C47" s="84" t="s">
        <v>181</v>
      </c>
      <c r="D47" s="99">
        <v>0.84375</v>
      </c>
      <c r="E47" s="85" t="s">
        <v>221</v>
      </c>
      <c r="G47" s="73">
        <f>$G$9</f>
        <v>0.33300000000000002</v>
      </c>
      <c r="H47" s="73">
        <f>DVOA!$F$93</f>
        <v>14</v>
      </c>
      <c r="I47" s="73">
        <f>DVOA!$F$95</f>
        <v>13</v>
      </c>
      <c r="J47" s="73">
        <f>DVOA!$F$99</f>
        <v>17</v>
      </c>
      <c r="K47" s="73">
        <f>DVOA!$F$102</f>
        <v>15</v>
      </c>
      <c r="L47" s="73">
        <f>DVOA!$F$103</f>
        <v>8</v>
      </c>
      <c r="M47" s="73">
        <f>DVOA!$F$104</f>
        <v>20</v>
      </c>
      <c r="N47" s="73">
        <f>DVOA!$F$107</f>
        <v>27</v>
      </c>
      <c r="O47" s="81">
        <f>DVOA!$F$96</f>
        <v>6</v>
      </c>
      <c r="P47" s="88"/>
      <c r="Q47" s="82">
        <f>DVOA!$AE$93</f>
        <v>25</v>
      </c>
      <c r="R47" s="73">
        <f>DVOA!$AE$94</f>
        <v>30</v>
      </c>
      <c r="S47" s="81">
        <f>DVOA!$AE$95</f>
        <v>9</v>
      </c>
      <c r="T47" s="75"/>
      <c r="U47" s="87">
        <f>DVOA!$AE$107</f>
        <v>5</v>
      </c>
      <c r="V47" s="88"/>
      <c r="W47" s="82">
        <f>DVOA!$AE$103</f>
        <v>18</v>
      </c>
      <c r="X47" s="72"/>
      <c r="Y47" s="72"/>
      <c r="Z47" s="72"/>
      <c r="AA47" s="72"/>
      <c r="AB47" s="72"/>
      <c r="AC47" s="72"/>
      <c r="AD47" s="72"/>
      <c r="AE47" s="72"/>
      <c r="AF47" s="72"/>
      <c r="AH47" s="68" t="s">
        <v>50</v>
      </c>
      <c r="AI47" s="134">
        <f>$D$314</f>
        <v>17.176470588235293</v>
      </c>
      <c r="AJ47" s="78">
        <v>22</v>
      </c>
      <c r="AK47" s="69"/>
      <c r="AL47" s="70" t="s">
        <v>50</v>
      </c>
      <c r="AM47" s="134">
        <f>$D$315</f>
        <v>16.75</v>
      </c>
      <c r="AN47" s="78">
        <v>17</v>
      </c>
      <c r="AO47" s="69"/>
      <c r="AP47" s="70" t="s">
        <v>50</v>
      </c>
      <c r="AQ47" s="134">
        <f>$D$316</f>
        <v>17.555555555555557</v>
      </c>
      <c r="AR47" s="78">
        <v>20</v>
      </c>
      <c r="AS47" s="69"/>
      <c r="AT47" s="70" t="s">
        <v>50</v>
      </c>
      <c r="AU47" s="134">
        <f>$D$317</f>
        <v>17.5</v>
      </c>
      <c r="AV47" s="78">
        <v>20</v>
      </c>
      <c r="AW47" s="69"/>
      <c r="AX47" s="70" t="s">
        <v>50</v>
      </c>
      <c r="AY47" s="134">
        <f>$D$318</f>
        <v>16</v>
      </c>
      <c r="AZ47" s="78">
        <v>14</v>
      </c>
      <c r="BA47" s="69"/>
      <c r="BB47" s="70" t="s">
        <v>50</v>
      </c>
      <c r="BC47" s="134">
        <f>$D$319</f>
        <v>19.5</v>
      </c>
      <c r="BD47" s="78">
        <v>24</v>
      </c>
      <c r="BE47" s="69"/>
      <c r="BF47" s="70" t="s">
        <v>50</v>
      </c>
      <c r="BG47" s="134">
        <f>$D$320</f>
        <v>16</v>
      </c>
      <c r="BH47" s="78">
        <v>13</v>
      </c>
      <c r="BI47" s="65"/>
      <c r="BJ47" s="68" t="s">
        <v>50</v>
      </c>
      <c r="BK47" s="134">
        <f>$U$314</f>
        <v>17.588235294117649</v>
      </c>
      <c r="BL47" s="78">
        <v>23</v>
      </c>
      <c r="BM47" s="69"/>
      <c r="BN47" s="70" t="s">
        <v>50</v>
      </c>
      <c r="BO47" s="134">
        <f>$U$315</f>
        <v>19.875</v>
      </c>
      <c r="BP47" s="78">
        <v>27</v>
      </c>
      <c r="BQ47" s="69"/>
      <c r="BR47" s="70" t="s">
        <v>50</v>
      </c>
      <c r="BS47" s="134">
        <f>$U$316</f>
        <v>15.555555555555555</v>
      </c>
      <c r="BT47" s="78">
        <v>11</v>
      </c>
      <c r="BU47" s="69"/>
      <c r="BV47" s="70" t="s">
        <v>50</v>
      </c>
      <c r="BW47" s="134">
        <f>$U$317</f>
        <v>22.25</v>
      </c>
      <c r="BX47" s="78">
        <v>28</v>
      </c>
      <c r="BY47" s="69"/>
      <c r="BZ47" s="70" t="s">
        <v>50</v>
      </c>
      <c r="CA47" s="134">
        <f>$U$318</f>
        <v>17.5</v>
      </c>
      <c r="CB47" s="78">
        <v>19</v>
      </c>
      <c r="CC47" s="69"/>
      <c r="CD47" s="70" t="s">
        <v>50</v>
      </c>
      <c r="CE47" s="134">
        <f>$U$319</f>
        <v>16.75</v>
      </c>
      <c r="CF47" s="78">
        <v>16</v>
      </c>
      <c r="CG47" s="69"/>
      <c r="CH47" s="70" t="s">
        <v>50</v>
      </c>
      <c r="CI47" s="134">
        <f>$U$320</f>
        <v>14.6</v>
      </c>
      <c r="CJ47" s="78">
        <v>11</v>
      </c>
      <c r="CK47" s="65"/>
      <c r="CL47" s="68" t="s">
        <v>50</v>
      </c>
      <c r="CM47" s="134">
        <f>$AE$314</f>
        <v>18.117647058823529</v>
      </c>
      <c r="CN47" s="78">
        <v>24</v>
      </c>
      <c r="CO47" s="69"/>
      <c r="CP47" s="70" t="s">
        <v>50</v>
      </c>
      <c r="CQ47" s="134">
        <f>$AE$315</f>
        <v>19.125</v>
      </c>
      <c r="CR47" s="78">
        <v>25</v>
      </c>
      <c r="CS47" s="69"/>
      <c r="CT47" s="70" t="s">
        <v>50</v>
      </c>
      <c r="CU47" s="134">
        <f>$AE$316</f>
        <v>17.222222222222221</v>
      </c>
      <c r="CV47" s="78">
        <v>19</v>
      </c>
      <c r="CW47" s="69"/>
      <c r="CX47" s="70" t="s">
        <v>50</v>
      </c>
      <c r="CY47" s="134">
        <f>$AE$317</f>
        <v>17.5</v>
      </c>
      <c r="CZ47" s="78">
        <v>21</v>
      </c>
      <c r="DA47" s="69"/>
      <c r="DB47" s="70" t="s">
        <v>50</v>
      </c>
      <c r="DC47" s="134">
        <f>$AE$318</f>
        <v>20.75</v>
      </c>
      <c r="DD47" s="78">
        <v>26</v>
      </c>
      <c r="DE47" s="69"/>
      <c r="DF47" s="70" t="s">
        <v>50</v>
      </c>
      <c r="DG47" s="134">
        <f>$AE$319</f>
        <v>15.5</v>
      </c>
      <c r="DH47" s="78">
        <v>13</v>
      </c>
      <c r="DI47" s="69"/>
      <c r="DJ47" s="70" t="s">
        <v>50</v>
      </c>
      <c r="DK47" s="134">
        <f>$AE$320</f>
        <v>18.600000000000001</v>
      </c>
      <c r="DL47" s="78">
        <v>22</v>
      </c>
    </row>
    <row r="48" spans="1:116" x14ac:dyDescent="0.3">
      <c r="A48" s="73">
        <v>11</v>
      </c>
      <c r="B48" s="96">
        <v>44885</v>
      </c>
      <c r="C48" s="84" t="s">
        <v>210</v>
      </c>
      <c r="D48" s="99">
        <v>0.54166666666666663</v>
      </c>
      <c r="E48" s="85" t="s">
        <v>170</v>
      </c>
      <c r="F48" s="64" t="s">
        <v>220</v>
      </c>
      <c r="G48" s="73">
        <v>0.66700000000000004</v>
      </c>
      <c r="H48" s="73">
        <f>DVOA!$F$114</f>
        <v>11</v>
      </c>
      <c r="I48" s="73">
        <f>DVOA!$F$116</f>
        <v>22</v>
      </c>
      <c r="J48" s="73">
        <f>DVOA!$F$120</f>
        <v>10</v>
      </c>
      <c r="K48" s="73">
        <f>DVOA!$F$123</f>
        <v>1</v>
      </c>
      <c r="L48" s="73">
        <f>DVOA!$F$124</f>
        <v>27</v>
      </c>
      <c r="M48" s="73">
        <f>DVOA!$F$125</f>
        <v>17</v>
      </c>
      <c r="N48" s="73">
        <f>DVOA!$F$128</f>
        <v>16</v>
      </c>
      <c r="O48" s="81">
        <f>DVOA!$F$117</f>
        <v>8</v>
      </c>
      <c r="P48" s="88"/>
      <c r="Q48" s="82">
        <f>DVOA!$AE$114</f>
        <v>28</v>
      </c>
      <c r="R48" s="73">
        <f>DVOA!$AE$115</f>
        <v>32</v>
      </c>
      <c r="S48" s="81">
        <f>DVOA!$AE$116</f>
        <v>6</v>
      </c>
      <c r="T48" s="75"/>
      <c r="U48" s="87">
        <f>DVOA!$AE$128</f>
        <v>22</v>
      </c>
      <c r="V48" s="88"/>
      <c r="W48" s="82">
        <f>DVOA!$AE$124</f>
        <v>23</v>
      </c>
      <c r="X48" s="72"/>
      <c r="Y48" s="72"/>
      <c r="Z48" s="72"/>
      <c r="AA48" s="72"/>
      <c r="AB48" s="72"/>
      <c r="AC48" s="72"/>
      <c r="AD48" s="72"/>
      <c r="AE48" s="72"/>
      <c r="AF48" s="72"/>
      <c r="AH48" s="68" t="s">
        <v>51</v>
      </c>
      <c r="AI48" s="134">
        <f>$D$346</f>
        <v>16.529411764705884</v>
      </c>
      <c r="AJ48" s="78">
        <v>19</v>
      </c>
      <c r="AK48" s="69"/>
      <c r="AL48" s="70" t="s">
        <v>51</v>
      </c>
      <c r="AM48" s="134">
        <f>$D$347</f>
        <v>16.875</v>
      </c>
      <c r="AN48" s="78">
        <v>18</v>
      </c>
      <c r="AO48" s="69"/>
      <c r="AP48" s="70" t="s">
        <v>51</v>
      </c>
      <c r="AQ48" s="134">
        <f>$D$348</f>
        <v>16.222222222222221</v>
      </c>
      <c r="AR48" s="78">
        <v>11</v>
      </c>
      <c r="AS48" s="69"/>
      <c r="AT48" s="70" t="s">
        <v>51</v>
      </c>
      <c r="AU48" s="134">
        <f>$D$349</f>
        <v>15.75</v>
      </c>
      <c r="AV48" s="78">
        <v>15</v>
      </c>
      <c r="AW48" s="69"/>
      <c r="AX48" s="70" t="s">
        <v>51</v>
      </c>
      <c r="AY48" s="134">
        <f>$D$350</f>
        <v>18</v>
      </c>
      <c r="AZ48" s="78">
        <v>22</v>
      </c>
      <c r="BA48" s="69"/>
      <c r="BB48" s="70" t="s">
        <v>51</v>
      </c>
      <c r="BC48" s="134">
        <f>$D$351</f>
        <v>11.25</v>
      </c>
      <c r="BD48" s="78">
        <v>6</v>
      </c>
      <c r="BE48" s="69"/>
      <c r="BF48" s="70" t="s">
        <v>51</v>
      </c>
      <c r="BG48" s="134">
        <f>$D$352</f>
        <v>20.2</v>
      </c>
      <c r="BH48" s="78">
        <v>28</v>
      </c>
      <c r="BI48" s="65"/>
      <c r="BJ48" s="68" t="s">
        <v>51</v>
      </c>
      <c r="BK48" s="134">
        <f>$U$346</f>
        <v>15.117647058823529</v>
      </c>
      <c r="BL48" s="78">
        <v>9</v>
      </c>
      <c r="BM48" s="69"/>
      <c r="BN48" s="70" t="s">
        <v>51</v>
      </c>
      <c r="BO48" s="134">
        <f>$U$347</f>
        <v>13.25</v>
      </c>
      <c r="BP48" s="78">
        <v>7</v>
      </c>
      <c r="BQ48" s="69"/>
      <c r="BR48" s="70" t="s">
        <v>51</v>
      </c>
      <c r="BS48" s="134">
        <f>$U$348</f>
        <v>16.777777777777779</v>
      </c>
      <c r="BT48" s="78">
        <v>16</v>
      </c>
      <c r="BU48" s="69"/>
      <c r="BV48" s="70" t="s">
        <v>51</v>
      </c>
      <c r="BW48" s="134">
        <f>$U$349</f>
        <v>16.75</v>
      </c>
      <c r="BX48" s="78">
        <v>15</v>
      </c>
      <c r="BY48" s="69"/>
      <c r="BZ48" s="70" t="s">
        <v>51</v>
      </c>
      <c r="CA48" s="134">
        <f>$U$350</f>
        <v>9.75</v>
      </c>
      <c r="CB48" s="78">
        <v>3</v>
      </c>
      <c r="CC48" s="69"/>
      <c r="CD48" s="70" t="s">
        <v>51</v>
      </c>
      <c r="CE48" s="134">
        <f>$U$351</f>
        <v>14.75</v>
      </c>
      <c r="CF48" s="78">
        <v>11</v>
      </c>
      <c r="CG48" s="69"/>
      <c r="CH48" s="70" t="s">
        <v>51</v>
      </c>
      <c r="CI48" s="134">
        <f>$U$352</f>
        <v>18.399999999999999</v>
      </c>
      <c r="CJ48" s="78">
        <v>22</v>
      </c>
      <c r="CK48" s="65"/>
      <c r="CL48" s="68" t="s">
        <v>51</v>
      </c>
      <c r="CM48" s="134">
        <f>$AE$346</f>
        <v>15.529411764705882</v>
      </c>
      <c r="CN48" s="78">
        <v>8</v>
      </c>
      <c r="CO48" s="69"/>
      <c r="CP48" s="70" t="s">
        <v>51</v>
      </c>
      <c r="CQ48" s="134">
        <f>$AE$347</f>
        <v>13.75</v>
      </c>
      <c r="CR48" s="78">
        <v>6</v>
      </c>
      <c r="CS48" s="69"/>
      <c r="CT48" s="70" t="s">
        <v>51</v>
      </c>
      <c r="CU48" s="134">
        <f>$AE$348</f>
        <v>17.111111111111111</v>
      </c>
      <c r="CV48" s="78">
        <v>18</v>
      </c>
      <c r="CW48" s="69"/>
      <c r="CX48" s="70" t="s">
        <v>51</v>
      </c>
      <c r="CY48" s="134">
        <f>$AE$349</f>
        <v>15.5</v>
      </c>
      <c r="CZ48" s="78">
        <v>12</v>
      </c>
      <c r="DA48" s="69"/>
      <c r="DB48" s="70" t="s">
        <v>51</v>
      </c>
      <c r="DC48" s="134">
        <f>$AE$350</f>
        <v>12</v>
      </c>
      <c r="DD48" s="78">
        <v>5</v>
      </c>
      <c r="DE48" s="69"/>
      <c r="DF48" s="70" t="s">
        <v>51</v>
      </c>
      <c r="DG48" s="134">
        <f>$AE$351</f>
        <v>13.5</v>
      </c>
      <c r="DH48" s="78">
        <v>6</v>
      </c>
      <c r="DI48" s="69"/>
      <c r="DJ48" s="70" t="s">
        <v>51</v>
      </c>
      <c r="DK48" s="134">
        <f>$AE$352</f>
        <v>20</v>
      </c>
      <c r="DL48" s="78">
        <v>24</v>
      </c>
    </row>
    <row r="49" spans="1:116" x14ac:dyDescent="0.3">
      <c r="A49" s="73">
        <v>12</v>
      </c>
      <c r="B49" s="96">
        <v>44892</v>
      </c>
      <c r="C49" s="84" t="s">
        <v>222</v>
      </c>
      <c r="D49" s="99">
        <v>0.54166666666666663</v>
      </c>
      <c r="E49" s="84" t="s">
        <v>170</v>
      </c>
      <c r="F49" s="64" t="s">
        <v>220</v>
      </c>
      <c r="G49" s="77">
        <v>0.33300000000000002</v>
      </c>
      <c r="H49" s="73">
        <f>DVOA!$F$660</f>
        <v>29</v>
      </c>
      <c r="I49" s="73">
        <f>DVOA!$F$662</f>
        <v>16</v>
      </c>
      <c r="J49" s="73">
        <f>DVOA!$F$666</f>
        <v>28</v>
      </c>
      <c r="K49" s="73">
        <f>DVOA!$F$669</f>
        <v>25</v>
      </c>
      <c r="L49" s="73">
        <f>DVOA!$F$670</f>
        <v>20</v>
      </c>
      <c r="M49" s="73">
        <f>DVOA!$F$671</f>
        <v>28</v>
      </c>
      <c r="N49" s="73">
        <f>DVOA!$F$674</f>
        <v>21</v>
      </c>
      <c r="O49" s="81">
        <f>DVOA!$F$663</f>
        <v>18</v>
      </c>
      <c r="P49" s="88"/>
      <c r="Q49" s="82">
        <f>DVOA!$AE$660</f>
        <v>29</v>
      </c>
      <c r="R49" s="73">
        <f>DVOA!$AE$661</f>
        <v>27</v>
      </c>
      <c r="S49" s="81">
        <f>DVOA!$AE$662</f>
        <v>25</v>
      </c>
      <c r="T49" s="75"/>
      <c r="U49" s="87">
        <f>DVOA!$AE$674</f>
        <v>18</v>
      </c>
      <c r="V49" s="88"/>
      <c r="W49" s="82">
        <f>DVOA!$AE$670</f>
        <v>32</v>
      </c>
      <c r="X49" s="72"/>
      <c r="Y49" s="72"/>
      <c r="Z49" s="72"/>
      <c r="AA49" s="72"/>
      <c r="AB49" s="72"/>
      <c r="AC49" s="72"/>
      <c r="AD49" s="72"/>
      <c r="AE49" s="72"/>
      <c r="AF49" s="72"/>
      <c r="AH49" s="68" t="s">
        <v>52</v>
      </c>
      <c r="AI49" s="134">
        <f>$D$378</f>
        <v>18.176470588235293</v>
      </c>
      <c r="AJ49" s="78">
        <v>26</v>
      </c>
      <c r="AK49" s="69"/>
      <c r="AL49" s="70" t="s">
        <v>52</v>
      </c>
      <c r="AM49" s="134">
        <f>$D$379</f>
        <v>18.625</v>
      </c>
      <c r="AN49" s="78">
        <v>25</v>
      </c>
      <c r="AO49" s="69"/>
      <c r="AP49" s="70" t="s">
        <v>52</v>
      </c>
      <c r="AQ49" s="134">
        <f>$D$380</f>
        <v>17.777777777777779</v>
      </c>
      <c r="AR49" s="78">
        <v>21</v>
      </c>
      <c r="AS49" s="69"/>
      <c r="AT49" s="70" t="s">
        <v>52</v>
      </c>
      <c r="AU49" s="134">
        <f>$D$381</f>
        <v>14.5</v>
      </c>
      <c r="AV49" s="78">
        <v>10</v>
      </c>
      <c r="AW49" s="69"/>
      <c r="AX49" s="70" t="s">
        <v>52</v>
      </c>
      <c r="AY49" s="134">
        <f>$D$382</f>
        <v>22.75</v>
      </c>
      <c r="AZ49" s="78">
        <v>30</v>
      </c>
      <c r="BA49" s="69"/>
      <c r="BB49" s="70" t="s">
        <v>52</v>
      </c>
      <c r="BC49" s="134">
        <f>$D$383</f>
        <v>15.5</v>
      </c>
      <c r="BD49" s="78">
        <v>14</v>
      </c>
      <c r="BE49" s="69"/>
      <c r="BF49" s="70" t="s">
        <v>52</v>
      </c>
      <c r="BG49" s="134">
        <f>$D$384</f>
        <v>19.600000000000001</v>
      </c>
      <c r="BH49" s="78">
        <v>27</v>
      </c>
      <c r="BI49" s="65"/>
      <c r="BJ49" s="68" t="s">
        <v>52</v>
      </c>
      <c r="BK49" s="134">
        <f>$U$378</f>
        <v>15.411764705882353</v>
      </c>
      <c r="BL49" s="78">
        <v>10</v>
      </c>
      <c r="BM49" s="69"/>
      <c r="BN49" s="70" t="s">
        <v>52</v>
      </c>
      <c r="BO49" s="134">
        <f>$U$379</f>
        <v>19.125</v>
      </c>
      <c r="BP49" s="78">
        <v>25</v>
      </c>
      <c r="BQ49" s="69"/>
      <c r="BR49" s="70" t="s">
        <v>52</v>
      </c>
      <c r="BS49" s="134">
        <f>$U$380</f>
        <v>12.111111111111111</v>
      </c>
      <c r="BT49" s="78">
        <v>3</v>
      </c>
      <c r="BU49" s="69"/>
      <c r="BV49" s="70" t="s">
        <v>52</v>
      </c>
      <c r="BW49" s="134">
        <f>$U$381</f>
        <v>19.75</v>
      </c>
      <c r="BX49" s="78">
        <v>24</v>
      </c>
      <c r="BY49" s="69"/>
      <c r="BZ49" s="70" t="s">
        <v>52</v>
      </c>
      <c r="CA49" s="134">
        <f>$U$382</f>
        <v>18.5</v>
      </c>
      <c r="CB49" s="78">
        <v>22</v>
      </c>
      <c r="CC49" s="69"/>
      <c r="CD49" s="70" t="s">
        <v>52</v>
      </c>
      <c r="CE49" s="134">
        <f>$U$383</f>
        <v>10.75</v>
      </c>
      <c r="CF49" s="78">
        <v>4</v>
      </c>
      <c r="CG49" s="69"/>
      <c r="CH49" s="70" t="s">
        <v>52</v>
      </c>
      <c r="CI49" s="134">
        <f>$U$384</f>
        <v>13.2</v>
      </c>
      <c r="CJ49" s="78">
        <v>6</v>
      </c>
      <c r="CK49" s="65"/>
      <c r="CL49" s="68" t="s">
        <v>52</v>
      </c>
      <c r="CM49" s="134">
        <f>$AE$378</f>
        <v>17.176470588235293</v>
      </c>
      <c r="CN49" s="78">
        <v>23</v>
      </c>
      <c r="CO49" s="69"/>
      <c r="CP49" s="70" t="s">
        <v>52</v>
      </c>
      <c r="CQ49" s="134">
        <f>$AE$379</f>
        <v>19.375</v>
      </c>
      <c r="CR49" s="78">
        <v>27</v>
      </c>
      <c r="CS49" s="69"/>
      <c r="CT49" s="70" t="s">
        <v>52</v>
      </c>
      <c r="CU49" s="134">
        <f>$AE$380</f>
        <v>15.222222222222221</v>
      </c>
      <c r="CV49" s="78">
        <v>9</v>
      </c>
      <c r="CW49" s="69"/>
      <c r="CX49" s="70" t="s">
        <v>52</v>
      </c>
      <c r="CY49" s="134">
        <f>$AE$381</f>
        <v>16</v>
      </c>
      <c r="CZ49" s="78">
        <v>14</v>
      </c>
      <c r="DA49" s="69"/>
      <c r="DB49" s="70" t="s">
        <v>52</v>
      </c>
      <c r="DC49" s="134">
        <f>$AE$382</f>
        <v>22.75</v>
      </c>
      <c r="DD49" s="78">
        <v>28</v>
      </c>
      <c r="DE49" s="69"/>
      <c r="DF49" s="70" t="s">
        <v>52</v>
      </c>
      <c r="DG49" s="134">
        <f>$AE$383</f>
        <v>12.25</v>
      </c>
      <c r="DH49" s="78">
        <v>5</v>
      </c>
      <c r="DI49" s="69"/>
      <c r="DJ49" s="70" t="s">
        <v>52</v>
      </c>
      <c r="DK49" s="134">
        <f>$AE$384</f>
        <v>17.600000000000001</v>
      </c>
      <c r="DL49" s="78">
        <v>17</v>
      </c>
    </row>
    <row r="50" spans="1:116" x14ac:dyDescent="0.3">
      <c r="A50" s="73">
        <v>13</v>
      </c>
      <c r="B50" s="96">
        <v>44899</v>
      </c>
      <c r="C50" s="85" t="s">
        <v>193</v>
      </c>
      <c r="D50" s="99">
        <v>0.54166666666666663</v>
      </c>
      <c r="E50" s="85" t="s">
        <v>169</v>
      </c>
      <c r="F50" s="64" t="s">
        <v>220</v>
      </c>
      <c r="G50" s="73">
        <v>0.33300000000000002</v>
      </c>
      <c r="H50" s="73">
        <f>DVOA!$F$555</f>
        <v>12</v>
      </c>
      <c r="I50" s="73">
        <f>DVOA!$F$557</f>
        <v>17</v>
      </c>
      <c r="J50" s="73">
        <f>DVOA!$F$561</f>
        <v>12</v>
      </c>
      <c r="K50" s="73">
        <f>DVOA!$F$564</f>
        <v>26</v>
      </c>
      <c r="L50" s="73">
        <f>DVOA!$F$565</f>
        <v>15</v>
      </c>
      <c r="M50" s="73">
        <f>DVOA!$F$566</f>
        <v>6</v>
      </c>
      <c r="N50" s="73">
        <f>DVOA!$F$569</f>
        <v>4</v>
      </c>
      <c r="O50" s="81">
        <f>DVOA!$F$558</f>
        <v>20</v>
      </c>
      <c r="P50" s="88"/>
      <c r="Q50" s="82">
        <f>DVOA!$AE$555</f>
        <v>16</v>
      </c>
      <c r="R50" s="73">
        <f>DVOA!$AE$556</f>
        <v>21</v>
      </c>
      <c r="S50" s="81">
        <f>DVOA!$AE$557</f>
        <v>12</v>
      </c>
      <c r="T50" s="75"/>
      <c r="U50" s="87">
        <f>DVOA!$AE$569</f>
        <v>21</v>
      </c>
      <c r="V50" s="88"/>
      <c r="W50" s="82">
        <f>DVOA!$AE$565</f>
        <v>16</v>
      </c>
      <c r="X50" s="72"/>
      <c r="Y50" s="72"/>
      <c r="Z50" s="72"/>
      <c r="AA50" s="72"/>
      <c r="AB50" s="72"/>
      <c r="AC50" s="72"/>
      <c r="AD50" s="72"/>
      <c r="AE50" s="72"/>
      <c r="AF50" s="72"/>
      <c r="AH50" s="68" t="s">
        <v>53</v>
      </c>
      <c r="AI50" s="134">
        <f>$D$410</f>
        <v>15.529411764705882</v>
      </c>
      <c r="AJ50" s="78">
        <v>10</v>
      </c>
      <c r="AK50" s="69"/>
      <c r="AL50" s="70" t="s">
        <v>53</v>
      </c>
      <c r="AM50" s="134">
        <f>$D$411</f>
        <v>12.5</v>
      </c>
      <c r="AN50" s="78">
        <v>1</v>
      </c>
      <c r="AO50" s="69"/>
      <c r="AP50" s="70" t="s">
        <v>53</v>
      </c>
      <c r="AQ50" s="134">
        <f>$D$412</f>
        <v>18.222222222222221</v>
      </c>
      <c r="AR50" s="78">
        <v>23</v>
      </c>
      <c r="AS50" s="69"/>
      <c r="AT50" s="70" t="s">
        <v>53</v>
      </c>
      <c r="AU50" s="134">
        <f>$D$413</f>
        <v>11</v>
      </c>
      <c r="AV50" s="78">
        <v>3</v>
      </c>
      <c r="AW50" s="69"/>
      <c r="AX50" s="70" t="s">
        <v>53</v>
      </c>
      <c r="AY50" s="134">
        <f>$D$414</f>
        <v>14</v>
      </c>
      <c r="AZ50" s="78">
        <v>8</v>
      </c>
      <c r="BA50" s="69"/>
      <c r="BB50" s="70" t="s">
        <v>53</v>
      </c>
      <c r="BC50" s="134">
        <f>$D$415</f>
        <v>26</v>
      </c>
      <c r="BD50" s="78">
        <v>31</v>
      </c>
      <c r="BE50" s="69"/>
      <c r="BF50" s="70" t="s">
        <v>53</v>
      </c>
      <c r="BG50" s="134">
        <f>$D$416</f>
        <v>12</v>
      </c>
      <c r="BH50" s="78">
        <v>5</v>
      </c>
      <c r="BI50" s="65"/>
      <c r="BJ50" s="68" t="s">
        <v>53</v>
      </c>
      <c r="BK50" s="134">
        <f>$U$410</f>
        <v>16.411764705882351</v>
      </c>
      <c r="BL50" s="78">
        <v>14</v>
      </c>
      <c r="BM50" s="69"/>
      <c r="BN50" s="70" t="s">
        <v>53</v>
      </c>
      <c r="BO50" s="134">
        <f>$U$411</f>
        <v>18.25</v>
      </c>
      <c r="BP50" s="78">
        <v>23</v>
      </c>
      <c r="BQ50" s="69"/>
      <c r="BR50" s="70" t="s">
        <v>53</v>
      </c>
      <c r="BS50" s="134">
        <f>$U$412</f>
        <v>14.777777777777779</v>
      </c>
      <c r="BT50" s="78">
        <v>8</v>
      </c>
      <c r="BU50" s="69"/>
      <c r="BV50" s="70" t="s">
        <v>53</v>
      </c>
      <c r="BW50" s="134">
        <f>$U$413</f>
        <v>24</v>
      </c>
      <c r="BX50" s="78">
        <v>31</v>
      </c>
      <c r="BY50" s="69"/>
      <c r="BZ50" s="70" t="s">
        <v>53</v>
      </c>
      <c r="CA50" s="134">
        <f>$U$414</f>
        <v>12.5</v>
      </c>
      <c r="CB50" s="78">
        <v>6</v>
      </c>
      <c r="CC50" s="69"/>
      <c r="CD50" s="70" t="s">
        <v>53</v>
      </c>
      <c r="CE50" s="134">
        <f>$U$415</f>
        <v>13.5</v>
      </c>
      <c r="CF50" s="78">
        <v>8</v>
      </c>
      <c r="CG50" s="69"/>
      <c r="CH50" s="70" t="s">
        <v>53</v>
      </c>
      <c r="CI50" s="134">
        <f>$U$416</f>
        <v>15.8</v>
      </c>
      <c r="CJ50" s="78">
        <v>13</v>
      </c>
      <c r="CK50" s="65"/>
      <c r="CL50" s="68" t="s">
        <v>53</v>
      </c>
      <c r="CM50" s="134">
        <f>$AE$410</f>
        <v>16.470588235294116</v>
      </c>
      <c r="CN50" s="78">
        <v>18</v>
      </c>
      <c r="CO50" s="69"/>
      <c r="CP50" s="70" t="s">
        <v>53</v>
      </c>
      <c r="CQ50" s="134">
        <f>$AE$411</f>
        <v>16.375</v>
      </c>
      <c r="CR50" s="78">
        <v>17</v>
      </c>
      <c r="CS50" s="69"/>
      <c r="CT50" s="70" t="s">
        <v>53</v>
      </c>
      <c r="CU50" s="134">
        <f>$AE$412</f>
        <v>16.555555555555557</v>
      </c>
      <c r="CV50" s="78">
        <v>14</v>
      </c>
      <c r="CW50" s="69"/>
      <c r="CX50" s="70" t="s">
        <v>53</v>
      </c>
      <c r="CY50" s="134">
        <f>$AE$413</f>
        <v>21</v>
      </c>
      <c r="CZ50" s="78">
        <v>26</v>
      </c>
      <c r="DA50" s="69"/>
      <c r="DB50" s="70" t="s">
        <v>53</v>
      </c>
      <c r="DC50" s="134">
        <f>$AE$414</f>
        <v>11.75</v>
      </c>
      <c r="DD50" s="78">
        <v>4</v>
      </c>
      <c r="DE50" s="69"/>
      <c r="DF50" s="70" t="s">
        <v>53</v>
      </c>
      <c r="DG50" s="134">
        <f>$AE$415</f>
        <v>19.5</v>
      </c>
      <c r="DH50" s="78">
        <v>27</v>
      </c>
      <c r="DI50" s="69"/>
      <c r="DJ50" s="70" t="s">
        <v>53</v>
      </c>
      <c r="DK50" s="134">
        <f>$AE$416</f>
        <v>14.2</v>
      </c>
      <c r="DL50" s="78">
        <v>11</v>
      </c>
    </row>
    <row r="51" spans="1:116" x14ac:dyDescent="0.3">
      <c r="A51" s="73">
        <v>14</v>
      </c>
      <c r="B51" s="96" t="s">
        <v>147</v>
      </c>
      <c r="C51" s="101" t="s">
        <v>162</v>
      </c>
      <c r="D51" s="102" t="s">
        <v>162</v>
      </c>
      <c r="E51" s="101" t="s">
        <v>162</v>
      </c>
      <c r="G51" s="101" t="s">
        <v>162</v>
      </c>
      <c r="H51" s="101" t="s">
        <v>162</v>
      </c>
      <c r="I51" s="101" t="s">
        <v>162</v>
      </c>
      <c r="J51" s="101" t="s">
        <v>162</v>
      </c>
      <c r="K51" s="101" t="s">
        <v>162</v>
      </c>
      <c r="L51" s="101" t="s">
        <v>162</v>
      </c>
      <c r="M51" s="101" t="s">
        <v>162</v>
      </c>
      <c r="N51" s="101" t="s">
        <v>162</v>
      </c>
      <c r="O51" s="101" t="s">
        <v>162</v>
      </c>
      <c r="P51" s="88"/>
      <c r="Q51" s="101" t="s">
        <v>162</v>
      </c>
      <c r="R51" s="101" t="s">
        <v>162</v>
      </c>
      <c r="S51" s="101" t="s">
        <v>162</v>
      </c>
      <c r="T51" s="75"/>
      <c r="U51" s="101" t="s">
        <v>162</v>
      </c>
      <c r="V51" s="88"/>
      <c r="W51" s="101" t="s">
        <v>162</v>
      </c>
      <c r="X51" s="72"/>
      <c r="Y51" s="72"/>
      <c r="Z51" s="72"/>
      <c r="AA51" s="72"/>
      <c r="AB51" s="72"/>
      <c r="AC51" s="72"/>
      <c r="AD51" s="72"/>
      <c r="AE51" s="72"/>
      <c r="AF51" s="72"/>
      <c r="AH51" s="68" t="s">
        <v>54</v>
      </c>
      <c r="AI51" s="134">
        <f>$D$442</f>
        <v>16</v>
      </c>
      <c r="AJ51" s="78">
        <v>15</v>
      </c>
      <c r="AK51" s="69"/>
      <c r="AL51" s="70" t="s">
        <v>54</v>
      </c>
      <c r="AM51" s="134">
        <f>$D$443</f>
        <v>15</v>
      </c>
      <c r="AN51" s="78">
        <v>11</v>
      </c>
      <c r="AO51" s="69"/>
      <c r="AP51" s="70" t="s">
        <v>54</v>
      </c>
      <c r="AQ51" s="134">
        <f>$D$444</f>
        <v>16.888888888888889</v>
      </c>
      <c r="AR51" s="78">
        <v>15</v>
      </c>
      <c r="AS51" s="69"/>
      <c r="AT51" s="70" t="s">
        <v>54</v>
      </c>
      <c r="AU51" s="134">
        <f>$D$445</f>
        <v>14</v>
      </c>
      <c r="AV51" s="78">
        <v>8</v>
      </c>
      <c r="AW51" s="69"/>
      <c r="AX51" s="70" t="s">
        <v>54</v>
      </c>
      <c r="AY51" s="134">
        <f>$D$446</f>
        <v>16</v>
      </c>
      <c r="AZ51" s="78">
        <v>14</v>
      </c>
      <c r="BA51" s="69"/>
      <c r="BB51" s="70" t="s">
        <v>54</v>
      </c>
      <c r="BC51" s="134">
        <f>$D$447</f>
        <v>14.75</v>
      </c>
      <c r="BD51" s="78">
        <v>11</v>
      </c>
      <c r="BE51" s="69"/>
      <c r="BF51" s="70" t="s">
        <v>54</v>
      </c>
      <c r="BG51" s="134">
        <f>$D$448</f>
        <v>18.600000000000001</v>
      </c>
      <c r="BH51" s="78">
        <v>23</v>
      </c>
      <c r="BI51" s="65"/>
      <c r="BJ51" s="68" t="s">
        <v>54</v>
      </c>
      <c r="BK51" s="134">
        <f>$U$442</f>
        <v>16.588235294117649</v>
      </c>
      <c r="BL51" s="78">
        <v>15</v>
      </c>
      <c r="BM51" s="69"/>
      <c r="BN51" s="70" t="s">
        <v>54</v>
      </c>
      <c r="BO51" s="134">
        <f>$U$443</f>
        <v>16.875</v>
      </c>
      <c r="BP51" s="78">
        <v>18</v>
      </c>
      <c r="BQ51" s="69"/>
      <c r="BR51" s="70" t="s">
        <v>54</v>
      </c>
      <c r="BS51" s="134">
        <f>$U$444</f>
        <v>16.333333333333332</v>
      </c>
      <c r="BT51" s="78">
        <v>13</v>
      </c>
      <c r="BU51" s="69"/>
      <c r="BV51" s="70" t="s">
        <v>54</v>
      </c>
      <c r="BW51" s="134">
        <f>$U$445</f>
        <v>15.5</v>
      </c>
      <c r="BX51" s="78">
        <v>13</v>
      </c>
      <c r="BY51" s="69"/>
      <c r="BZ51" s="70" t="s">
        <v>54</v>
      </c>
      <c r="CA51" s="134">
        <f>$U$446</f>
        <v>18.25</v>
      </c>
      <c r="CB51" s="78">
        <v>21</v>
      </c>
      <c r="CC51" s="69"/>
      <c r="CD51" s="70" t="s">
        <v>54</v>
      </c>
      <c r="CE51" s="134">
        <f>$U$447</f>
        <v>14.25</v>
      </c>
      <c r="CF51" s="78">
        <v>9</v>
      </c>
      <c r="CG51" s="69"/>
      <c r="CH51" s="70" t="s">
        <v>54</v>
      </c>
      <c r="CI51" s="134">
        <f>$U$448</f>
        <v>18</v>
      </c>
      <c r="CJ51" s="78">
        <v>19</v>
      </c>
      <c r="CK51" s="65"/>
      <c r="CL51" s="68" t="s">
        <v>54</v>
      </c>
      <c r="CM51" s="134">
        <f>$AE$442</f>
        <v>16.647058823529413</v>
      </c>
      <c r="CN51" s="78">
        <v>20</v>
      </c>
      <c r="CO51" s="69"/>
      <c r="CP51" s="70" t="s">
        <v>54</v>
      </c>
      <c r="CQ51" s="134">
        <f>$AE$443</f>
        <v>16.375</v>
      </c>
      <c r="CR51" s="78">
        <v>17</v>
      </c>
      <c r="CS51" s="69"/>
      <c r="CT51" s="70" t="s">
        <v>54</v>
      </c>
      <c r="CU51" s="134">
        <f>$AE$444</f>
        <v>16.888888888888889</v>
      </c>
      <c r="CV51" s="78">
        <v>16</v>
      </c>
      <c r="CW51" s="69"/>
      <c r="CX51" s="70" t="s">
        <v>54</v>
      </c>
      <c r="CY51" s="134">
        <f>$AE$445</f>
        <v>15.25</v>
      </c>
      <c r="CZ51" s="78">
        <v>10</v>
      </c>
      <c r="DA51" s="69"/>
      <c r="DB51" s="70" t="s">
        <v>54</v>
      </c>
      <c r="DC51" s="134">
        <f>$AE$446</f>
        <v>17.5</v>
      </c>
      <c r="DD51" s="78">
        <v>20</v>
      </c>
      <c r="DE51" s="69"/>
      <c r="DF51" s="70" t="s">
        <v>54</v>
      </c>
      <c r="DG51" s="134">
        <f>$AE$447</f>
        <v>13.5</v>
      </c>
      <c r="DH51" s="78">
        <v>6</v>
      </c>
      <c r="DI51" s="69"/>
      <c r="DJ51" s="70" t="s">
        <v>54</v>
      </c>
      <c r="DK51" s="134">
        <f>$AE$448</f>
        <v>23</v>
      </c>
      <c r="DL51" s="78">
        <v>32</v>
      </c>
    </row>
    <row r="52" spans="1:116" x14ac:dyDescent="0.3">
      <c r="A52" s="73">
        <v>15</v>
      </c>
      <c r="B52" s="96">
        <v>44913</v>
      </c>
      <c r="C52" s="85" t="s">
        <v>178</v>
      </c>
      <c r="D52" s="99" t="s">
        <v>200</v>
      </c>
      <c r="E52" s="85"/>
      <c r="G52" s="73">
        <f>$G$12</f>
        <v>0.33300000000000002</v>
      </c>
      <c r="H52" s="73">
        <f>DVOA!$F$471</f>
        <v>10</v>
      </c>
      <c r="I52" s="73">
        <f>DVOA!$F$473</f>
        <v>18</v>
      </c>
      <c r="J52" s="73">
        <f>DVOA!$F$477</f>
        <v>11</v>
      </c>
      <c r="K52" s="73">
        <f>DVOA!$F$480</f>
        <v>16</v>
      </c>
      <c r="L52" s="73">
        <f>DVOA!$F$481</f>
        <v>9</v>
      </c>
      <c r="M52" s="73">
        <f>DVOA!$F$482</f>
        <v>25</v>
      </c>
      <c r="N52" s="73">
        <f>DVOA!$F$485</f>
        <v>3</v>
      </c>
      <c r="O52" s="81">
        <f>DVOA!$F$474</f>
        <v>4</v>
      </c>
      <c r="P52" s="88"/>
      <c r="Q52" s="82">
        <f>DVOA!$AE$471</f>
        <v>26</v>
      </c>
      <c r="R52" s="73">
        <f>DVOA!$AE$472</f>
        <v>28</v>
      </c>
      <c r="S52" s="81">
        <f>DVOA!$AE$473</f>
        <v>13</v>
      </c>
      <c r="T52" s="75"/>
      <c r="U52" s="87">
        <f>DVOA!$AE$485</f>
        <v>32</v>
      </c>
      <c r="V52" s="88"/>
      <c r="W52" s="82">
        <f>DVOA!$AE$481</f>
        <v>27</v>
      </c>
      <c r="X52" s="72"/>
      <c r="Y52" s="72"/>
      <c r="Z52" s="72"/>
      <c r="AA52" s="72"/>
      <c r="AB52" s="72"/>
      <c r="AC52" s="72"/>
      <c r="AD52" s="72"/>
      <c r="AE52" s="72"/>
      <c r="AF52" s="72"/>
      <c r="AH52" s="68" t="s">
        <v>55</v>
      </c>
      <c r="AI52" s="134">
        <f>$D$474</f>
        <v>17.882352941176471</v>
      </c>
      <c r="AJ52" s="78">
        <v>24</v>
      </c>
      <c r="AK52" s="69"/>
      <c r="AL52" s="70" t="s">
        <v>55</v>
      </c>
      <c r="AM52" s="134">
        <f>$D$475</f>
        <v>15.75</v>
      </c>
      <c r="AN52" s="78">
        <v>13</v>
      </c>
      <c r="AO52" s="69"/>
      <c r="AP52" s="70" t="s">
        <v>55</v>
      </c>
      <c r="AQ52" s="134">
        <f>$D$476</f>
        <v>19.777777777777779</v>
      </c>
      <c r="AR52" s="78">
        <v>29</v>
      </c>
      <c r="AS52" s="69"/>
      <c r="AT52" s="70" t="s">
        <v>55</v>
      </c>
      <c r="AU52" s="134">
        <f>$D$477</f>
        <v>15.75</v>
      </c>
      <c r="AV52" s="78">
        <v>15</v>
      </c>
      <c r="AW52" s="69"/>
      <c r="AX52" s="70" t="s">
        <v>55</v>
      </c>
      <c r="AY52" s="134">
        <f>$D$478</f>
        <v>15.75</v>
      </c>
      <c r="AZ52" s="78">
        <v>13</v>
      </c>
      <c r="BA52" s="69"/>
      <c r="BB52" s="70" t="s">
        <v>55</v>
      </c>
      <c r="BC52" s="134">
        <f>$D$479</f>
        <v>17.25</v>
      </c>
      <c r="BD52" s="78">
        <v>18</v>
      </c>
      <c r="BE52" s="69"/>
      <c r="BF52" s="70" t="s">
        <v>55</v>
      </c>
      <c r="BG52" s="134">
        <f>$D$480</f>
        <v>21.8</v>
      </c>
      <c r="BH52" s="78">
        <v>30</v>
      </c>
      <c r="BI52" s="65"/>
      <c r="BJ52" s="68" t="s">
        <v>55</v>
      </c>
      <c r="BK52" s="134">
        <f>$U$474</f>
        <v>19</v>
      </c>
      <c r="BL52" s="78">
        <v>28</v>
      </c>
      <c r="BM52" s="69"/>
      <c r="BN52" s="70" t="s">
        <v>55</v>
      </c>
      <c r="BO52" s="134">
        <f>$U$475</f>
        <v>22.875</v>
      </c>
      <c r="BP52" s="78">
        <v>31</v>
      </c>
      <c r="BQ52" s="69"/>
      <c r="BR52" s="70" t="s">
        <v>55</v>
      </c>
      <c r="BS52" s="134">
        <f>$U$476</f>
        <v>15.555555555555555</v>
      </c>
      <c r="BT52" s="78">
        <v>11</v>
      </c>
      <c r="BU52" s="69"/>
      <c r="BV52" s="70" t="s">
        <v>55</v>
      </c>
      <c r="BW52" s="134">
        <f>$U$477</f>
        <v>19.75</v>
      </c>
      <c r="BX52" s="78">
        <v>24</v>
      </c>
      <c r="BY52" s="69"/>
      <c r="BZ52" s="70" t="s">
        <v>55</v>
      </c>
      <c r="CA52" s="134">
        <f>$U$478</f>
        <v>26</v>
      </c>
      <c r="CB52" s="78">
        <v>32</v>
      </c>
      <c r="CC52" s="69"/>
      <c r="CD52" s="70" t="s">
        <v>55</v>
      </c>
      <c r="CE52" s="134">
        <f>$U$479</f>
        <v>10.5</v>
      </c>
      <c r="CF52" s="78">
        <v>3</v>
      </c>
      <c r="CG52" s="69"/>
      <c r="CH52" s="70" t="s">
        <v>55</v>
      </c>
      <c r="CI52" s="134">
        <f>$U$480</f>
        <v>19.600000000000001</v>
      </c>
      <c r="CJ52" s="78">
        <v>27</v>
      </c>
      <c r="CK52" s="65"/>
      <c r="CL52" s="68" t="s">
        <v>55</v>
      </c>
      <c r="CM52" s="134">
        <f>$AE$474</f>
        <v>19.470588235294116</v>
      </c>
      <c r="CN52" s="78">
        <v>30</v>
      </c>
      <c r="CO52" s="69"/>
      <c r="CP52" s="70" t="s">
        <v>55</v>
      </c>
      <c r="CQ52" s="134">
        <f>$AE$475</f>
        <v>22.375</v>
      </c>
      <c r="CR52" s="78">
        <v>32</v>
      </c>
      <c r="CS52" s="69"/>
      <c r="CT52" s="70" t="s">
        <v>55</v>
      </c>
      <c r="CU52" s="134">
        <f>$AE$476</f>
        <v>16.888888888888889</v>
      </c>
      <c r="CV52" s="78">
        <v>16</v>
      </c>
      <c r="CW52" s="69"/>
      <c r="CX52" s="70" t="s">
        <v>55</v>
      </c>
      <c r="CY52" s="134">
        <f>$AE$477</f>
        <v>21.75</v>
      </c>
      <c r="CZ52" s="78">
        <v>29</v>
      </c>
      <c r="DA52" s="69"/>
      <c r="DB52" s="70" t="s">
        <v>55</v>
      </c>
      <c r="DC52" s="134">
        <f>$AE$478</f>
        <v>23</v>
      </c>
      <c r="DD52" s="78">
        <v>29</v>
      </c>
      <c r="DE52" s="69"/>
      <c r="DF52" s="70" t="s">
        <v>55</v>
      </c>
      <c r="DG52" s="134">
        <f>$AE$479</f>
        <v>9.75</v>
      </c>
      <c r="DH52" s="78">
        <v>1</v>
      </c>
      <c r="DI52" s="69"/>
      <c r="DJ52" s="70" t="s">
        <v>55</v>
      </c>
      <c r="DK52" s="134">
        <f>$AE$480</f>
        <v>22.6</v>
      </c>
      <c r="DL52" s="78">
        <v>31</v>
      </c>
    </row>
    <row r="53" spans="1:116" x14ac:dyDescent="0.3">
      <c r="A53" s="73">
        <v>16</v>
      </c>
      <c r="B53" s="96">
        <v>44919</v>
      </c>
      <c r="C53" s="84" t="s">
        <v>209</v>
      </c>
      <c r="D53" s="99">
        <v>0.54166666666666663</v>
      </c>
      <c r="E53" s="85" t="s">
        <v>170</v>
      </c>
      <c r="F53" s="64" t="s">
        <v>220</v>
      </c>
      <c r="G53" s="73">
        <v>0.66700000000000004</v>
      </c>
      <c r="H53" s="73">
        <f>DVOA!$F$51</f>
        <v>18</v>
      </c>
      <c r="I53" s="73">
        <f>DVOA!$F$53</f>
        <v>23</v>
      </c>
      <c r="J53" s="73">
        <f>DVOA!$F$57</f>
        <v>15</v>
      </c>
      <c r="K53" s="73">
        <f>DVOA!$F$60</f>
        <v>20</v>
      </c>
      <c r="L53" s="73">
        <f>DVOA!$F$61</f>
        <v>18</v>
      </c>
      <c r="M53" s="73">
        <f>DVOA!$F$62</f>
        <v>1</v>
      </c>
      <c r="N53" s="73">
        <f>DVOA!$F$65</f>
        <v>26</v>
      </c>
      <c r="O53" s="81">
        <f>DVOA!$F$54</f>
        <v>14</v>
      </c>
      <c r="P53" s="88"/>
      <c r="Q53" s="82">
        <f>DVOA!$AE$51</f>
        <v>1</v>
      </c>
      <c r="R53" s="73">
        <f>DVOA!$AE$52</f>
        <v>1</v>
      </c>
      <c r="S53" s="81">
        <f>DVOA!$AE$53</f>
        <v>19</v>
      </c>
      <c r="T53" s="75"/>
      <c r="U53" s="87">
        <f>DVOA!$AE$65</f>
        <v>1</v>
      </c>
      <c r="V53" s="88"/>
      <c r="W53" s="82">
        <f>DVOA!$AE$61</f>
        <v>3</v>
      </c>
      <c r="X53" s="72"/>
      <c r="Y53" s="72"/>
      <c r="Z53" s="72"/>
      <c r="AA53" s="72"/>
      <c r="AB53" s="72"/>
      <c r="AC53" s="72"/>
      <c r="AD53" s="72"/>
      <c r="AE53" s="72"/>
      <c r="AF53" s="72"/>
      <c r="AH53" s="68" t="s">
        <v>56</v>
      </c>
      <c r="AI53" s="134">
        <f>$D$506</f>
        <v>13.529411764705882</v>
      </c>
      <c r="AJ53" s="78">
        <v>2</v>
      </c>
      <c r="AK53" s="69"/>
      <c r="AL53" s="70" t="s">
        <v>56</v>
      </c>
      <c r="AM53" s="134">
        <f>$D$507</f>
        <v>17.25</v>
      </c>
      <c r="AN53" s="78">
        <v>19</v>
      </c>
      <c r="AO53" s="69"/>
      <c r="AP53" s="70" t="s">
        <v>56</v>
      </c>
      <c r="AQ53" s="134">
        <f>$D$508</f>
        <v>10.222222222222221</v>
      </c>
      <c r="AR53" s="78">
        <v>2</v>
      </c>
      <c r="AS53" s="69"/>
      <c r="AT53" s="70" t="s">
        <v>56</v>
      </c>
      <c r="AU53" s="134">
        <f>$D$509</f>
        <v>15</v>
      </c>
      <c r="AV53" s="78">
        <v>13</v>
      </c>
      <c r="AW53" s="69"/>
      <c r="AX53" s="70" t="s">
        <v>56</v>
      </c>
      <c r="AY53" s="134">
        <f>$D$510</f>
        <v>19.5</v>
      </c>
      <c r="AZ53" s="78">
        <v>25</v>
      </c>
      <c r="BA53" s="69"/>
      <c r="BB53" s="70" t="s">
        <v>56</v>
      </c>
      <c r="BC53" s="134">
        <f>$D$511</f>
        <v>10.5</v>
      </c>
      <c r="BD53" s="78">
        <v>4</v>
      </c>
      <c r="BE53" s="69"/>
      <c r="BF53" s="70" t="s">
        <v>56</v>
      </c>
      <c r="BG53" s="134">
        <f>$D$512</f>
        <v>10</v>
      </c>
      <c r="BH53" s="78">
        <v>3</v>
      </c>
      <c r="BI53" s="65"/>
      <c r="BJ53" s="68" t="s">
        <v>56</v>
      </c>
      <c r="BK53" s="134">
        <f>$U$506</f>
        <v>20.117647058823529</v>
      </c>
      <c r="BL53" s="78">
        <v>31</v>
      </c>
      <c r="BM53" s="69"/>
      <c r="BN53" s="70" t="s">
        <v>56</v>
      </c>
      <c r="BO53" s="134">
        <f>$U$507</f>
        <v>19.125</v>
      </c>
      <c r="BP53" s="78">
        <v>25</v>
      </c>
      <c r="BQ53" s="69"/>
      <c r="BR53" s="70" t="s">
        <v>56</v>
      </c>
      <c r="BS53" s="134">
        <f>$U$508</f>
        <v>21</v>
      </c>
      <c r="BT53" s="78">
        <v>31</v>
      </c>
      <c r="BU53" s="69"/>
      <c r="BV53" s="70" t="s">
        <v>56</v>
      </c>
      <c r="BW53" s="134">
        <f>$U$509</f>
        <v>23.5</v>
      </c>
      <c r="BX53" s="78">
        <v>30</v>
      </c>
      <c r="BY53" s="69"/>
      <c r="BZ53" s="70" t="s">
        <v>56</v>
      </c>
      <c r="CA53" s="134">
        <f>$U$510</f>
        <v>14.75</v>
      </c>
      <c r="CB53" s="78">
        <v>13</v>
      </c>
      <c r="CC53" s="69"/>
      <c r="CD53" s="70" t="s">
        <v>56</v>
      </c>
      <c r="CE53" s="134">
        <f>$U$511</f>
        <v>17</v>
      </c>
      <c r="CF53" s="78">
        <v>19</v>
      </c>
      <c r="CG53" s="69"/>
      <c r="CH53" s="70" t="s">
        <v>56</v>
      </c>
      <c r="CI53" s="134">
        <f>$U$512</f>
        <v>24.2</v>
      </c>
      <c r="CJ53" s="78">
        <v>31</v>
      </c>
      <c r="CK53" s="65"/>
      <c r="CL53" s="68" t="s">
        <v>56</v>
      </c>
      <c r="CM53" s="134">
        <f>$AE$506</f>
        <v>16.882352941176471</v>
      </c>
      <c r="CN53" s="78">
        <v>21</v>
      </c>
      <c r="CO53" s="69"/>
      <c r="CP53" s="70" t="s">
        <v>56</v>
      </c>
      <c r="CQ53" s="134">
        <f>$AE$507</f>
        <v>18.75</v>
      </c>
      <c r="CR53" s="78">
        <v>23</v>
      </c>
      <c r="CS53" s="69"/>
      <c r="CT53" s="70" t="s">
        <v>56</v>
      </c>
      <c r="CU53" s="134">
        <f>$AE$508</f>
        <v>15.222222222222221</v>
      </c>
      <c r="CV53" s="78">
        <v>9</v>
      </c>
      <c r="CW53" s="69"/>
      <c r="CX53" s="70" t="s">
        <v>56</v>
      </c>
      <c r="CY53" s="134">
        <f>$AE$509</f>
        <v>21.75</v>
      </c>
      <c r="CZ53" s="78">
        <v>29</v>
      </c>
      <c r="DA53" s="69"/>
      <c r="DB53" s="70" t="s">
        <v>56</v>
      </c>
      <c r="DC53" s="134">
        <f>$AE$510</f>
        <v>15.75</v>
      </c>
      <c r="DD53" s="78">
        <v>13</v>
      </c>
      <c r="DE53" s="69"/>
      <c r="DF53" s="70" t="s">
        <v>56</v>
      </c>
      <c r="DG53" s="134">
        <f>$AE$511</f>
        <v>17</v>
      </c>
      <c r="DH53" s="78">
        <v>16</v>
      </c>
      <c r="DI53" s="69"/>
      <c r="DJ53" s="70" t="s">
        <v>56</v>
      </c>
      <c r="DK53" s="134">
        <f>$AE$512</f>
        <v>13.8</v>
      </c>
      <c r="DL53" s="78">
        <v>8</v>
      </c>
    </row>
    <row r="54" spans="1:116" x14ac:dyDescent="0.3">
      <c r="A54" s="73">
        <v>17</v>
      </c>
      <c r="B54" s="96">
        <v>44562</v>
      </c>
      <c r="C54" s="84" t="s">
        <v>204</v>
      </c>
      <c r="D54" s="99">
        <v>0.54166666666666663</v>
      </c>
      <c r="E54" s="85" t="s">
        <v>170</v>
      </c>
      <c r="F54" s="64" t="s">
        <v>220</v>
      </c>
      <c r="G54" s="73">
        <v>0.33300000000000002</v>
      </c>
      <c r="H54" s="73">
        <f>DVOA!$F$9</f>
        <v>31</v>
      </c>
      <c r="I54" s="73">
        <f>DVOA!$F$11</f>
        <v>14</v>
      </c>
      <c r="J54" s="73">
        <f>DVOA!$F$15</f>
        <v>30</v>
      </c>
      <c r="K54" s="73">
        <f>DVOA!$F$18</f>
        <v>9</v>
      </c>
      <c r="L54" s="73">
        <f>DVOA!$F$19</f>
        <v>7</v>
      </c>
      <c r="M54" s="73">
        <f>DVOA!$F$20</f>
        <v>24</v>
      </c>
      <c r="N54" s="73">
        <f>DVOA!$F$23</f>
        <v>32</v>
      </c>
      <c r="O54" s="81">
        <f>DVOA!$F$12</f>
        <v>32</v>
      </c>
      <c r="P54" s="88"/>
      <c r="Q54" s="82">
        <f>DVOA!$AE$9</f>
        <v>21</v>
      </c>
      <c r="R54" s="73">
        <f>DVOA!$AE$10</f>
        <v>24</v>
      </c>
      <c r="S54" s="81">
        <f>DVOA!$AE$11</f>
        <v>16</v>
      </c>
      <c r="T54" s="75"/>
      <c r="U54" s="87">
        <f>DVOA!$AE$23</f>
        <v>27</v>
      </c>
      <c r="V54" s="88"/>
      <c r="W54" s="82">
        <f>DVOA!$AE$19</f>
        <v>31</v>
      </c>
      <c r="X54" s="72"/>
      <c r="Y54" s="72"/>
      <c r="Z54" s="72"/>
      <c r="AA54" s="72"/>
      <c r="AB54" s="72"/>
      <c r="AC54" s="72"/>
      <c r="AD54" s="72"/>
      <c r="AE54" s="72"/>
      <c r="AF54" s="72"/>
      <c r="AH54" s="68" t="s">
        <v>57</v>
      </c>
      <c r="AI54" s="134">
        <f>$D$570</f>
        <v>16.588235294117649</v>
      </c>
      <c r="AJ54" s="78">
        <v>20</v>
      </c>
      <c r="AK54" s="69"/>
      <c r="AL54" s="70" t="s">
        <v>57</v>
      </c>
      <c r="AM54" s="134">
        <f>$D$571</f>
        <v>13.5</v>
      </c>
      <c r="AN54" s="78">
        <v>6</v>
      </c>
      <c r="AO54" s="69"/>
      <c r="AP54" s="70" t="s">
        <v>57</v>
      </c>
      <c r="AQ54" s="134">
        <f>$D$572</f>
        <v>19.333333333333332</v>
      </c>
      <c r="AR54" s="78">
        <v>28</v>
      </c>
      <c r="AS54" s="69"/>
      <c r="AT54" s="70" t="s">
        <v>57</v>
      </c>
      <c r="AU54" s="134">
        <f>$D$573</f>
        <v>12.5</v>
      </c>
      <c r="AV54" s="78">
        <v>6</v>
      </c>
      <c r="AW54" s="69"/>
      <c r="AX54" s="70" t="s">
        <v>57</v>
      </c>
      <c r="AY54" s="134">
        <f>$D$574</f>
        <v>14.5</v>
      </c>
      <c r="AZ54" s="78">
        <v>9</v>
      </c>
      <c r="BA54" s="69"/>
      <c r="BB54" s="70" t="s">
        <v>57</v>
      </c>
      <c r="BC54" s="134">
        <f>$D$575</f>
        <v>22.5</v>
      </c>
      <c r="BD54" s="78">
        <v>29</v>
      </c>
      <c r="BE54" s="69"/>
      <c r="BF54" s="70" t="s">
        <v>57</v>
      </c>
      <c r="BG54" s="134">
        <f>$D$576</f>
        <v>16.8</v>
      </c>
      <c r="BH54" s="78">
        <v>16</v>
      </c>
      <c r="BI54" s="65"/>
      <c r="BJ54" s="68" t="s">
        <v>57</v>
      </c>
      <c r="BK54" s="134">
        <f>$U$570</f>
        <v>16.647058823529413</v>
      </c>
      <c r="BL54" s="78">
        <v>16</v>
      </c>
      <c r="BM54" s="69"/>
      <c r="BN54" s="70" t="s">
        <v>57</v>
      </c>
      <c r="BO54" s="134">
        <f>$U$571</f>
        <v>15.625</v>
      </c>
      <c r="BP54" s="78">
        <v>12</v>
      </c>
      <c r="BQ54" s="69"/>
      <c r="BR54" s="70" t="s">
        <v>57</v>
      </c>
      <c r="BS54" s="134">
        <f>$U$572</f>
        <v>17.555555555555557</v>
      </c>
      <c r="BT54" s="78">
        <v>21</v>
      </c>
      <c r="BU54" s="69"/>
      <c r="BV54" s="70" t="s">
        <v>57</v>
      </c>
      <c r="BW54" s="134">
        <f>$U$573</f>
        <v>17.25</v>
      </c>
      <c r="BX54" s="78">
        <v>17</v>
      </c>
      <c r="BY54" s="69"/>
      <c r="BZ54" s="70" t="s">
        <v>57</v>
      </c>
      <c r="CA54" s="134">
        <f>$U$574</f>
        <v>14</v>
      </c>
      <c r="CB54" s="78">
        <v>10</v>
      </c>
      <c r="CC54" s="69"/>
      <c r="CD54" s="70" t="s">
        <v>57</v>
      </c>
      <c r="CE54" s="134">
        <f>$U$575</f>
        <v>16.75</v>
      </c>
      <c r="CF54" s="78">
        <v>16</v>
      </c>
      <c r="CG54" s="69"/>
      <c r="CH54" s="70" t="s">
        <v>57</v>
      </c>
      <c r="CI54" s="134">
        <f>$U$576</f>
        <v>18.2</v>
      </c>
      <c r="CJ54" s="78">
        <v>20</v>
      </c>
      <c r="CK54" s="65"/>
      <c r="CL54" s="68" t="s">
        <v>57</v>
      </c>
      <c r="CM54" s="134">
        <f>$AE$570</f>
        <v>15.588235294117647</v>
      </c>
      <c r="CN54" s="78">
        <v>9</v>
      </c>
      <c r="CO54" s="69"/>
      <c r="CP54" s="70" t="s">
        <v>57</v>
      </c>
      <c r="CQ54" s="134">
        <f>$AE$571</f>
        <v>11.25</v>
      </c>
      <c r="CR54" s="78">
        <v>1</v>
      </c>
      <c r="CS54" s="69"/>
      <c r="CT54" s="70" t="s">
        <v>57</v>
      </c>
      <c r="CU54" s="134">
        <f>$AE$572</f>
        <v>19.444444444444443</v>
      </c>
      <c r="CV54" s="78">
        <v>28</v>
      </c>
      <c r="CW54" s="69"/>
      <c r="CX54" s="70" t="s">
        <v>57</v>
      </c>
      <c r="CY54" s="134">
        <f>$AE$573</f>
        <v>12.5</v>
      </c>
      <c r="CZ54" s="78">
        <v>5</v>
      </c>
      <c r="DA54" s="69"/>
      <c r="DB54" s="70" t="s">
        <v>57</v>
      </c>
      <c r="DC54" s="134">
        <f>$AE$574</f>
        <v>10</v>
      </c>
      <c r="DD54" s="78">
        <v>3</v>
      </c>
      <c r="DE54" s="69"/>
      <c r="DF54" s="70" t="s">
        <v>57</v>
      </c>
      <c r="DG54" s="134">
        <f>$AE$575</f>
        <v>18.75</v>
      </c>
      <c r="DH54" s="78">
        <v>20</v>
      </c>
      <c r="DI54" s="69"/>
      <c r="DJ54" s="70" t="s">
        <v>57</v>
      </c>
      <c r="DK54" s="134">
        <f>$AE$576</f>
        <v>20</v>
      </c>
      <c r="DL54" s="78">
        <v>24</v>
      </c>
    </row>
    <row r="55" spans="1:116" x14ac:dyDescent="0.3">
      <c r="A55" s="73">
        <v>18</v>
      </c>
      <c r="B55" s="96">
        <v>44569</v>
      </c>
      <c r="C55" s="84" t="s">
        <v>180</v>
      </c>
      <c r="D55" s="99" t="s">
        <v>200</v>
      </c>
      <c r="E55" s="85"/>
      <c r="G55" s="73">
        <f>$G$21</f>
        <v>0.66700000000000004</v>
      </c>
      <c r="H55" s="73">
        <f>DVOA!$F$618</f>
        <v>1</v>
      </c>
      <c r="I55" s="73">
        <f>DVOA!$F$620</f>
        <v>10</v>
      </c>
      <c r="J55" s="73">
        <f>DVOA!$F$624</f>
        <v>1</v>
      </c>
      <c r="K55" s="73">
        <f>DVOA!$F$627</f>
        <v>18</v>
      </c>
      <c r="L55" s="73">
        <f>DVOA!$F$628</f>
        <v>6</v>
      </c>
      <c r="M55" s="73">
        <f>DVOA!$F$629</f>
        <v>2</v>
      </c>
      <c r="N55" s="73">
        <f>DVOA!$F$632</f>
        <v>6</v>
      </c>
      <c r="O55" s="81">
        <f>DVOA!$F$621</f>
        <v>1</v>
      </c>
      <c r="P55" s="79"/>
      <c r="Q55" s="82">
        <f>DVOA!$AE$618</f>
        <v>27</v>
      </c>
      <c r="R55" s="73">
        <f>DVOA!$AE$619</f>
        <v>18</v>
      </c>
      <c r="S55" s="81">
        <f>DVOA!$AE$620</f>
        <v>26</v>
      </c>
      <c r="T55" s="80"/>
      <c r="U55" s="87">
        <f>DVOA!$AE$632</f>
        <v>15</v>
      </c>
      <c r="V55" s="79"/>
      <c r="W55" s="82">
        <f>DVOA!$AE$628</f>
        <v>5</v>
      </c>
      <c r="X55" s="72"/>
      <c r="Y55" s="72"/>
      <c r="Z55" s="72"/>
      <c r="AA55" s="72"/>
      <c r="AB55" s="72"/>
      <c r="AC55" s="72"/>
      <c r="AD55" s="72"/>
      <c r="AE55" s="72"/>
      <c r="AF55" s="72"/>
      <c r="AH55" s="68" t="s">
        <v>58</v>
      </c>
      <c r="AI55" s="134">
        <f>$D$602</f>
        <v>15.176470588235293</v>
      </c>
      <c r="AJ55" s="78">
        <v>8</v>
      </c>
      <c r="AK55" s="69"/>
      <c r="AL55" s="70" t="s">
        <v>58</v>
      </c>
      <c r="AM55" s="134">
        <f>$D$603</f>
        <v>17.875</v>
      </c>
      <c r="AN55" s="78">
        <v>22</v>
      </c>
      <c r="AO55" s="69"/>
      <c r="AP55" s="70" t="s">
        <v>58</v>
      </c>
      <c r="AQ55" s="134">
        <f>$D$604</f>
        <v>12.777777777777779</v>
      </c>
      <c r="AR55" s="78">
        <v>6</v>
      </c>
      <c r="AS55" s="69"/>
      <c r="AT55" s="70" t="s">
        <v>58</v>
      </c>
      <c r="AU55" s="134">
        <f>$D$605</f>
        <v>22.5</v>
      </c>
      <c r="AV55" s="78">
        <v>30</v>
      </c>
      <c r="AW55" s="69"/>
      <c r="AX55" s="70" t="s">
        <v>58</v>
      </c>
      <c r="AY55" s="134">
        <f>$D$606</f>
        <v>13.25</v>
      </c>
      <c r="AZ55" s="78">
        <v>6</v>
      </c>
      <c r="BA55" s="69"/>
      <c r="BB55" s="70" t="s">
        <v>58</v>
      </c>
      <c r="BC55" s="134">
        <f>$D$607</f>
        <v>13.25</v>
      </c>
      <c r="BD55" s="78">
        <v>8</v>
      </c>
      <c r="BE55" s="69"/>
      <c r="BF55" s="70" t="s">
        <v>58</v>
      </c>
      <c r="BG55" s="134">
        <f>$D$608</f>
        <v>12.4</v>
      </c>
      <c r="BH55" s="78">
        <v>6</v>
      </c>
      <c r="BI55" s="65"/>
      <c r="BJ55" s="68" t="s">
        <v>58</v>
      </c>
      <c r="BK55" s="134">
        <f>$U$602</f>
        <v>17.529411764705884</v>
      </c>
      <c r="BL55" s="78">
        <v>22</v>
      </c>
      <c r="BM55" s="69"/>
      <c r="BN55" s="70" t="s">
        <v>58</v>
      </c>
      <c r="BO55" s="134">
        <f>$U$603</f>
        <v>15.75</v>
      </c>
      <c r="BP55" s="78">
        <v>13</v>
      </c>
      <c r="BQ55" s="69"/>
      <c r="BR55" s="70" t="s">
        <v>58</v>
      </c>
      <c r="BS55" s="134">
        <f>$U$604</f>
        <v>19.111111111111111</v>
      </c>
      <c r="BT55" s="78">
        <v>27</v>
      </c>
      <c r="BU55" s="69"/>
      <c r="BV55" s="70" t="s">
        <v>58</v>
      </c>
      <c r="BW55" s="134">
        <f>$U$605</f>
        <v>11.75</v>
      </c>
      <c r="BX55" s="78">
        <v>6</v>
      </c>
      <c r="BY55" s="69"/>
      <c r="BZ55" s="70" t="s">
        <v>58</v>
      </c>
      <c r="CA55" s="134">
        <f>$U$606</f>
        <v>19.75</v>
      </c>
      <c r="CB55" s="78">
        <v>23</v>
      </c>
      <c r="CC55" s="69"/>
      <c r="CD55" s="70" t="s">
        <v>58</v>
      </c>
      <c r="CE55" s="134">
        <f>$U$607</f>
        <v>20</v>
      </c>
      <c r="CF55" s="78">
        <v>26</v>
      </c>
      <c r="CG55" s="69"/>
      <c r="CH55" s="70" t="s">
        <v>58</v>
      </c>
      <c r="CI55" s="134">
        <f>$U$608</f>
        <v>18.399999999999999</v>
      </c>
      <c r="CJ55" s="78">
        <v>22</v>
      </c>
      <c r="CK55" s="65"/>
      <c r="CL55" s="68" t="s">
        <v>58</v>
      </c>
      <c r="CM55" s="134">
        <f>$AE$602</f>
        <v>15.294117647058824</v>
      </c>
      <c r="CN55" s="78">
        <v>6</v>
      </c>
      <c r="CO55" s="69"/>
      <c r="CP55" s="70" t="s">
        <v>58</v>
      </c>
      <c r="CQ55" s="134">
        <f>$AE$603</f>
        <v>14.625</v>
      </c>
      <c r="CR55" s="78">
        <v>10</v>
      </c>
      <c r="CS55" s="69"/>
      <c r="CT55" s="70" t="s">
        <v>58</v>
      </c>
      <c r="CU55" s="134">
        <f>$AE$604</f>
        <v>15.888888888888889</v>
      </c>
      <c r="CV55" s="78">
        <v>12</v>
      </c>
      <c r="CW55" s="69"/>
      <c r="CX55" s="70" t="s">
        <v>58</v>
      </c>
      <c r="CY55" s="134">
        <f>$AE$605</f>
        <v>16.75</v>
      </c>
      <c r="CZ55" s="78">
        <v>19</v>
      </c>
      <c r="DA55" s="69"/>
      <c r="DB55" s="70" t="s">
        <v>58</v>
      </c>
      <c r="DC55" s="134">
        <f>$AE$606</f>
        <v>12.5</v>
      </c>
      <c r="DD55" s="78">
        <v>6</v>
      </c>
      <c r="DE55" s="69"/>
      <c r="DF55" s="70" t="s">
        <v>58</v>
      </c>
      <c r="DG55" s="134">
        <f>$AE$607</f>
        <v>18.75</v>
      </c>
      <c r="DH55" s="78">
        <v>20</v>
      </c>
      <c r="DI55" s="69"/>
      <c r="DJ55" s="70" t="s">
        <v>58</v>
      </c>
      <c r="DK55" s="134">
        <f>$AE$608</f>
        <v>13.6</v>
      </c>
      <c r="DL55" s="78">
        <v>7</v>
      </c>
    </row>
    <row r="56" spans="1:116" x14ac:dyDescent="0.3">
      <c r="AH56" s="68" t="s">
        <v>59</v>
      </c>
      <c r="AI56" s="134">
        <f>$D$538</f>
        <v>14.176470588235293</v>
      </c>
      <c r="AJ56" s="78">
        <v>3</v>
      </c>
      <c r="AK56" s="69"/>
      <c r="AL56" s="70" t="s">
        <v>59</v>
      </c>
      <c r="AM56" s="134">
        <f>$D$539</f>
        <v>14.625</v>
      </c>
      <c r="AN56" s="78">
        <v>9</v>
      </c>
      <c r="AO56" s="69"/>
      <c r="AP56" s="70" t="s">
        <v>59</v>
      </c>
      <c r="AQ56" s="134">
        <f>$D$540</f>
        <v>13.777777777777779</v>
      </c>
      <c r="AR56" s="78">
        <v>8</v>
      </c>
      <c r="AS56" s="69"/>
      <c r="AT56" s="70" t="s">
        <v>59</v>
      </c>
      <c r="AU56" s="134">
        <f>$D$541</f>
        <v>19.25</v>
      </c>
      <c r="AV56" s="78">
        <v>23</v>
      </c>
      <c r="AW56" s="69"/>
      <c r="AX56" s="70" t="s">
        <v>59</v>
      </c>
      <c r="AY56" s="134">
        <f>$D$542</f>
        <v>10</v>
      </c>
      <c r="AZ56" s="78">
        <v>2</v>
      </c>
      <c r="BA56" s="69"/>
      <c r="BB56" s="70" t="s">
        <v>59</v>
      </c>
      <c r="BC56" s="134">
        <f>$D$543</f>
        <v>9</v>
      </c>
      <c r="BD56" s="78">
        <v>2</v>
      </c>
      <c r="BE56" s="69"/>
      <c r="BF56" s="70" t="s">
        <v>59</v>
      </c>
      <c r="BG56" s="134">
        <f>$D$544</f>
        <v>17.600000000000001</v>
      </c>
      <c r="BH56" s="78">
        <v>21</v>
      </c>
      <c r="BI56" s="65"/>
      <c r="BJ56" s="68" t="s">
        <v>59</v>
      </c>
      <c r="BK56" s="134">
        <f>$U$538</f>
        <v>17.941176470588236</v>
      </c>
      <c r="BL56" s="78">
        <v>25</v>
      </c>
      <c r="BM56" s="69"/>
      <c r="BN56" s="70" t="s">
        <v>59</v>
      </c>
      <c r="BO56" s="134">
        <f>$U$539</f>
        <v>18.125</v>
      </c>
      <c r="BP56" s="78">
        <v>22</v>
      </c>
      <c r="BQ56" s="69"/>
      <c r="BR56" s="70" t="s">
        <v>59</v>
      </c>
      <c r="BS56" s="134">
        <f>$U$540</f>
        <v>17.777777777777779</v>
      </c>
      <c r="BT56" s="78">
        <v>22</v>
      </c>
      <c r="BU56" s="69"/>
      <c r="BV56" s="70" t="s">
        <v>59</v>
      </c>
      <c r="BW56" s="134">
        <f>$U$541</f>
        <v>18.5</v>
      </c>
      <c r="BX56" s="78">
        <v>22</v>
      </c>
      <c r="BY56" s="69"/>
      <c r="BZ56" s="70" t="s">
        <v>59</v>
      </c>
      <c r="CA56" s="134">
        <f>$U$542</f>
        <v>17.75</v>
      </c>
      <c r="CB56" s="78">
        <v>20</v>
      </c>
      <c r="CC56" s="69"/>
      <c r="CD56" s="70" t="s">
        <v>59</v>
      </c>
      <c r="CE56" s="134">
        <f>$U$543</f>
        <v>22.75</v>
      </c>
      <c r="CF56" s="78">
        <v>30</v>
      </c>
      <c r="CG56" s="69"/>
      <c r="CH56" s="70" t="s">
        <v>59</v>
      </c>
      <c r="CI56" s="134">
        <f>$U$544</f>
        <v>13.8</v>
      </c>
      <c r="CJ56" s="78">
        <v>8</v>
      </c>
      <c r="CK56" s="65"/>
      <c r="CL56" s="68" t="s">
        <v>59</v>
      </c>
      <c r="CM56" s="134">
        <f>$AE$538</f>
        <v>18.176470588235293</v>
      </c>
      <c r="CN56" s="78">
        <v>26</v>
      </c>
      <c r="CO56" s="69"/>
      <c r="CP56" s="70" t="s">
        <v>59</v>
      </c>
      <c r="CQ56" s="134">
        <f>$AE$539</f>
        <v>18.875</v>
      </c>
      <c r="CR56" s="78">
        <v>24</v>
      </c>
      <c r="CS56" s="69"/>
      <c r="CT56" s="70" t="s">
        <v>59</v>
      </c>
      <c r="CU56" s="134">
        <f>$AE$540</f>
        <v>17.555555555555557</v>
      </c>
      <c r="CV56" s="78">
        <v>21</v>
      </c>
      <c r="CW56" s="69"/>
      <c r="CX56" s="70" t="s">
        <v>59</v>
      </c>
      <c r="CY56" s="134">
        <f>$AE$541</f>
        <v>22.25</v>
      </c>
      <c r="CZ56" s="78">
        <v>31</v>
      </c>
      <c r="DA56" s="69"/>
      <c r="DB56" s="70" t="s">
        <v>59</v>
      </c>
      <c r="DC56" s="134">
        <f>$AE$542</f>
        <v>15.5</v>
      </c>
      <c r="DD56" s="78">
        <v>12</v>
      </c>
      <c r="DE56" s="69"/>
      <c r="DF56" s="70" t="s">
        <v>59</v>
      </c>
      <c r="DG56" s="134">
        <f>$AE$543</f>
        <v>17.5</v>
      </c>
      <c r="DH56" s="78">
        <v>19</v>
      </c>
      <c r="DI56" s="69"/>
      <c r="DJ56" s="70" t="s">
        <v>59</v>
      </c>
      <c r="DK56" s="134">
        <f>$AE$544</f>
        <v>17.600000000000001</v>
      </c>
      <c r="DL56" s="78">
        <v>17</v>
      </c>
    </row>
    <row r="57" spans="1:116" x14ac:dyDescent="0.3">
      <c r="B57" s="96" t="s">
        <v>148</v>
      </c>
      <c r="C57" s="73" t="s">
        <v>124</v>
      </c>
      <c r="D57" s="98" t="s">
        <v>144</v>
      </c>
      <c r="E57" s="73" t="s">
        <v>124</v>
      </c>
      <c r="F57" s="73" t="s">
        <v>145</v>
      </c>
      <c r="G57" s="73" t="s">
        <v>124</v>
      </c>
      <c r="H57" s="73" t="s">
        <v>146</v>
      </c>
      <c r="I57" s="73" t="s">
        <v>124</v>
      </c>
      <c r="J57" s="73" t="s">
        <v>110</v>
      </c>
      <c r="K57" s="73" t="s">
        <v>124</v>
      </c>
      <c r="L57" s="73" t="s">
        <v>111</v>
      </c>
      <c r="M57" s="73" t="s">
        <v>124</v>
      </c>
      <c r="N57" s="73" t="s">
        <v>112</v>
      </c>
      <c r="O57" s="73" t="s">
        <v>124</v>
      </c>
      <c r="P57" s="73" t="s">
        <v>113</v>
      </c>
      <c r="Q57" s="73" t="s">
        <v>124</v>
      </c>
      <c r="R57" s="73" t="s">
        <v>114</v>
      </c>
      <c r="S57" s="81" t="s">
        <v>124</v>
      </c>
      <c r="T57" s="71"/>
      <c r="U57" s="82" t="s">
        <v>33</v>
      </c>
      <c r="V57" s="73" t="s">
        <v>124</v>
      </c>
      <c r="W57" s="73" t="s">
        <v>34</v>
      </c>
      <c r="X57" s="73" t="s">
        <v>124</v>
      </c>
      <c r="Y57" s="73" t="s">
        <v>35</v>
      </c>
      <c r="Z57" s="81" t="s">
        <v>124</v>
      </c>
      <c r="AA57" s="71"/>
      <c r="AB57" s="87" t="s">
        <v>149</v>
      </c>
      <c r="AC57" s="81" t="s">
        <v>124</v>
      </c>
      <c r="AD57" s="71"/>
      <c r="AE57" s="82" t="s">
        <v>150</v>
      </c>
      <c r="AF57" s="73" t="s">
        <v>124</v>
      </c>
      <c r="AH57" s="68" t="s">
        <v>60</v>
      </c>
      <c r="AI57" s="134">
        <f>$D$634</f>
        <v>18.176470588235293</v>
      </c>
      <c r="AJ57" s="78">
        <v>26</v>
      </c>
      <c r="AK57" s="69"/>
      <c r="AL57" s="70" t="s">
        <v>60</v>
      </c>
      <c r="AM57" s="134">
        <f>$D$635</f>
        <v>17.375</v>
      </c>
      <c r="AN57" s="78">
        <v>21</v>
      </c>
      <c r="AO57" s="69"/>
      <c r="AP57" s="70" t="s">
        <v>60</v>
      </c>
      <c r="AQ57" s="134">
        <f>$D$636</f>
        <v>18.888888888888889</v>
      </c>
      <c r="AR57" s="78">
        <v>26</v>
      </c>
      <c r="AS57" s="69"/>
      <c r="AT57" s="70" t="s">
        <v>60</v>
      </c>
      <c r="AU57" s="134">
        <f>$D$637</f>
        <v>12</v>
      </c>
      <c r="AV57" s="78">
        <v>5</v>
      </c>
      <c r="AW57" s="69"/>
      <c r="AX57" s="70" t="s">
        <v>60</v>
      </c>
      <c r="AY57" s="134">
        <f>$D$638</f>
        <v>22.75</v>
      </c>
      <c r="AZ57" s="78">
        <v>30</v>
      </c>
      <c r="BA57" s="69"/>
      <c r="BB57" s="70" t="s">
        <v>60</v>
      </c>
      <c r="BC57" s="134">
        <f>$D$639</f>
        <v>20.25</v>
      </c>
      <c r="BD57" s="78">
        <v>26</v>
      </c>
      <c r="BE57" s="69"/>
      <c r="BF57" s="70" t="s">
        <v>60</v>
      </c>
      <c r="BG57" s="134">
        <f>$D$640</f>
        <v>17.8</v>
      </c>
      <c r="BH57" s="78">
        <v>22</v>
      </c>
      <c r="BI57" s="65"/>
      <c r="BJ57" s="68" t="s">
        <v>60</v>
      </c>
      <c r="BK57" s="134">
        <f>$U$634</f>
        <v>14</v>
      </c>
      <c r="BL57" s="78">
        <v>6</v>
      </c>
      <c r="BM57" s="69"/>
      <c r="BN57" s="70" t="s">
        <v>60</v>
      </c>
      <c r="BO57" s="134">
        <f>$U$635</f>
        <v>13</v>
      </c>
      <c r="BP57" s="78">
        <v>5</v>
      </c>
      <c r="BQ57" s="69"/>
      <c r="BR57" s="70" t="s">
        <v>60</v>
      </c>
      <c r="BS57" s="134">
        <f>$U$636</f>
        <v>14.888888888888889</v>
      </c>
      <c r="BT57" s="78">
        <v>9</v>
      </c>
      <c r="BU57" s="69"/>
      <c r="BV57" s="70" t="s">
        <v>60</v>
      </c>
      <c r="BW57" s="134">
        <f>$U$637</f>
        <v>12.75</v>
      </c>
      <c r="BX57" s="78">
        <v>8</v>
      </c>
      <c r="BY57" s="69"/>
      <c r="BZ57" s="70" t="s">
        <v>60</v>
      </c>
      <c r="CA57" s="134">
        <f>$U$638</f>
        <v>13.25</v>
      </c>
      <c r="CB57" s="78">
        <v>8</v>
      </c>
      <c r="CC57" s="69"/>
      <c r="CD57" s="70" t="s">
        <v>60</v>
      </c>
      <c r="CE57" s="134">
        <f>$U$639</f>
        <v>18.25</v>
      </c>
      <c r="CF57" s="78">
        <v>24</v>
      </c>
      <c r="CG57" s="69"/>
      <c r="CH57" s="70" t="s">
        <v>60</v>
      </c>
      <c r="CI57" s="134">
        <f>$U$640</f>
        <v>12.2</v>
      </c>
      <c r="CJ57" s="78">
        <v>5</v>
      </c>
      <c r="CK57" s="65"/>
      <c r="CL57" s="68" t="s">
        <v>60</v>
      </c>
      <c r="CM57" s="134">
        <f>$AE$634</f>
        <v>16.411764705882351</v>
      </c>
      <c r="CN57" s="78">
        <v>17</v>
      </c>
      <c r="CO57" s="69"/>
      <c r="CP57" s="70" t="s">
        <v>60</v>
      </c>
      <c r="CQ57" s="134">
        <f>$AE$635</f>
        <v>14.875</v>
      </c>
      <c r="CR57" s="78">
        <v>11</v>
      </c>
      <c r="CS57" s="69"/>
      <c r="CT57" s="70" t="s">
        <v>60</v>
      </c>
      <c r="CU57" s="134">
        <f>$AE$636</f>
        <v>17.777777777777779</v>
      </c>
      <c r="CV57" s="78">
        <v>23</v>
      </c>
      <c r="CW57" s="69"/>
      <c r="CX57" s="70" t="s">
        <v>60</v>
      </c>
      <c r="CY57" s="134">
        <f>$AE$637</f>
        <v>10.75</v>
      </c>
      <c r="CZ57" s="78">
        <v>3</v>
      </c>
      <c r="DA57" s="69"/>
      <c r="DB57" s="70" t="s">
        <v>60</v>
      </c>
      <c r="DC57" s="134">
        <f>$AE$638</f>
        <v>19</v>
      </c>
      <c r="DD57" s="78">
        <v>24</v>
      </c>
      <c r="DE57" s="69"/>
      <c r="DF57" s="70" t="s">
        <v>60</v>
      </c>
      <c r="DG57" s="134">
        <f>$AE$639</f>
        <v>19</v>
      </c>
      <c r="DH57" s="78">
        <v>23</v>
      </c>
      <c r="DI57" s="69"/>
      <c r="DJ57" s="70" t="s">
        <v>60</v>
      </c>
      <c r="DK57" s="134">
        <f>$AE$640</f>
        <v>16.8</v>
      </c>
      <c r="DL57" s="78">
        <v>15</v>
      </c>
    </row>
    <row r="58" spans="1:116" x14ac:dyDescent="0.3">
      <c r="A58" s="73" t="s">
        <v>132</v>
      </c>
      <c r="B58" s="104">
        <f>AVERAGE(G38,G39,G40,G41,G42,G49,G44,G45,G46,G47,G48,G50,G43,G52,G53,G54,G55)</f>
        <v>0.45088235294117651</v>
      </c>
      <c r="C58" s="73">
        <f>$AJ$4</f>
        <v>24</v>
      </c>
      <c r="D58" s="104">
        <f>AVERAGE(H38,H39,H40,H41,H42,H49,H44,H45,H46,H47,H48,H50,H43,H52,H53,H54,H55)</f>
        <v>14.411764705882353</v>
      </c>
      <c r="E58" s="73">
        <f>$AJ$39</f>
        <v>5</v>
      </c>
      <c r="F58" s="104">
        <f>AVERAGE(I38,I39,I40,I41,I42,I49,I44,I45,I46,I47,I48,I50,I43,I52,I53,I54,I55)</f>
        <v>14.588235294117647</v>
      </c>
      <c r="G58" s="73">
        <f>$AJ$74</f>
        <v>9</v>
      </c>
      <c r="H58" s="104">
        <f>AVERAGE(J38,J39,J40,J41,J42,J49,J44,J45,J46,J47,J48,J50,J43,J52,J53,J54,J55)</f>
        <v>15.176470588235293</v>
      </c>
      <c r="I58" s="73">
        <f>$AJ$109</f>
        <v>8</v>
      </c>
      <c r="J58" s="104">
        <f>AVERAGE(K38,K39,K40,K41,K42,K49,K44,K45,K46,K47,K48,K50,K43,K52,K53,K54,K55)</f>
        <v>16.470588235294116</v>
      </c>
      <c r="K58" s="73">
        <f>$AJ$144</f>
        <v>15</v>
      </c>
      <c r="L58" s="104">
        <f>AVERAGE(L38,L39,L40,L41,L42,L49,L44,L45,L46,L47,L48,L50,L43,L52,L53,L54,L55)</f>
        <v>14.411764705882353</v>
      </c>
      <c r="M58" s="73">
        <f>$AJ$179</f>
        <v>6</v>
      </c>
      <c r="N58" s="104">
        <f>AVERAGE(M38,M39,M40,M41,M42,M49,M44,M45,M46,M47,M48,M50,M43,M52,M53,M54,M55)</f>
        <v>15.764705882352942</v>
      </c>
      <c r="O58" s="73">
        <f>$AJ$214</f>
        <v>13</v>
      </c>
      <c r="P58" s="104">
        <f>AVERAGE(N38,N39,N40,N41,N42,N49,N44,N45,N46,N47,N48,N50,N43,N52,N53,N54,N55)</f>
        <v>15.823529411764707</v>
      </c>
      <c r="Q58" s="73">
        <f>$AJ$249</f>
        <v>8</v>
      </c>
      <c r="R58" s="104">
        <f>AVERAGE(O38,O39,O40,O41,O42,O49,O44,O45,O46,O47,O48,O50,O43,O52,O53,O54,O55)</f>
        <v>12.117647058823529</v>
      </c>
      <c r="S58" s="81">
        <f>$AJ$284</f>
        <v>1</v>
      </c>
      <c r="T58" s="75"/>
      <c r="U58" s="104">
        <f>AVERAGE(Q38,Q39,Q40,Q41,Q42,Q49,Q44,Q45,Q46,Q47,Q48,Q50,Q43,Q52,Q53,Q54,Q55)</f>
        <v>20.705882352941178</v>
      </c>
      <c r="V58" s="73">
        <f>$BL$39</f>
        <v>32</v>
      </c>
      <c r="W58" s="104">
        <f>AVERAGE(R38,R39,R40,R41,R42,R49,R44,R45,R46,R47,R48,R50,R43,R52,R53,R54,R55)</f>
        <v>20.294117647058822</v>
      </c>
      <c r="X58" s="73">
        <f>$BL$109</f>
        <v>31</v>
      </c>
      <c r="Y58" s="104">
        <f>AVERAGE(S38,S39,S40,S41,S42,S49,S44,S45,S46,S47,S48,S50,S43,S52,S53,S54,S55)</f>
        <v>17.235294117647058</v>
      </c>
      <c r="Z58" s="81">
        <f>$BL$74</f>
        <v>20</v>
      </c>
      <c r="AA58" s="75"/>
      <c r="AB58" s="105">
        <f>AVERAGE(U38,U39,U40,U41,U42,U49,U44,U45,U46,U47,U48,U50,U43,U52,U53,U54,U55)</f>
        <v>17.470588235294116</v>
      </c>
      <c r="AC58" s="73">
        <f>$CN$74</f>
        <v>21</v>
      </c>
      <c r="AD58" s="75"/>
      <c r="AE58" s="104">
        <f>AVERAGE(W38,W39,W40,W41,W42,W49,W44,W45,W46,W47,W48,W50,W43,W52,W53,W54,W55)</f>
        <v>18.117647058823529</v>
      </c>
      <c r="AF58" s="73">
        <f>$CN$39</f>
        <v>24</v>
      </c>
      <c r="AH58" s="68" t="s">
        <v>61</v>
      </c>
      <c r="AI58" s="134">
        <f>$D$666</f>
        <v>18.117647058823529</v>
      </c>
      <c r="AJ58" s="78">
        <v>25</v>
      </c>
      <c r="AK58" s="69"/>
      <c r="AL58" s="70" t="s">
        <v>61</v>
      </c>
      <c r="AM58" s="134">
        <f>$D$667</f>
        <v>19</v>
      </c>
      <c r="AN58" s="78">
        <v>26</v>
      </c>
      <c r="AO58" s="69"/>
      <c r="AP58" s="70" t="s">
        <v>61</v>
      </c>
      <c r="AQ58" s="134">
        <f>$D$668</f>
        <v>17.333333333333332</v>
      </c>
      <c r="AR58" s="78">
        <v>18</v>
      </c>
      <c r="AS58" s="69"/>
      <c r="AT58" s="70" t="s">
        <v>61</v>
      </c>
      <c r="AU58" s="134">
        <f>$D$669</f>
        <v>14.25</v>
      </c>
      <c r="AV58" s="78">
        <v>9</v>
      </c>
      <c r="AW58" s="69"/>
      <c r="AX58" s="70" t="s">
        <v>61</v>
      </c>
      <c r="AY58" s="134">
        <f>$D$670</f>
        <v>23.75</v>
      </c>
      <c r="AZ58" s="78">
        <v>32</v>
      </c>
      <c r="BA58" s="69"/>
      <c r="BB58" s="70" t="s">
        <v>61</v>
      </c>
      <c r="BC58" s="134">
        <f>$D$671</f>
        <v>15.75</v>
      </c>
      <c r="BD58" s="78">
        <v>15</v>
      </c>
      <c r="BE58" s="69"/>
      <c r="BF58" s="70" t="s">
        <v>61</v>
      </c>
      <c r="BG58" s="134">
        <f>$D$672</f>
        <v>18.600000000000001</v>
      </c>
      <c r="BH58" s="78">
        <v>23</v>
      </c>
      <c r="BI58" s="65"/>
      <c r="BJ58" s="68" t="s">
        <v>61</v>
      </c>
      <c r="BK58" s="134">
        <f>$U$666</f>
        <v>16.176470588235293</v>
      </c>
      <c r="BL58" s="78">
        <v>12</v>
      </c>
      <c r="BM58" s="69"/>
      <c r="BN58" s="70" t="s">
        <v>61</v>
      </c>
      <c r="BO58" s="134">
        <f>$U$667</f>
        <v>15.75</v>
      </c>
      <c r="BP58" s="78">
        <v>13</v>
      </c>
      <c r="BQ58" s="69"/>
      <c r="BR58" s="70" t="s">
        <v>61</v>
      </c>
      <c r="BS58" s="134">
        <f>$U$668</f>
        <v>16.555555555555557</v>
      </c>
      <c r="BT58" s="78">
        <v>14</v>
      </c>
      <c r="BU58" s="69"/>
      <c r="BV58" s="70" t="s">
        <v>61</v>
      </c>
      <c r="BW58" s="134">
        <f>$U$669</f>
        <v>11.5</v>
      </c>
      <c r="BX58" s="78">
        <v>5</v>
      </c>
      <c r="BY58" s="69"/>
      <c r="BZ58" s="70" t="s">
        <v>61</v>
      </c>
      <c r="CA58" s="134">
        <f>$U$670</f>
        <v>20</v>
      </c>
      <c r="CB58" s="78">
        <v>24</v>
      </c>
      <c r="CC58" s="69"/>
      <c r="CD58" s="70" t="s">
        <v>61</v>
      </c>
      <c r="CE58" s="134">
        <f>$U$671</f>
        <v>13.25</v>
      </c>
      <c r="CF58" s="78">
        <v>6</v>
      </c>
      <c r="CG58" s="69"/>
      <c r="CH58" s="70" t="s">
        <v>61</v>
      </c>
      <c r="CI58" s="134">
        <f>$U$672</f>
        <v>19.2</v>
      </c>
      <c r="CJ58" s="78">
        <v>25</v>
      </c>
      <c r="CK58" s="65"/>
      <c r="CL58" s="68" t="s">
        <v>61</v>
      </c>
      <c r="CM58" s="134">
        <f>$AE$666</f>
        <v>18.470588235294116</v>
      </c>
      <c r="CN58" s="78">
        <v>28</v>
      </c>
      <c r="CO58" s="69"/>
      <c r="CP58" s="70" t="s">
        <v>61</v>
      </c>
      <c r="CQ58" s="134">
        <f>$AE$667</f>
        <v>19.125</v>
      </c>
      <c r="CR58" s="78">
        <v>25</v>
      </c>
      <c r="CS58" s="69"/>
      <c r="CT58" s="70" t="s">
        <v>61</v>
      </c>
      <c r="CU58" s="134">
        <f>$AE$668</f>
        <v>17.888888888888889</v>
      </c>
      <c r="CV58" s="78">
        <v>24</v>
      </c>
      <c r="CW58" s="69"/>
      <c r="CX58" s="70" t="s">
        <v>61</v>
      </c>
      <c r="CY58" s="134">
        <f>$AE$669</f>
        <v>14</v>
      </c>
      <c r="CZ58" s="78">
        <v>8</v>
      </c>
      <c r="DA58" s="69"/>
      <c r="DB58" s="70" t="s">
        <v>61</v>
      </c>
      <c r="DC58" s="134">
        <f>$AE$670</f>
        <v>24.25</v>
      </c>
      <c r="DD58" s="78">
        <v>31</v>
      </c>
      <c r="DE58" s="69"/>
      <c r="DF58" s="70" t="s">
        <v>61</v>
      </c>
      <c r="DG58" s="134">
        <f>$AE$671</f>
        <v>14</v>
      </c>
      <c r="DH58" s="78">
        <v>8</v>
      </c>
      <c r="DI58" s="69"/>
      <c r="DJ58" s="70" t="s">
        <v>61</v>
      </c>
      <c r="DK58" s="134">
        <f>$AE$672</f>
        <v>21</v>
      </c>
      <c r="DL58" s="78">
        <v>29</v>
      </c>
    </row>
    <row r="59" spans="1:116" x14ac:dyDescent="0.3">
      <c r="A59" s="73" t="s">
        <v>133</v>
      </c>
      <c r="B59" s="104">
        <f>AVERAGE(G38:G45)</f>
        <v>0.45825000000000005</v>
      </c>
      <c r="C59" s="73">
        <f>$AN$4</f>
        <v>21</v>
      </c>
      <c r="D59" s="104">
        <f>AVERAGE(H38:H45)</f>
        <v>13</v>
      </c>
      <c r="E59" s="73">
        <f>$AN$39</f>
        <v>5</v>
      </c>
      <c r="F59" s="104">
        <f>AVERAGE(I38:I45)</f>
        <v>13</v>
      </c>
      <c r="G59" s="73">
        <f>$AN$74</f>
        <v>5</v>
      </c>
      <c r="H59" s="104">
        <f>AVERAGE(J38:J45)</f>
        <v>14.5</v>
      </c>
      <c r="I59" s="73">
        <f>$AN$109</f>
        <v>7</v>
      </c>
      <c r="J59" s="104">
        <f>AVERAGE(K38:K45)</f>
        <v>16.125</v>
      </c>
      <c r="K59" s="73">
        <f>$AN$144</f>
        <v>15</v>
      </c>
      <c r="L59" s="104">
        <f>AVERAGE(L38:L45)</f>
        <v>16.75</v>
      </c>
      <c r="M59" s="73">
        <f>$AN$179</f>
        <v>18</v>
      </c>
      <c r="N59" s="104">
        <f>AVERAGE(M38:M45)</f>
        <v>14.25</v>
      </c>
      <c r="O59" s="73">
        <f>$AN$214</f>
        <v>9</v>
      </c>
      <c r="P59" s="104">
        <f>AVERAGE(N38:N45)</f>
        <v>15.125</v>
      </c>
      <c r="Q59" s="73">
        <f>$AN$249</f>
        <v>11</v>
      </c>
      <c r="R59" s="104">
        <f>AVERAGE(O38:O45)</f>
        <v>9</v>
      </c>
      <c r="S59" s="81">
        <f>$AN$284</f>
        <v>2</v>
      </c>
      <c r="T59" s="75"/>
      <c r="U59" s="104">
        <f>AVERAGE(Q38:Q45)</f>
        <v>20.625</v>
      </c>
      <c r="V59" s="73">
        <f>$BP$39</f>
        <v>29</v>
      </c>
      <c r="W59" s="104">
        <f>AVERAGE(R38:R45)</f>
        <v>19.25</v>
      </c>
      <c r="X59" s="73">
        <f>$BP$109</f>
        <v>26</v>
      </c>
      <c r="Y59" s="104">
        <f>AVERAGE(S38:S45)</f>
        <v>17</v>
      </c>
      <c r="Z59" s="81">
        <f>$BP$74</f>
        <v>22</v>
      </c>
      <c r="AA59" s="75"/>
      <c r="AB59" s="105">
        <f>AVERAGE(U38:U45)</f>
        <v>16.625</v>
      </c>
      <c r="AC59" s="73">
        <f>$CR$74</f>
        <v>19</v>
      </c>
      <c r="AD59" s="75"/>
      <c r="AE59" s="104">
        <f>AVERAGE(W38:W45)</f>
        <v>16.375</v>
      </c>
      <c r="AF59" s="73">
        <f>$CR$39</f>
        <v>17</v>
      </c>
      <c r="AH59" s="68" t="s">
        <v>62</v>
      </c>
      <c r="AI59" s="134">
        <f>$D$698</f>
        <v>18.647058823529413</v>
      </c>
      <c r="AJ59" s="78">
        <v>28</v>
      </c>
      <c r="AK59" s="69"/>
      <c r="AL59" s="70" t="s">
        <v>62</v>
      </c>
      <c r="AM59" s="134">
        <f>$D$699</f>
        <v>20.125</v>
      </c>
      <c r="AN59" s="78">
        <v>29</v>
      </c>
      <c r="AO59" s="69"/>
      <c r="AP59" s="70" t="s">
        <v>62</v>
      </c>
      <c r="AQ59" s="134">
        <f>$D$700</f>
        <v>17.333333333333332</v>
      </c>
      <c r="AR59" s="78">
        <v>18</v>
      </c>
      <c r="AS59" s="69"/>
      <c r="AT59" s="70" t="s">
        <v>62</v>
      </c>
      <c r="AU59" s="134">
        <f>$D$701</f>
        <v>18.25</v>
      </c>
      <c r="AV59" s="78">
        <v>21</v>
      </c>
      <c r="AW59" s="69"/>
      <c r="AX59" s="70" t="s">
        <v>62</v>
      </c>
      <c r="AY59" s="134">
        <f>$D$702</f>
        <v>22</v>
      </c>
      <c r="AZ59" s="78">
        <v>29</v>
      </c>
      <c r="BA59" s="69"/>
      <c r="BB59" s="70" t="s">
        <v>62</v>
      </c>
      <c r="BC59" s="134">
        <f>$D$703</f>
        <v>18</v>
      </c>
      <c r="BD59" s="78">
        <v>20</v>
      </c>
      <c r="BE59" s="69"/>
      <c r="BF59" s="70" t="s">
        <v>62</v>
      </c>
      <c r="BG59" s="134">
        <f>$D$704</f>
        <v>16.8</v>
      </c>
      <c r="BH59" s="78">
        <v>16</v>
      </c>
      <c r="BI59" s="65"/>
      <c r="BJ59" s="68" t="s">
        <v>62</v>
      </c>
      <c r="BK59" s="134">
        <f>$U$698</f>
        <v>13.941176470588236</v>
      </c>
      <c r="BL59" s="78">
        <v>5</v>
      </c>
      <c r="BM59" s="69"/>
      <c r="BN59" s="70" t="s">
        <v>62</v>
      </c>
      <c r="BO59" s="134">
        <f>$U$699</f>
        <v>10.625</v>
      </c>
      <c r="BP59" s="78">
        <v>1</v>
      </c>
      <c r="BQ59" s="69"/>
      <c r="BR59" s="70" t="s">
        <v>62</v>
      </c>
      <c r="BS59" s="134">
        <f>$U$700</f>
        <v>16.888888888888889</v>
      </c>
      <c r="BT59" s="78">
        <v>18</v>
      </c>
      <c r="BU59" s="69"/>
      <c r="BV59" s="70" t="s">
        <v>62</v>
      </c>
      <c r="BW59" s="134">
        <f>$U$701</f>
        <v>7</v>
      </c>
      <c r="BX59" s="78">
        <v>1</v>
      </c>
      <c r="BY59" s="69"/>
      <c r="BZ59" s="70" t="s">
        <v>62</v>
      </c>
      <c r="CA59" s="134">
        <f>$U$702</f>
        <v>14.25</v>
      </c>
      <c r="CB59" s="78">
        <v>11</v>
      </c>
      <c r="CC59" s="69"/>
      <c r="CD59" s="70" t="s">
        <v>62</v>
      </c>
      <c r="CE59" s="134">
        <f>$U$703</f>
        <v>17</v>
      </c>
      <c r="CF59" s="78">
        <v>19</v>
      </c>
      <c r="CG59" s="69"/>
      <c r="CH59" s="70" t="s">
        <v>62</v>
      </c>
      <c r="CI59" s="134">
        <f>$U$704</f>
        <v>16.8</v>
      </c>
      <c r="CJ59" s="78">
        <v>16</v>
      </c>
      <c r="CK59" s="65"/>
      <c r="CL59" s="68" t="s">
        <v>62</v>
      </c>
      <c r="CM59" s="134">
        <f>$AE$698</f>
        <v>15.882352941176471</v>
      </c>
      <c r="CN59" s="78">
        <v>12</v>
      </c>
      <c r="CO59" s="69"/>
      <c r="CP59" s="70" t="s">
        <v>62</v>
      </c>
      <c r="CQ59" s="134">
        <f>$AE$699</f>
        <v>14.375</v>
      </c>
      <c r="CR59" s="78">
        <v>8</v>
      </c>
      <c r="CS59" s="69"/>
      <c r="CT59" s="70" t="s">
        <v>62</v>
      </c>
      <c r="CU59" s="134">
        <f>$AE$700</f>
        <v>17.222222222222221</v>
      </c>
      <c r="CV59" s="78">
        <v>19</v>
      </c>
      <c r="CW59" s="69"/>
      <c r="CX59" s="70" t="s">
        <v>62</v>
      </c>
      <c r="CY59" s="134">
        <f>$AE$701</f>
        <v>10.5</v>
      </c>
      <c r="CZ59" s="78">
        <v>2</v>
      </c>
      <c r="DA59" s="69"/>
      <c r="DB59" s="70" t="s">
        <v>62</v>
      </c>
      <c r="DC59" s="134">
        <f>$AE$702</f>
        <v>18.25</v>
      </c>
      <c r="DD59" s="78">
        <v>21</v>
      </c>
      <c r="DE59" s="69"/>
      <c r="DF59" s="70" t="s">
        <v>62</v>
      </c>
      <c r="DG59" s="134">
        <f>$AE$703</f>
        <v>19.25</v>
      </c>
      <c r="DH59" s="78">
        <v>26</v>
      </c>
      <c r="DI59" s="69"/>
      <c r="DJ59" s="70" t="s">
        <v>62</v>
      </c>
      <c r="DK59" s="134">
        <f>$AE$704</f>
        <v>15.6</v>
      </c>
      <c r="DL59" s="78">
        <v>13</v>
      </c>
    </row>
    <row r="60" spans="1:116" x14ac:dyDescent="0.3">
      <c r="A60" s="73" t="s">
        <v>134</v>
      </c>
      <c r="B60" s="104">
        <f>AVERAGE(G46:G50,G52:G55)</f>
        <v>0.44433333333333341</v>
      </c>
      <c r="C60" s="73">
        <f>$AR$4</f>
        <v>23</v>
      </c>
      <c r="D60" s="104">
        <f>AVERAGE(H46:H50,H52:H55)</f>
        <v>15.666666666666666</v>
      </c>
      <c r="E60" s="73">
        <f>$AR$39</f>
        <v>10</v>
      </c>
      <c r="F60" s="104">
        <f>AVERAGE(I46:I50,I52:I55)</f>
        <v>16</v>
      </c>
      <c r="G60" s="73">
        <f>$AR$74</f>
        <v>17</v>
      </c>
      <c r="H60" s="104">
        <f>AVERAGE(J46:J50,J52:J55)</f>
        <v>15.777777777777779</v>
      </c>
      <c r="I60" s="73">
        <f>$AR$109</f>
        <v>11</v>
      </c>
      <c r="J60" s="104">
        <f>AVERAGE(K46:K50,K52:K55)</f>
        <v>16.777777777777779</v>
      </c>
      <c r="K60" s="73">
        <f>$AR$144</f>
        <v>16</v>
      </c>
      <c r="L60" s="104">
        <f>AVERAGE(L46:L50,L52:L55)</f>
        <v>12.333333333333334</v>
      </c>
      <c r="M60" s="73">
        <f>$AR$179</f>
        <v>5</v>
      </c>
      <c r="N60" s="104">
        <f>AVERAGE(M46:M50,M52:M55)</f>
        <v>17.111111111111111</v>
      </c>
      <c r="O60" s="73">
        <f>$AR$214</f>
        <v>20</v>
      </c>
      <c r="P60" s="104">
        <f>AVERAGE(N46:N50,N52:N55)</f>
        <v>16.444444444444443</v>
      </c>
      <c r="Q60" s="73">
        <f>$AR$249</f>
        <v>15</v>
      </c>
      <c r="R60" s="104">
        <f>AVERAGE(O46:O50,O52:O55)</f>
        <v>14.888888888888889</v>
      </c>
      <c r="S60" s="81">
        <f>$AR$284</f>
        <v>11</v>
      </c>
      <c r="T60" s="75"/>
      <c r="U60" s="104">
        <f>AVERAGE(Q46:Q50,Q52:Q55)</f>
        <v>20.777777777777779</v>
      </c>
      <c r="V60" s="73">
        <f>$BT$39</f>
        <v>29</v>
      </c>
      <c r="W60" s="104">
        <f>AVERAGE(R46:R50,R52:R55)</f>
        <v>21.222222222222221</v>
      </c>
      <c r="X60" s="73">
        <f>$BT$109</f>
        <v>31</v>
      </c>
      <c r="Y60" s="104">
        <f>AVERAGE(S46:S50,S52:S55)</f>
        <v>17.444444444444443</v>
      </c>
      <c r="Z60" s="81">
        <f>$BT$74</f>
        <v>19</v>
      </c>
      <c r="AA60" s="75"/>
      <c r="AB60" s="105">
        <f>AVERAGE(U46:U50,U52:U55)</f>
        <v>18.222222222222221</v>
      </c>
      <c r="AC60" s="73">
        <f>$CV$74</f>
        <v>24</v>
      </c>
      <c r="AD60" s="75"/>
      <c r="AE60" s="104">
        <f>AVERAGE(W46:W50,W52:W55)</f>
        <v>19.666666666666668</v>
      </c>
      <c r="AF60" s="73">
        <f>$CV$39</f>
        <v>30</v>
      </c>
      <c r="AH60" s="68" t="s">
        <v>63</v>
      </c>
      <c r="AI60" s="134">
        <f>$D$730</f>
        <v>16.176470588235293</v>
      </c>
      <c r="AJ60" s="78">
        <v>16</v>
      </c>
      <c r="AK60" s="69"/>
      <c r="AL60" s="70" t="s">
        <v>63</v>
      </c>
      <c r="AM60" s="134">
        <f>$D$731</f>
        <v>16</v>
      </c>
      <c r="AN60" s="78">
        <v>14</v>
      </c>
      <c r="AO60" s="69"/>
      <c r="AP60" s="70" t="s">
        <v>63</v>
      </c>
      <c r="AQ60" s="134">
        <f>$D$732</f>
        <v>16.333333333333332</v>
      </c>
      <c r="AR60" s="78">
        <v>12</v>
      </c>
      <c r="AS60" s="69"/>
      <c r="AT60" s="70" t="s">
        <v>63</v>
      </c>
      <c r="AU60" s="134">
        <f>$D$733</f>
        <v>16.75</v>
      </c>
      <c r="AV60" s="78">
        <v>19</v>
      </c>
      <c r="AW60" s="69"/>
      <c r="AX60" s="70" t="s">
        <v>63</v>
      </c>
      <c r="AY60" s="134">
        <f>$D$734</f>
        <v>15.25</v>
      </c>
      <c r="AZ60" s="78">
        <v>11</v>
      </c>
      <c r="BA60" s="69"/>
      <c r="BB60" s="70" t="s">
        <v>63</v>
      </c>
      <c r="BC60" s="134">
        <f>$D$735</f>
        <v>19</v>
      </c>
      <c r="BD60" s="78">
        <v>22</v>
      </c>
      <c r="BE60" s="69"/>
      <c r="BF60" s="70" t="s">
        <v>63</v>
      </c>
      <c r="BG60" s="134">
        <f>$D$736</f>
        <v>14.2</v>
      </c>
      <c r="BH60" s="78">
        <v>8</v>
      </c>
      <c r="BI60" s="65"/>
      <c r="BJ60" s="68" t="s">
        <v>63</v>
      </c>
      <c r="BK60" s="134">
        <f>$U$730</f>
        <v>16.705882352941178</v>
      </c>
      <c r="BL60" s="78">
        <v>17</v>
      </c>
      <c r="BM60" s="69"/>
      <c r="BN60" s="70" t="s">
        <v>63</v>
      </c>
      <c r="BO60" s="134">
        <f>$U$731</f>
        <v>21.25</v>
      </c>
      <c r="BP60" s="78">
        <v>30</v>
      </c>
      <c r="BQ60" s="69"/>
      <c r="BR60" s="70" t="s">
        <v>63</v>
      </c>
      <c r="BS60" s="134">
        <f>$U$732</f>
        <v>12.666666666666666</v>
      </c>
      <c r="BT60" s="78">
        <v>4</v>
      </c>
      <c r="BU60" s="69"/>
      <c r="BV60" s="70" t="s">
        <v>63</v>
      </c>
      <c r="BW60" s="134">
        <f>$U$733</f>
        <v>17.75</v>
      </c>
      <c r="BX60" s="78">
        <v>20</v>
      </c>
      <c r="BY60" s="69"/>
      <c r="BZ60" s="70" t="s">
        <v>63</v>
      </c>
      <c r="CA60" s="134">
        <f>$U$734</f>
        <v>24.75</v>
      </c>
      <c r="CB60" s="78">
        <v>30</v>
      </c>
      <c r="CC60" s="69"/>
      <c r="CD60" s="70" t="s">
        <v>63</v>
      </c>
      <c r="CE60" s="134">
        <f>$U$735</f>
        <v>11.75</v>
      </c>
      <c r="CF60" s="78">
        <v>5</v>
      </c>
      <c r="CG60" s="69"/>
      <c r="CH60" s="70" t="s">
        <v>63</v>
      </c>
      <c r="CI60" s="134">
        <f>$U$736</f>
        <v>13.4</v>
      </c>
      <c r="CJ60" s="78">
        <v>7</v>
      </c>
      <c r="CK60" s="65"/>
      <c r="CL60" s="68" t="s">
        <v>63</v>
      </c>
      <c r="CM60" s="134">
        <f>$AE$730</f>
        <v>14.176470588235293</v>
      </c>
      <c r="CN60" s="78">
        <v>5</v>
      </c>
      <c r="CO60" s="69"/>
      <c r="CP60" s="70" t="s">
        <v>63</v>
      </c>
      <c r="CQ60" s="134">
        <f>$AE$731</f>
        <v>16.125</v>
      </c>
      <c r="CR60" s="78">
        <v>14</v>
      </c>
      <c r="CS60" s="69"/>
      <c r="CT60" s="70" t="s">
        <v>63</v>
      </c>
      <c r="CU60" s="134">
        <f>$AE$732</f>
        <v>12.444444444444445</v>
      </c>
      <c r="CV60" s="78">
        <v>4</v>
      </c>
      <c r="CW60" s="69"/>
      <c r="CX60" s="70" t="s">
        <v>63</v>
      </c>
      <c r="CY60" s="134">
        <f>$AE$733</f>
        <v>13.5</v>
      </c>
      <c r="CZ60" s="78">
        <v>7</v>
      </c>
      <c r="DA60" s="69"/>
      <c r="DB60" s="70" t="s">
        <v>63</v>
      </c>
      <c r="DC60" s="134">
        <f>$AE$734</f>
        <v>18.75</v>
      </c>
      <c r="DD60" s="78">
        <v>23</v>
      </c>
      <c r="DE60" s="69"/>
      <c r="DF60" s="70" t="s">
        <v>63</v>
      </c>
      <c r="DG60" s="134">
        <f>$AE$735</f>
        <v>16</v>
      </c>
      <c r="DH60" s="78">
        <v>14</v>
      </c>
      <c r="DI60" s="69"/>
      <c r="DJ60" s="70" t="s">
        <v>63</v>
      </c>
      <c r="DK60" s="134">
        <f>$AE$736</f>
        <v>9.6</v>
      </c>
      <c r="DL60" s="78">
        <v>5</v>
      </c>
    </row>
    <row r="61" spans="1:116" x14ac:dyDescent="0.3">
      <c r="A61" s="73" t="s">
        <v>135</v>
      </c>
      <c r="B61" s="104">
        <f>AVERAGE(G38,G39,G40,G41)</f>
        <v>0.5</v>
      </c>
      <c r="C61" s="73">
        <f>$AV$4</f>
        <v>13</v>
      </c>
      <c r="D61" s="104">
        <f>AVERAGE(H38,H39,H40,H41)</f>
        <v>13</v>
      </c>
      <c r="E61" s="73">
        <f>$AV$39</f>
        <v>7</v>
      </c>
      <c r="F61" s="104">
        <f>AVERAGE(I38,I39,I40,I41)</f>
        <v>12.75</v>
      </c>
      <c r="G61" s="73">
        <f>$AV$74</f>
        <v>5</v>
      </c>
      <c r="H61" s="104">
        <f>AVERAGE(J38,J39,J40,J41)</f>
        <v>14.75</v>
      </c>
      <c r="I61" s="73">
        <f>$AV$109</f>
        <v>11</v>
      </c>
      <c r="J61" s="104">
        <f>AVERAGE(K38,K39,K40,K41)</f>
        <v>15.5</v>
      </c>
      <c r="K61" s="73">
        <f>$AV$144</f>
        <v>12</v>
      </c>
      <c r="L61" s="104">
        <f>AVERAGE(L38,L39,L40,L41)</f>
        <v>17.25</v>
      </c>
      <c r="M61" s="73">
        <f>$AV$179</f>
        <v>19</v>
      </c>
      <c r="N61" s="104">
        <f>AVERAGE(M38,M39,M40,M41)</f>
        <v>19.75</v>
      </c>
      <c r="O61" s="73">
        <f>$AV$214</f>
        <v>24</v>
      </c>
      <c r="P61" s="104">
        <f>AVERAGE(N38,N39,N40,N41)</f>
        <v>8.5</v>
      </c>
      <c r="Q61" s="73">
        <f>$AV$249</f>
        <v>1</v>
      </c>
      <c r="R61" s="104">
        <f>AVERAGE(O38,O39,O40,O41)</f>
        <v>7.5</v>
      </c>
      <c r="S61" s="81">
        <f>$AV$284</f>
        <v>2</v>
      </c>
      <c r="T61" s="75"/>
      <c r="U61" s="104">
        <f>AVERAGE(Q38,Q39,Q40,Q41)</f>
        <v>17.5</v>
      </c>
      <c r="V61" s="73">
        <f>$BX$39</f>
        <v>18</v>
      </c>
      <c r="W61" s="104">
        <f>AVERAGE(R38,R39,R40,R41)</f>
        <v>17.25</v>
      </c>
      <c r="X61" s="73">
        <f>$BX$109</f>
        <v>17</v>
      </c>
      <c r="Y61" s="104">
        <f>AVERAGE(S38,S39,S40,S41)</f>
        <v>12.25</v>
      </c>
      <c r="Z61" s="81">
        <f>$BX$74</f>
        <v>9</v>
      </c>
      <c r="AA61" s="75"/>
      <c r="AB61" s="105">
        <f>AVERAGE(U38,U39,U40,U41)</f>
        <v>22.75</v>
      </c>
      <c r="AC61" s="73">
        <f>$CZ$74</f>
        <v>30</v>
      </c>
      <c r="AD61" s="75"/>
      <c r="AE61" s="104">
        <f>AVERAGE(W38,W39,W40,W41)</f>
        <v>16.75</v>
      </c>
      <c r="AF61" s="73">
        <f>$CZ$39</f>
        <v>19</v>
      </c>
      <c r="AH61" s="68" t="s">
        <v>64</v>
      </c>
      <c r="AI61" s="134">
        <f>$D$762</f>
        <v>15.176470588235293</v>
      </c>
      <c r="AJ61" s="78">
        <v>8</v>
      </c>
      <c r="AK61" s="69"/>
      <c r="AL61" s="70" t="s">
        <v>64</v>
      </c>
      <c r="AM61" s="134">
        <f>$D$763</f>
        <v>12.875</v>
      </c>
      <c r="AN61" s="78">
        <v>3</v>
      </c>
      <c r="AO61" s="69"/>
      <c r="AP61" s="70" t="s">
        <v>64</v>
      </c>
      <c r="AQ61" s="134">
        <f>$D$764</f>
        <v>17.222222222222221</v>
      </c>
      <c r="AR61" s="78">
        <v>16</v>
      </c>
      <c r="AS61" s="69"/>
      <c r="AT61" s="70" t="s">
        <v>64</v>
      </c>
      <c r="AU61" s="134">
        <f>$D$765</f>
        <v>14.75</v>
      </c>
      <c r="AV61" s="78">
        <v>11</v>
      </c>
      <c r="AW61" s="69"/>
      <c r="AX61" s="70" t="s">
        <v>64</v>
      </c>
      <c r="AY61" s="134">
        <f>$D$766</f>
        <v>11</v>
      </c>
      <c r="AZ61" s="78">
        <v>3</v>
      </c>
      <c r="BA61" s="69"/>
      <c r="BB61" s="70" t="s">
        <v>64</v>
      </c>
      <c r="BC61" s="134">
        <f>$D$767</f>
        <v>19</v>
      </c>
      <c r="BD61" s="78">
        <v>22</v>
      </c>
      <c r="BE61" s="69"/>
      <c r="BF61" s="70" t="s">
        <v>64</v>
      </c>
      <c r="BG61" s="134">
        <f>$D$768</f>
        <v>15.8</v>
      </c>
      <c r="BH61" s="78">
        <v>12</v>
      </c>
      <c r="BI61" s="65"/>
      <c r="BJ61" s="68" t="s">
        <v>64</v>
      </c>
      <c r="BK61" s="134">
        <f>$U$762</f>
        <v>16.705882352941178</v>
      </c>
      <c r="BL61" s="78">
        <v>17</v>
      </c>
      <c r="BM61" s="69"/>
      <c r="BN61" s="70" t="s">
        <v>64</v>
      </c>
      <c r="BO61" s="134">
        <f>$U$763</f>
        <v>15.375</v>
      </c>
      <c r="BP61" s="78">
        <v>11</v>
      </c>
      <c r="BQ61" s="69"/>
      <c r="BR61" s="70" t="s">
        <v>64</v>
      </c>
      <c r="BS61" s="134">
        <f>$U$764</f>
        <v>17.888888888888889</v>
      </c>
      <c r="BT61" s="78">
        <v>23</v>
      </c>
      <c r="BU61" s="69"/>
      <c r="BV61" s="70" t="s">
        <v>64</v>
      </c>
      <c r="BW61" s="134">
        <f>$U$765</f>
        <v>21.25</v>
      </c>
      <c r="BX61" s="78">
        <v>27</v>
      </c>
      <c r="BY61" s="69"/>
      <c r="BZ61" s="70" t="s">
        <v>64</v>
      </c>
      <c r="CA61" s="134">
        <f>$U$766</f>
        <v>9.5</v>
      </c>
      <c r="CB61" s="78">
        <v>1</v>
      </c>
      <c r="CC61" s="69"/>
      <c r="CD61" s="70" t="s">
        <v>64</v>
      </c>
      <c r="CE61" s="134">
        <f>$U$767</f>
        <v>20.25</v>
      </c>
      <c r="CF61" s="78">
        <v>27</v>
      </c>
      <c r="CG61" s="69"/>
      <c r="CH61" s="70" t="s">
        <v>64</v>
      </c>
      <c r="CI61" s="134">
        <f>$U$768</f>
        <v>16</v>
      </c>
      <c r="CJ61" s="78">
        <v>14</v>
      </c>
      <c r="CK61" s="65"/>
      <c r="CL61" s="68" t="s">
        <v>64</v>
      </c>
      <c r="CM61" s="134">
        <f>$AE$762</f>
        <v>15.352941176470589</v>
      </c>
      <c r="CN61" s="78">
        <v>7</v>
      </c>
      <c r="CO61" s="69"/>
      <c r="CP61" s="70" t="s">
        <v>64</v>
      </c>
      <c r="CQ61" s="134">
        <f>$AE$763</f>
        <v>12.375</v>
      </c>
      <c r="CR61" s="78">
        <v>4</v>
      </c>
      <c r="CS61" s="69"/>
      <c r="CT61" s="70" t="s">
        <v>64</v>
      </c>
      <c r="CU61" s="134">
        <f>$AE$764</f>
        <v>18</v>
      </c>
      <c r="CV61" s="78">
        <v>25</v>
      </c>
      <c r="CW61" s="69"/>
      <c r="CX61" s="70" t="s">
        <v>64</v>
      </c>
      <c r="CY61" s="134">
        <f>$AE$765</f>
        <v>18.25</v>
      </c>
      <c r="CZ61" s="78">
        <v>22</v>
      </c>
      <c r="DA61" s="69"/>
      <c r="DB61" s="70" t="s">
        <v>64</v>
      </c>
      <c r="DC61" s="134">
        <f>$AE$766</f>
        <v>6.5</v>
      </c>
      <c r="DD61" s="78">
        <v>2</v>
      </c>
      <c r="DE61" s="69"/>
      <c r="DF61" s="70" t="s">
        <v>64</v>
      </c>
      <c r="DG61" s="134">
        <f>$AE$767</f>
        <v>19</v>
      </c>
      <c r="DH61" s="78">
        <v>23</v>
      </c>
      <c r="DI61" s="69"/>
      <c r="DJ61" s="70" t="s">
        <v>64</v>
      </c>
      <c r="DK61" s="134">
        <f>$AE$768</f>
        <v>17.2</v>
      </c>
      <c r="DL61" s="78">
        <v>16</v>
      </c>
    </row>
    <row r="62" spans="1:116" x14ac:dyDescent="0.3">
      <c r="A62" s="73" t="s">
        <v>136</v>
      </c>
      <c r="B62" s="104">
        <f>AVERAGE(G42:G45)</f>
        <v>0.41649999999999998</v>
      </c>
      <c r="C62" s="73">
        <f>$AZ$4</f>
        <v>24</v>
      </c>
      <c r="D62" s="104">
        <f>AVERAGE(H42:H45)</f>
        <v>13</v>
      </c>
      <c r="E62" s="73">
        <f>$AZ$39</f>
        <v>5</v>
      </c>
      <c r="F62" s="104">
        <f>AVERAGE(I42:I45)</f>
        <v>13.25</v>
      </c>
      <c r="G62" s="73">
        <f>$AZ$74</f>
        <v>6</v>
      </c>
      <c r="H62" s="104">
        <f>AVERAGE(J42:J45)</f>
        <v>14.25</v>
      </c>
      <c r="I62" s="73">
        <f>$AZ$109</f>
        <v>9</v>
      </c>
      <c r="J62" s="104">
        <f>AVERAGE(K42:K45)</f>
        <v>16.75</v>
      </c>
      <c r="K62" s="73">
        <f>$AZ$144</f>
        <v>18</v>
      </c>
      <c r="L62" s="104">
        <f>AVERAGE(L42:L45)</f>
        <v>16.25</v>
      </c>
      <c r="M62" s="73">
        <f>$AZ$179</f>
        <v>15</v>
      </c>
      <c r="N62" s="104">
        <f>AVERAGE(M42:M45)</f>
        <v>8.75</v>
      </c>
      <c r="O62" s="73">
        <f>$AZ$214</f>
        <v>2</v>
      </c>
      <c r="P62" s="104">
        <f>AVERAGE(N42:N45)</f>
        <v>21.75</v>
      </c>
      <c r="Q62" s="73">
        <f>$AZ$249</f>
        <v>29</v>
      </c>
      <c r="R62" s="104">
        <f>AVERAGE(O42:O45)</f>
        <v>10.5</v>
      </c>
      <c r="S62" s="81">
        <f>$AZ$284</f>
        <v>5</v>
      </c>
      <c r="T62" s="75"/>
      <c r="U62" s="104">
        <f>AVERAGE(Q42:Q45)</f>
        <v>23.75</v>
      </c>
      <c r="V62" s="73">
        <f>$CB$39</f>
        <v>29</v>
      </c>
      <c r="W62" s="104">
        <f>AVERAGE(R42:R45)</f>
        <v>21.25</v>
      </c>
      <c r="X62" s="73">
        <f>$CB$109</f>
        <v>26</v>
      </c>
      <c r="Y62" s="104">
        <f>AVERAGE(S42:S45)</f>
        <v>21.75</v>
      </c>
      <c r="Z62" s="81">
        <f>$CB$74</f>
        <v>26</v>
      </c>
      <c r="AA62" s="75"/>
      <c r="AB62" s="105">
        <f>AVERAGE(U42:U45)</f>
        <v>10.5</v>
      </c>
      <c r="AC62" s="73">
        <f>$DD$74</f>
        <v>3</v>
      </c>
      <c r="AD62" s="75"/>
      <c r="AE62" s="104">
        <f>AVERAGE(W42:W45)</f>
        <v>16</v>
      </c>
      <c r="AF62" s="73">
        <f>$DD$39</f>
        <v>14</v>
      </c>
      <c r="AH62" s="68" t="s">
        <v>65</v>
      </c>
      <c r="AI62" s="134">
        <f>$D$794</f>
        <v>14.294117647058824</v>
      </c>
      <c r="AJ62" s="78">
        <v>4</v>
      </c>
      <c r="AK62" s="69"/>
      <c r="AL62" s="70" t="s">
        <v>65</v>
      </c>
      <c r="AM62" s="134">
        <f>$D$795</f>
        <v>16.125</v>
      </c>
      <c r="AN62" s="78">
        <v>15</v>
      </c>
      <c r="AO62" s="69"/>
      <c r="AP62" s="70" t="s">
        <v>65</v>
      </c>
      <c r="AQ62" s="134">
        <f>$D$796</f>
        <v>12.666666666666666</v>
      </c>
      <c r="AR62" s="78">
        <v>4</v>
      </c>
      <c r="AS62" s="69"/>
      <c r="AT62" s="70" t="s">
        <v>65</v>
      </c>
      <c r="AU62" s="134">
        <f>$D$797</f>
        <v>15</v>
      </c>
      <c r="AV62" s="78">
        <v>13</v>
      </c>
      <c r="AW62" s="69"/>
      <c r="AX62" s="70" t="s">
        <v>65</v>
      </c>
      <c r="AY62" s="134">
        <f>$D$798</f>
        <v>17.25</v>
      </c>
      <c r="AZ62" s="78">
        <v>19</v>
      </c>
      <c r="BA62" s="69"/>
      <c r="BB62" s="70" t="s">
        <v>65</v>
      </c>
      <c r="BC62" s="134">
        <f>$D$799</f>
        <v>14.75</v>
      </c>
      <c r="BD62" s="78">
        <v>11</v>
      </c>
      <c r="BE62" s="69"/>
      <c r="BF62" s="70" t="s">
        <v>65</v>
      </c>
      <c r="BG62" s="134">
        <f>$D$800</f>
        <v>11</v>
      </c>
      <c r="BH62" s="78">
        <v>4</v>
      </c>
      <c r="BI62" s="65"/>
      <c r="BJ62" s="68" t="s">
        <v>65</v>
      </c>
      <c r="BK62" s="134">
        <f>$U$794</f>
        <v>11.647058823529411</v>
      </c>
      <c r="BL62" s="78">
        <v>1</v>
      </c>
      <c r="BM62" s="69"/>
      <c r="BN62" s="70" t="s">
        <v>65</v>
      </c>
      <c r="BO62" s="134">
        <f>$U$795</f>
        <v>12.125</v>
      </c>
      <c r="BP62" s="78">
        <v>4</v>
      </c>
      <c r="BQ62" s="69"/>
      <c r="BR62" s="70" t="s">
        <v>65</v>
      </c>
      <c r="BS62" s="134">
        <f>$U$796</f>
        <v>11.222222222222221</v>
      </c>
      <c r="BT62" s="78">
        <v>2</v>
      </c>
      <c r="BU62" s="69"/>
      <c r="BV62" s="70" t="s">
        <v>65</v>
      </c>
      <c r="BW62" s="134">
        <f>$U$797</f>
        <v>12.75</v>
      </c>
      <c r="BX62" s="78">
        <v>8</v>
      </c>
      <c r="BY62" s="69"/>
      <c r="BZ62" s="70" t="s">
        <v>65</v>
      </c>
      <c r="CA62" s="134">
        <f>$U$798</f>
        <v>11.5</v>
      </c>
      <c r="CB62" s="78">
        <v>5</v>
      </c>
      <c r="CC62" s="69"/>
      <c r="CD62" s="70" t="s">
        <v>65</v>
      </c>
      <c r="CE62" s="134">
        <f>$U$799</f>
        <v>14.5</v>
      </c>
      <c r="CF62" s="78">
        <v>10</v>
      </c>
      <c r="CG62" s="69"/>
      <c r="CH62" s="70" t="s">
        <v>65</v>
      </c>
      <c r="CI62" s="134">
        <f>$U$800</f>
        <v>8.6</v>
      </c>
      <c r="CJ62" s="78">
        <v>2</v>
      </c>
      <c r="CK62" s="65"/>
      <c r="CL62" s="68" t="s">
        <v>65</v>
      </c>
      <c r="CM62" s="134">
        <f>$AE$794</f>
        <v>11.411764705882353</v>
      </c>
      <c r="CN62" s="78">
        <v>1</v>
      </c>
      <c r="CO62" s="69"/>
      <c r="CP62" s="70" t="s">
        <v>65</v>
      </c>
      <c r="CQ62" s="134">
        <f>$AE$795</f>
        <v>12.25</v>
      </c>
      <c r="CR62" s="78">
        <v>3</v>
      </c>
      <c r="CS62" s="69"/>
      <c r="CT62" s="70" t="s">
        <v>65</v>
      </c>
      <c r="CU62" s="134">
        <f>$AE$796</f>
        <v>10.666666666666666</v>
      </c>
      <c r="CV62" s="78">
        <v>1</v>
      </c>
      <c r="CW62" s="69"/>
      <c r="CX62" s="70" t="s">
        <v>65</v>
      </c>
      <c r="CY62" s="134">
        <f>$AE$797</f>
        <v>11.5</v>
      </c>
      <c r="CZ62" s="78">
        <v>4</v>
      </c>
      <c r="DA62" s="69"/>
      <c r="DB62" s="70" t="s">
        <v>65</v>
      </c>
      <c r="DC62" s="134">
        <f>$AE$798</f>
        <v>13</v>
      </c>
      <c r="DD62" s="78">
        <v>9</v>
      </c>
      <c r="DE62" s="69"/>
      <c r="DF62" s="70" t="s">
        <v>65</v>
      </c>
      <c r="DG62" s="134">
        <f>$AE$799</f>
        <v>15</v>
      </c>
      <c r="DH62" s="78">
        <v>11</v>
      </c>
      <c r="DI62" s="69"/>
      <c r="DJ62" s="70" t="s">
        <v>65</v>
      </c>
      <c r="DK62" s="134">
        <f>$AE$800</f>
        <v>7.2</v>
      </c>
      <c r="DL62" s="78">
        <v>2</v>
      </c>
    </row>
    <row r="63" spans="1:116" x14ac:dyDescent="0.3">
      <c r="A63" s="73" t="s">
        <v>137</v>
      </c>
      <c r="B63" s="104">
        <f>AVERAGE(G46:G49)</f>
        <v>0.41650000000000004</v>
      </c>
      <c r="C63" s="73">
        <f>$BD$4</f>
        <v>24</v>
      </c>
      <c r="D63" s="104">
        <f>AVERAGE(H46:H49)</f>
        <v>17.25</v>
      </c>
      <c r="E63" s="73">
        <f>$BD$39</f>
        <v>18</v>
      </c>
      <c r="F63" s="104">
        <f>AVERAGE(I46:I49)</f>
        <v>15.5</v>
      </c>
      <c r="G63" s="73">
        <f>$BD$74</f>
        <v>15</v>
      </c>
      <c r="H63" s="104">
        <f>AVERAGE(J46:J49)</f>
        <v>18.25</v>
      </c>
      <c r="I63" s="73">
        <f>$BD$109</f>
        <v>20</v>
      </c>
      <c r="J63" s="104">
        <f>AVERAGE(K46:K49)</f>
        <v>15.5</v>
      </c>
      <c r="K63" s="73">
        <f>$BD$144</f>
        <v>14</v>
      </c>
      <c r="L63" s="104">
        <f>AVERAGE(L46:L49)</f>
        <v>14</v>
      </c>
      <c r="M63" s="73">
        <f>$BD$179</f>
        <v>11</v>
      </c>
      <c r="N63" s="104">
        <f>AVERAGE(M46:M49)</f>
        <v>24</v>
      </c>
      <c r="O63" s="73">
        <f>$BD$214</f>
        <v>30</v>
      </c>
      <c r="P63" s="104">
        <f>AVERAGE(N46:N49)</f>
        <v>19.25</v>
      </c>
      <c r="Q63" s="73">
        <f>$BD$249</f>
        <v>22</v>
      </c>
      <c r="R63" s="104">
        <f>AVERAGE(O46:O49)</f>
        <v>15.75</v>
      </c>
      <c r="S63" s="81">
        <f>$BD$284</f>
        <v>16</v>
      </c>
      <c r="T63" s="75"/>
      <c r="U63" s="104">
        <f>AVERAGE(Q46:Q49)</f>
        <v>24</v>
      </c>
      <c r="V63" s="73">
        <f>$CF$39</f>
        <v>31</v>
      </c>
      <c r="W63" s="104">
        <f>AVERAGE(R46:R49)</f>
        <v>24.75</v>
      </c>
      <c r="X63" s="73">
        <f>$CF$109</f>
        <v>32</v>
      </c>
      <c r="Y63" s="104">
        <f>AVERAGE(S46:S49)</f>
        <v>17.75</v>
      </c>
      <c r="Z63" s="81">
        <f>$CF$74</f>
        <v>17</v>
      </c>
      <c r="AA63" s="75"/>
      <c r="AB63" s="105">
        <f>AVERAGE(U46:U49)</f>
        <v>17</v>
      </c>
      <c r="AC63" s="73">
        <f>$DH$74</f>
        <v>17</v>
      </c>
      <c r="AD63" s="75"/>
      <c r="AE63" s="104">
        <f>AVERAGE(W46:W49)</f>
        <v>23.75</v>
      </c>
      <c r="AF63" s="73">
        <f>$DH$39</f>
        <v>31</v>
      </c>
      <c r="AH63" s="68" t="s">
        <v>66</v>
      </c>
      <c r="AI63" s="134">
        <f>$D$826</f>
        <v>18.823529411764707</v>
      </c>
      <c r="AJ63" s="78">
        <v>29</v>
      </c>
      <c r="AK63" s="69"/>
      <c r="AL63" s="70" t="s">
        <v>66</v>
      </c>
      <c r="AM63" s="134">
        <f>$D$827</f>
        <v>18.5</v>
      </c>
      <c r="AN63" s="78">
        <v>24</v>
      </c>
      <c r="AO63" s="69"/>
      <c r="AP63" s="70" t="s">
        <v>66</v>
      </c>
      <c r="AQ63" s="134">
        <f>$D$828</f>
        <v>19.111111111111111</v>
      </c>
      <c r="AR63" s="78">
        <v>27</v>
      </c>
      <c r="AS63" s="69"/>
      <c r="AT63" s="70" t="s">
        <v>66</v>
      </c>
      <c r="AU63" s="134">
        <f>$D$829</f>
        <v>20</v>
      </c>
      <c r="AV63" s="78">
        <v>25</v>
      </c>
      <c r="AW63" s="69"/>
      <c r="AX63" s="70" t="s">
        <v>66</v>
      </c>
      <c r="AY63" s="134">
        <f>$D$830</f>
        <v>17</v>
      </c>
      <c r="AZ63" s="78">
        <v>17</v>
      </c>
      <c r="BA63" s="69"/>
      <c r="BB63" s="70" t="s">
        <v>66</v>
      </c>
      <c r="BC63" s="134">
        <f>$D$831</f>
        <v>21.75</v>
      </c>
      <c r="BD63" s="78">
        <v>28</v>
      </c>
      <c r="BE63" s="69"/>
      <c r="BF63" s="70" t="s">
        <v>66</v>
      </c>
      <c r="BG63" s="134">
        <f>$D$832</f>
        <v>17</v>
      </c>
      <c r="BH63" s="78">
        <v>20</v>
      </c>
      <c r="BI63" s="65"/>
      <c r="BJ63" s="68" t="s">
        <v>66</v>
      </c>
      <c r="BK63" s="134">
        <f>$U$826</f>
        <v>19.411764705882351</v>
      </c>
      <c r="BL63" s="78">
        <v>29</v>
      </c>
      <c r="BM63" s="69"/>
      <c r="BN63" s="70" t="s">
        <v>66</v>
      </c>
      <c r="BO63" s="134">
        <f>$U$827</f>
        <v>16.75</v>
      </c>
      <c r="BP63" s="78">
        <v>17</v>
      </c>
      <c r="BQ63" s="69"/>
      <c r="BR63" s="70" t="s">
        <v>66</v>
      </c>
      <c r="BS63" s="134">
        <f>$U$828</f>
        <v>21.777777777777779</v>
      </c>
      <c r="BT63" s="78">
        <v>32</v>
      </c>
      <c r="BU63" s="69"/>
      <c r="BV63" s="70" t="s">
        <v>66</v>
      </c>
      <c r="BW63" s="134">
        <f>$U$829</f>
        <v>13</v>
      </c>
      <c r="BX63" s="78">
        <v>10</v>
      </c>
      <c r="BY63" s="69"/>
      <c r="BZ63" s="70" t="s">
        <v>66</v>
      </c>
      <c r="CA63" s="134">
        <f>$U$830</f>
        <v>20.5</v>
      </c>
      <c r="CB63" s="78">
        <v>27</v>
      </c>
      <c r="CC63" s="69"/>
      <c r="CD63" s="70" t="s">
        <v>66</v>
      </c>
      <c r="CE63" s="134">
        <f>$U$831</f>
        <v>21.75</v>
      </c>
      <c r="CF63" s="78">
        <v>28</v>
      </c>
      <c r="CG63" s="69"/>
      <c r="CH63" s="70" t="s">
        <v>66</v>
      </c>
      <c r="CI63" s="134">
        <f>$U$832</f>
        <v>21.8</v>
      </c>
      <c r="CJ63" s="78">
        <v>30</v>
      </c>
      <c r="CK63" s="65"/>
      <c r="CL63" s="68" t="s">
        <v>66</v>
      </c>
      <c r="CM63" s="134">
        <f>$AE$826</f>
        <v>20.764705882352942</v>
      </c>
      <c r="CN63" s="78">
        <v>32</v>
      </c>
      <c r="CO63" s="69"/>
      <c r="CP63" s="70" t="s">
        <v>66</v>
      </c>
      <c r="CQ63" s="134">
        <f>$AE$827</f>
        <v>17.75</v>
      </c>
      <c r="CR63" s="78">
        <v>20</v>
      </c>
      <c r="CS63" s="69"/>
      <c r="CT63" s="70" t="s">
        <v>66</v>
      </c>
      <c r="CU63" s="134">
        <f>$AE$828</f>
        <v>23.444444444444443</v>
      </c>
      <c r="CV63" s="78">
        <v>32</v>
      </c>
      <c r="CW63" s="69"/>
      <c r="CX63" s="70" t="s">
        <v>66</v>
      </c>
      <c r="CY63" s="134">
        <f>$AE$829</f>
        <v>16</v>
      </c>
      <c r="CZ63" s="78">
        <v>14</v>
      </c>
      <c r="DA63" s="69"/>
      <c r="DB63" s="70" t="s">
        <v>66</v>
      </c>
      <c r="DC63" s="134">
        <f>$AE$830</f>
        <v>19.5</v>
      </c>
      <c r="DD63" s="78">
        <v>25</v>
      </c>
      <c r="DE63" s="69"/>
      <c r="DF63" s="70" t="s">
        <v>66</v>
      </c>
      <c r="DG63" s="134">
        <f>$AE$831</f>
        <v>24.75</v>
      </c>
      <c r="DH63" s="78">
        <v>32</v>
      </c>
      <c r="DI63" s="69"/>
      <c r="DJ63" s="70" t="s">
        <v>66</v>
      </c>
      <c r="DK63" s="134">
        <f>$AE$832</f>
        <v>22.4</v>
      </c>
      <c r="DL63" s="78">
        <v>30</v>
      </c>
    </row>
    <row r="64" spans="1:116" x14ac:dyDescent="0.3">
      <c r="A64" s="73" t="s">
        <v>138</v>
      </c>
      <c r="B64" s="104">
        <f>AVERAGE(G50,G52,G53,G54,G55)</f>
        <v>0.46660000000000001</v>
      </c>
      <c r="C64" s="73">
        <f>$BH$4</f>
        <v>18</v>
      </c>
      <c r="D64" s="104">
        <f>AVERAGE(H50,H52,H53,H54,H55)</f>
        <v>14.4</v>
      </c>
      <c r="E64" s="73">
        <f>$BH$39</f>
        <v>9</v>
      </c>
      <c r="F64" s="104">
        <f>AVERAGE(I50,I52,I53,I54,I55)</f>
        <v>16.399999999999999</v>
      </c>
      <c r="G64" s="73">
        <f>$BH$74</f>
        <v>14</v>
      </c>
      <c r="H64" s="104">
        <f>AVERAGE(J50,J52,J53,J54,J55)</f>
        <v>13.8</v>
      </c>
      <c r="I64" s="73">
        <f>$BH$109</f>
        <v>9</v>
      </c>
      <c r="J64" s="104">
        <f>AVERAGE(K50,K52,K53,K54,K55)</f>
        <v>17.8</v>
      </c>
      <c r="K64" s="73">
        <f>$BH$144</f>
        <v>19</v>
      </c>
      <c r="L64" s="104">
        <f>AVERAGE(L50,L52,L53,L54,L55)</f>
        <v>11</v>
      </c>
      <c r="M64" s="73">
        <f>$BH$179</f>
        <v>6</v>
      </c>
      <c r="N64" s="104">
        <f>AVERAGE(M50,M52,M53,M54,M55)</f>
        <v>11.6</v>
      </c>
      <c r="O64" s="73">
        <f>$BH$214</f>
        <v>5</v>
      </c>
      <c r="P64" s="104">
        <f>AVERAGE(N50,N52,N53,N54,N55)</f>
        <v>14.2</v>
      </c>
      <c r="Q64" s="73">
        <f>$BH$249</f>
        <v>12</v>
      </c>
      <c r="R64" s="104">
        <f>AVERAGE(O50,O52,O53,O54,O55)</f>
        <v>14.2</v>
      </c>
      <c r="S64" s="81">
        <f>$BH$284</f>
        <v>8</v>
      </c>
      <c r="T64" s="80"/>
      <c r="U64" s="104">
        <f>AVERAGE(Q50,Q52,Q53,Q54,Q55)</f>
        <v>18.2</v>
      </c>
      <c r="V64" s="73">
        <f>$CJ$39</f>
        <v>20</v>
      </c>
      <c r="W64" s="104">
        <f>AVERAGE(R50,R52,R53,R54,R55)</f>
        <v>18.399999999999999</v>
      </c>
      <c r="X64" s="73">
        <f>$CJ$109</f>
        <v>22</v>
      </c>
      <c r="Y64" s="104">
        <f>AVERAGE(S50,S52,S53,S54,S55)</f>
        <v>17.2</v>
      </c>
      <c r="Z64" s="81">
        <f>$CJ$74</f>
        <v>18</v>
      </c>
      <c r="AA64" s="80"/>
      <c r="AB64" s="105">
        <f>AVERAGE(U50,U52,U53,U54,U55)</f>
        <v>19.2</v>
      </c>
      <c r="AC64" s="73">
        <f>$DL$74</f>
        <v>26</v>
      </c>
      <c r="AD64" s="80"/>
      <c r="AE64" s="104">
        <f>AVERAGE(W50,W52,W53,W54,W55)</f>
        <v>16.399999999999999</v>
      </c>
      <c r="AF64" s="73">
        <f>$DL$39</f>
        <v>14</v>
      </c>
      <c r="AH64" s="68" t="s">
        <v>67</v>
      </c>
      <c r="AI64" s="134">
        <f>$D$858</f>
        <v>15.647058823529411</v>
      </c>
      <c r="AJ64" s="78">
        <v>12</v>
      </c>
      <c r="AK64" s="69"/>
      <c r="AL64" s="70" t="s">
        <v>67</v>
      </c>
      <c r="AM64" s="134">
        <f>$D$859</f>
        <v>14.5</v>
      </c>
      <c r="AN64" s="78">
        <v>8</v>
      </c>
      <c r="AO64" s="69"/>
      <c r="AP64" s="70" t="s">
        <v>67</v>
      </c>
      <c r="AQ64" s="134">
        <f>$D$860</f>
        <v>16.666666666666668</v>
      </c>
      <c r="AR64" s="78">
        <v>14</v>
      </c>
      <c r="AS64" s="69"/>
      <c r="AT64" s="70" t="s">
        <v>67</v>
      </c>
      <c r="AU64" s="134">
        <f>$D$861</f>
        <v>20.75</v>
      </c>
      <c r="AV64" s="78">
        <v>26</v>
      </c>
      <c r="AW64" s="69"/>
      <c r="AX64" s="70" t="s">
        <v>67</v>
      </c>
      <c r="AY64" s="134">
        <f>$D$862</f>
        <v>8.25</v>
      </c>
      <c r="AZ64" s="78">
        <v>1</v>
      </c>
      <c r="BA64" s="69"/>
      <c r="BB64" s="70" t="s">
        <v>67</v>
      </c>
      <c r="BC64" s="134">
        <f>$D$863</f>
        <v>14.25</v>
      </c>
      <c r="BD64" s="78">
        <v>9</v>
      </c>
      <c r="BE64" s="69"/>
      <c r="BF64" s="70" t="s">
        <v>67</v>
      </c>
      <c r="BG64" s="134">
        <f>$D$864</f>
        <v>18.600000000000001</v>
      </c>
      <c r="BH64" s="78">
        <v>23</v>
      </c>
      <c r="BI64" s="65"/>
      <c r="BJ64" s="68" t="s">
        <v>67</v>
      </c>
      <c r="BK64" s="134">
        <f>$U$858</f>
        <v>15.058823529411764</v>
      </c>
      <c r="BL64" s="78">
        <v>8</v>
      </c>
      <c r="BM64" s="69"/>
      <c r="BN64" s="70" t="s">
        <v>67</v>
      </c>
      <c r="BO64" s="134">
        <f>$U$859</f>
        <v>13.125</v>
      </c>
      <c r="BP64" s="78">
        <v>6</v>
      </c>
      <c r="BQ64" s="69"/>
      <c r="BR64" s="70" t="s">
        <v>67</v>
      </c>
      <c r="BS64" s="134">
        <f>$U$860</f>
        <v>16.777777777777779</v>
      </c>
      <c r="BT64" s="78">
        <v>16</v>
      </c>
      <c r="BU64" s="69"/>
      <c r="BV64" s="70" t="s">
        <v>67</v>
      </c>
      <c r="BW64" s="134">
        <f>$U$861</f>
        <v>16.5</v>
      </c>
      <c r="BX64" s="78">
        <v>14</v>
      </c>
      <c r="BY64" s="69"/>
      <c r="BZ64" s="70" t="s">
        <v>67</v>
      </c>
      <c r="CA64" s="134">
        <f>$U$862</f>
        <v>9.75</v>
      </c>
      <c r="CB64" s="78">
        <v>3</v>
      </c>
      <c r="CC64" s="69"/>
      <c r="CD64" s="70" t="s">
        <v>67</v>
      </c>
      <c r="CE64" s="134">
        <f>$U$863</f>
        <v>24.25</v>
      </c>
      <c r="CF64" s="78">
        <v>32</v>
      </c>
      <c r="CG64" s="69"/>
      <c r="CH64" s="70" t="s">
        <v>67</v>
      </c>
      <c r="CI64" s="134">
        <f>$U$864</f>
        <v>10.8</v>
      </c>
      <c r="CJ64" s="78">
        <v>4</v>
      </c>
      <c r="CK64" s="65"/>
      <c r="CL64" s="68" t="s">
        <v>67</v>
      </c>
      <c r="CM64" s="134">
        <f>$AE$858</f>
        <v>13.705882352941176</v>
      </c>
      <c r="CN64" s="78">
        <v>3</v>
      </c>
      <c r="CO64" s="69"/>
      <c r="CP64" s="70" t="s">
        <v>67</v>
      </c>
      <c r="CQ64" s="134">
        <f>$AE$859</f>
        <v>12.125</v>
      </c>
      <c r="CR64" s="78">
        <v>2</v>
      </c>
      <c r="CS64" s="69"/>
      <c r="CT64" s="70" t="s">
        <v>67</v>
      </c>
      <c r="CU64" s="134">
        <f>$AE$860</f>
        <v>15.111111111111111</v>
      </c>
      <c r="CV64" s="78">
        <v>8</v>
      </c>
      <c r="CW64" s="69"/>
      <c r="CX64" s="70" t="s">
        <v>67</v>
      </c>
      <c r="CY64" s="134">
        <f>$AE$861</f>
        <v>19</v>
      </c>
      <c r="CZ64" s="78">
        <v>24</v>
      </c>
      <c r="DA64" s="69"/>
      <c r="DB64" s="70" t="s">
        <v>67</v>
      </c>
      <c r="DC64" s="134">
        <f>$AE$862</f>
        <v>5.25</v>
      </c>
      <c r="DD64" s="78">
        <v>1</v>
      </c>
      <c r="DE64" s="69"/>
      <c r="DF64" s="70" t="s">
        <v>67</v>
      </c>
      <c r="DG64" s="134">
        <f>$AE$863</f>
        <v>22.5</v>
      </c>
      <c r="DH64" s="78">
        <v>29</v>
      </c>
      <c r="DI64" s="69"/>
      <c r="DJ64" s="70" t="s">
        <v>67</v>
      </c>
      <c r="DK64" s="134">
        <f>$AE$864</f>
        <v>9.1999999999999993</v>
      </c>
      <c r="DL64" s="78">
        <v>3</v>
      </c>
    </row>
    <row r="65" spans="1:116" x14ac:dyDescent="0.3">
      <c r="AH65" s="68" t="s">
        <v>68</v>
      </c>
      <c r="AI65" s="134">
        <f>$D$890</f>
        <v>15.588235294117647</v>
      </c>
      <c r="AJ65" s="78">
        <v>11</v>
      </c>
      <c r="AK65" s="69"/>
      <c r="AL65" s="70" t="s">
        <v>68</v>
      </c>
      <c r="AM65" s="134">
        <f>$D$891</f>
        <v>12.625</v>
      </c>
      <c r="AN65" s="78">
        <v>2</v>
      </c>
      <c r="AO65" s="69"/>
      <c r="AP65" s="70" t="s">
        <v>68</v>
      </c>
      <c r="AQ65" s="134">
        <f>$D$892</f>
        <v>18.222222222222221</v>
      </c>
      <c r="AR65" s="78">
        <v>23</v>
      </c>
      <c r="AS65" s="69"/>
      <c r="AT65" s="70" t="s">
        <v>68</v>
      </c>
      <c r="AU65" s="134">
        <f>$D$893</f>
        <v>8.75</v>
      </c>
      <c r="AV65" s="78">
        <v>1</v>
      </c>
      <c r="AW65" s="69"/>
      <c r="AX65" s="70" t="s">
        <v>68</v>
      </c>
      <c r="AY65" s="134">
        <f>$D$894</f>
        <v>16.5</v>
      </c>
      <c r="AZ65" s="78">
        <v>16</v>
      </c>
      <c r="BA65" s="69"/>
      <c r="BB65" s="70" t="s">
        <v>68</v>
      </c>
      <c r="BC65" s="134">
        <f>$D$895</f>
        <v>20</v>
      </c>
      <c r="BD65" s="78">
        <v>25</v>
      </c>
      <c r="BE65" s="69"/>
      <c r="BF65" s="70" t="s">
        <v>68</v>
      </c>
      <c r="BG65" s="134">
        <f>$D$896</f>
        <v>16.8</v>
      </c>
      <c r="BH65" s="78">
        <v>16</v>
      </c>
      <c r="BI65" s="65"/>
      <c r="BJ65" s="68" t="s">
        <v>68</v>
      </c>
      <c r="BK65" s="134">
        <f>$U$890</f>
        <v>19.941176470588236</v>
      </c>
      <c r="BL65" s="78">
        <v>30</v>
      </c>
      <c r="BM65" s="69"/>
      <c r="BN65" s="70" t="s">
        <v>68</v>
      </c>
      <c r="BO65" s="134">
        <f>$U$891</f>
        <v>19</v>
      </c>
      <c r="BP65" s="78">
        <v>24</v>
      </c>
      <c r="BQ65" s="69"/>
      <c r="BR65" s="70" t="s">
        <v>68</v>
      </c>
      <c r="BS65" s="134">
        <f>$U$892</f>
        <v>20.777777777777779</v>
      </c>
      <c r="BT65" s="78">
        <v>29</v>
      </c>
      <c r="BU65" s="69"/>
      <c r="BV65" s="70" t="s">
        <v>68</v>
      </c>
      <c r="BW65" s="134">
        <f>$U$893</f>
        <v>22.75</v>
      </c>
      <c r="BX65" s="78">
        <v>29</v>
      </c>
      <c r="BY65" s="69"/>
      <c r="BZ65" s="70" t="s">
        <v>68</v>
      </c>
      <c r="CA65" s="134">
        <f>$U$894</f>
        <v>15.25</v>
      </c>
      <c r="CB65" s="78">
        <v>15</v>
      </c>
      <c r="CC65" s="69"/>
      <c r="CD65" s="70" t="s">
        <v>68</v>
      </c>
      <c r="CE65" s="134">
        <f>$U$895</f>
        <v>15.75</v>
      </c>
      <c r="CF65" s="78">
        <v>13</v>
      </c>
      <c r="CG65" s="69"/>
      <c r="CH65" s="70" t="s">
        <v>68</v>
      </c>
      <c r="CI65" s="134">
        <f>$U$896</f>
        <v>24.8</v>
      </c>
      <c r="CJ65" s="78">
        <v>32</v>
      </c>
      <c r="CK65" s="65"/>
      <c r="CL65" s="68" t="s">
        <v>68</v>
      </c>
      <c r="CM65" s="134">
        <f>$AE$890</f>
        <v>18.411764705882351</v>
      </c>
      <c r="CN65" s="78">
        <v>27</v>
      </c>
      <c r="CO65" s="69"/>
      <c r="CP65" s="70" t="s">
        <v>68</v>
      </c>
      <c r="CQ65" s="134">
        <f>$AE$891</f>
        <v>16.25</v>
      </c>
      <c r="CR65" s="78">
        <v>15</v>
      </c>
      <c r="CS65" s="69"/>
      <c r="CT65" s="70" t="s">
        <v>68</v>
      </c>
      <c r="CU65" s="134">
        <f>$AE$892</f>
        <v>20.333333333333332</v>
      </c>
      <c r="CV65" s="78">
        <v>31</v>
      </c>
      <c r="CW65" s="69"/>
      <c r="CX65" s="70" t="s">
        <v>68</v>
      </c>
      <c r="CY65" s="134">
        <f>$AE$893</f>
        <v>16.5</v>
      </c>
      <c r="CZ65" s="78">
        <v>18</v>
      </c>
      <c r="DA65" s="69"/>
      <c r="DB65" s="70" t="s">
        <v>68</v>
      </c>
      <c r="DC65" s="134">
        <f>$AE$894</f>
        <v>16</v>
      </c>
      <c r="DD65" s="78">
        <v>14</v>
      </c>
      <c r="DE65" s="69"/>
      <c r="DF65" s="70" t="s">
        <v>68</v>
      </c>
      <c r="DG65" s="134">
        <f>$AE$895</f>
        <v>22.75</v>
      </c>
      <c r="DH65" s="78">
        <v>30</v>
      </c>
      <c r="DI65" s="69"/>
      <c r="DJ65" s="70" t="s">
        <v>68</v>
      </c>
      <c r="DK65" s="134">
        <f>$AE$896</f>
        <v>18.399999999999999</v>
      </c>
      <c r="DL65" s="78">
        <v>21</v>
      </c>
    </row>
    <row r="66" spans="1:116" x14ac:dyDescent="0.3">
      <c r="A66" s="309" t="s">
        <v>74</v>
      </c>
      <c r="B66" s="310"/>
      <c r="C66" s="310"/>
      <c r="D66" s="310"/>
      <c r="E66" s="311"/>
      <c r="AH66" s="68" t="s">
        <v>69</v>
      </c>
      <c r="AI66" s="134">
        <f>$D$922</f>
        <v>19.823529411764707</v>
      </c>
      <c r="AJ66" s="78">
        <v>29</v>
      </c>
      <c r="AK66" s="69"/>
      <c r="AL66" s="70" t="s">
        <v>69</v>
      </c>
      <c r="AM66" s="134">
        <f>$D$923</f>
        <v>21</v>
      </c>
      <c r="AN66" s="78">
        <v>31</v>
      </c>
      <c r="AO66" s="69"/>
      <c r="AP66" s="70" t="s">
        <v>69</v>
      </c>
      <c r="AQ66" s="134">
        <f>$D$924</f>
        <v>17.25</v>
      </c>
      <c r="AR66" s="78">
        <v>17</v>
      </c>
      <c r="AS66" s="69"/>
      <c r="AT66" s="70" t="s">
        <v>69</v>
      </c>
      <c r="AU66" s="134">
        <f>$D$925</f>
        <v>21</v>
      </c>
      <c r="AV66" s="78">
        <v>27</v>
      </c>
      <c r="AW66" s="69"/>
      <c r="AX66" s="70" t="s">
        <v>69</v>
      </c>
      <c r="AY66" s="134">
        <f>$D$926</f>
        <v>21</v>
      </c>
      <c r="AZ66" s="78">
        <v>28</v>
      </c>
      <c r="BA66" s="69"/>
      <c r="BB66" s="70" t="s">
        <v>69</v>
      </c>
      <c r="BC66" s="134">
        <f>$D$927</f>
        <v>17</v>
      </c>
      <c r="BD66" s="78">
        <v>17</v>
      </c>
      <c r="BE66" s="69"/>
      <c r="BF66" s="70" t="s">
        <v>69</v>
      </c>
      <c r="BG66" s="134">
        <f>$D$928</f>
        <v>20.2</v>
      </c>
      <c r="BH66" s="78">
        <v>28</v>
      </c>
      <c r="BI66" s="65"/>
      <c r="BJ66" s="68" t="s">
        <v>69</v>
      </c>
      <c r="BK66" s="134">
        <f>$U$922</f>
        <v>17.882352941176471</v>
      </c>
      <c r="BL66" s="78">
        <v>24</v>
      </c>
      <c r="BM66" s="69"/>
      <c r="BN66" s="70" t="s">
        <v>69</v>
      </c>
      <c r="BO66" s="134">
        <f>$U$923</f>
        <v>16.25</v>
      </c>
      <c r="BP66" s="78">
        <v>16</v>
      </c>
      <c r="BQ66" s="69"/>
      <c r="BR66" s="70" t="s">
        <v>69</v>
      </c>
      <c r="BS66" s="134">
        <f>$U$924</f>
        <v>19.125</v>
      </c>
      <c r="BT66" s="78">
        <v>28</v>
      </c>
      <c r="BU66" s="69"/>
      <c r="BV66" s="70" t="s">
        <v>69</v>
      </c>
      <c r="BW66" s="134">
        <f>$U$925</f>
        <v>12.25</v>
      </c>
      <c r="BX66" s="78">
        <v>7</v>
      </c>
      <c r="BY66" s="69"/>
      <c r="BZ66" s="70" t="s">
        <v>69</v>
      </c>
      <c r="CA66" s="134">
        <f>$U$926</f>
        <v>20.25</v>
      </c>
      <c r="CB66" s="78">
        <v>25</v>
      </c>
      <c r="CC66" s="69"/>
      <c r="CD66" s="70" t="s">
        <v>69</v>
      </c>
      <c r="CE66" s="134">
        <f>$U$927</f>
        <v>22.5</v>
      </c>
      <c r="CF66" s="78">
        <v>29</v>
      </c>
      <c r="CG66" s="69"/>
      <c r="CH66" s="70" t="s">
        <v>69</v>
      </c>
      <c r="CI66" s="134">
        <f>$U$928</f>
        <v>16.8</v>
      </c>
      <c r="CJ66" s="78">
        <v>16</v>
      </c>
      <c r="CK66" s="65"/>
      <c r="CL66" s="68" t="s">
        <v>69</v>
      </c>
      <c r="CM66" s="134">
        <f>$AE$922</f>
        <v>20.117647058823529</v>
      </c>
      <c r="CN66" s="78">
        <v>31</v>
      </c>
      <c r="CO66" s="69"/>
      <c r="CP66" s="70" t="s">
        <v>69</v>
      </c>
      <c r="CQ66" s="134">
        <f>$AE$923</f>
        <v>20.75</v>
      </c>
      <c r="CR66" s="78">
        <v>30</v>
      </c>
      <c r="CS66" s="69"/>
      <c r="CT66" s="70" t="s">
        <v>69</v>
      </c>
      <c r="CU66" s="134">
        <f>$AE$924</f>
        <v>18.125</v>
      </c>
      <c r="CV66" s="78">
        <v>26</v>
      </c>
      <c r="CW66" s="69"/>
      <c r="CX66" s="70" t="s">
        <v>69</v>
      </c>
      <c r="CY66" s="134">
        <f>$AE$925</f>
        <v>14.5</v>
      </c>
      <c r="CZ66" s="78">
        <v>9</v>
      </c>
      <c r="DA66" s="69"/>
      <c r="DB66" s="70" t="s">
        <v>69</v>
      </c>
      <c r="DC66" s="134">
        <f>$AE$926</f>
        <v>27</v>
      </c>
      <c r="DD66" s="78">
        <v>32</v>
      </c>
      <c r="DE66" s="69"/>
      <c r="DF66" s="70" t="s">
        <v>69</v>
      </c>
      <c r="DG66" s="134">
        <f>$AE$927</f>
        <v>18.75</v>
      </c>
      <c r="DH66" s="78">
        <v>20</v>
      </c>
      <c r="DI66" s="69"/>
      <c r="DJ66" s="70" t="s">
        <v>69</v>
      </c>
      <c r="DK66" s="134">
        <f>$AE$928</f>
        <v>20.2</v>
      </c>
      <c r="DL66" s="78">
        <v>26</v>
      </c>
    </row>
    <row r="67" spans="1:116" x14ac:dyDescent="0.3">
      <c r="A67" s="312"/>
      <c r="B67" s="313"/>
      <c r="C67" s="313"/>
      <c r="D67" s="313"/>
      <c r="E67" s="314"/>
      <c r="AH67" s="68" t="s">
        <v>70</v>
      </c>
      <c r="AI67" s="134">
        <f>$D$954</f>
        <v>16.352941176470587</v>
      </c>
      <c r="AJ67" s="78">
        <v>17</v>
      </c>
      <c r="AK67" s="69"/>
      <c r="AL67" s="70" t="s">
        <v>70</v>
      </c>
      <c r="AM67" s="134">
        <f>$D$955</f>
        <v>14.625</v>
      </c>
      <c r="AN67" s="78">
        <v>9</v>
      </c>
      <c r="AO67" s="69"/>
      <c r="AP67" s="70" t="s">
        <v>70</v>
      </c>
      <c r="AQ67" s="134">
        <f>$D$956</f>
        <v>17.888888888888889</v>
      </c>
      <c r="AR67" s="78">
        <v>22</v>
      </c>
      <c r="AS67" s="69"/>
      <c r="AT67" s="70" t="s">
        <v>70</v>
      </c>
      <c r="AU67" s="134">
        <f>$D$957</f>
        <v>11.5</v>
      </c>
      <c r="AV67" s="78">
        <v>4</v>
      </c>
      <c r="AW67" s="69"/>
      <c r="AX67" s="70" t="s">
        <v>70</v>
      </c>
      <c r="AY67" s="134">
        <f>$D$958</f>
        <v>17.75</v>
      </c>
      <c r="AZ67" s="78">
        <v>21</v>
      </c>
      <c r="BA67" s="69"/>
      <c r="BB67" s="70" t="s">
        <v>70</v>
      </c>
      <c r="BC67" s="134">
        <f>$D$959</f>
        <v>13</v>
      </c>
      <c r="BD67" s="78">
        <v>7</v>
      </c>
      <c r="BE67" s="69"/>
      <c r="BF67" s="70" t="s">
        <v>70</v>
      </c>
      <c r="BG67" s="134">
        <f>$D$960</f>
        <v>21.8</v>
      </c>
      <c r="BH67" s="78">
        <v>30</v>
      </c>
      <c r="BI67" s="65"/>
      <c r="BJ67" s="68" t="s">
        <v>70</v>
      </c>
      <c r="BK67" s="134">
        <f>$U$954</f>
        <v>16.294117647058822</v>
      </c>
      <c r="BL67" s="78">
        <v>13</v>
      </c>
      <c r="BM67" s="69"/>
      <c r="BN67" s="70" t="s">
        <v>70</v>
      </c>
      <c r="BO67" s="134">
        <f>$U$955</f>
        <v>13.75</v>
      </c>
      <c r="BP67" s="78">
        <v>8</v>
      </c>
      <c r="BQ67" s="69"/>
      <c r="BR67" s="70" t="s">
        <v>70</v>
      </c>
      <c r="BS67" s="134">
        <f>$U$956</f>
        <v>18.555555555555557</v>
      </c>
      <c r="BT67" s="78">
        <v>25</v>
      </c>
      <c r="BU67" s="69"/>
      <c r="BV67" s="70" t="s">
        <v>70</v>
      </c>
      <c r="BW67" s="134">
        <f>$U$957</f>
        <v>15</v>
      </c>
      <c r="BX67" s="78">
        <v>12</v>
      </c>
      <c r="BY67" s="69"/>
      <c r="BZ67" s="70" t="s">
        <v>70</v>
      </c>
      <c r="CA67" s="134">
        <f>$U$958</f>
        <v>12.5</v>
      </c>
      <c r="CB67" s="78">
        <v>6</v>
      </c>
      <c r="CC67" s="69"/>
      <c r="CD67" s="70" t="s">
        <v>70</v>
      </c>
      <c r="CE67" s="134">
        <f>$U$959</f>
        <v>17.5</v>
      </c>
      <c r="CF67" s="78">
        <v>22</v>
      </c>
      <c r="CG67" s="69"/>
      <c r="CH67" s="70" t="s">
        <v>70</v>
      </c>
      <c r="CI67" s="134">
        <f>$U$960</f>
        <v>19.399999999999999</v>
      </c>
      <c r="CJ67" s="78">
        <v>26</v>
      </c>
      <c r="CK67" s="65"/>
      <c r="CL67" s="68" t="s">
        <v>70</v>
      </c>
      <c r="CM67" s="134">
        <f>$AE$954</f>
        <v>16.176470588235293</v>
      </c>
      <c r="CN67" s="78">
        <v>15</v>
      </c>
      <c r="CO67" s="69"/>
      <c r="CP67" s="70" t="s">
        <v>70</v>
      </c>
      <c r="CQ67" s="134">
        <f>$AE$955</f>
        <v>13</v>
      </c>
      <c r="CR67" s="78">
        <v>5</v>
      </c>
      <c r="CS67" s="69"/>
      <c r="CT67" s="70" t="s">
        <v>70</v>
      </c>
      <c r="CU67" s="134">
        <f>$AE$956</f>
        <v>19</v>
      </c>
      <c r="CV67" s="78">
        <v>27</v>
      </c>
      <c r="CW67" s="69"/>
      <c r="CX67" s="70" t="s">
        <v>70</v>
      </c>
      <c r="CY67" s="134">
        <f>$AE$957</f>
        <v>13.25</v>
      </c>
      <c r="CZ67" s="78">
        <v>6</v>
      </c>
      <c r="DA67" s="69"/>
      <c r="DB67" s="70" t="s">
        <v>70</v>
      </c>
      <c r="DC67" s="134">
        <f>$AE$958</f>
        <v>12.75</v>
      </c>
      <c r="DD67" s="78">
        <v>7</v>
      </c>
      <c r="DE67" s="69"/>
      <c r="DF67" s="70" t="s">
        <v>70</v>
      </c>
      <c r="DG67" s="134">
        <f>$AE$959</f>
        <v>16.75</v>
      </c>
      <c r="DH67" s="78">
        <v>15</v>
      </c>
      <c r="DI67" s="69"/>
      <c r="DJ67" s="70" t="s">
        <v>70</v>
      </c>
      <c r="DK67" s="134">
        <f>$AE$960</f>
        <v>20.8</v>
      </c>
      <c r="DL67" s="78">
        <v>28</v>
      </c>
    </row>
    <row r="68" spans="1:116" x14ac:dyDescent="0.3">
      <c r="A68" s="315"/>
      <c r="B68" s="316"/>
      <c r="C68" s="316"/>
      <c r="D68" s="316"/>
      <c r="E68" s="317"/>
      <c r="H68" s="306" t="s">
        <v>232</v>
      </c>
      <c r="I68" s="307"/>
      <c r="J68" s="307"/>
      <c r="K68" s="307"/>
      <c r="L68" s="307"/>
      <c r="M68" s="307"/>
      <c r="N68" s="307"/>
      <c r="O68" s="307"/>
      <c r="P68" s="307"/>
      <c r="Q68" s="307"/>
      <c r="R68" s="307"/>
      <c r="S68" s="307"/>
      <c r="T68" s="307"/>
      <c r="U68" s="307"/>
      <c r="V68" s="308"/>
      <c r="W68" s="86" t="s">
        <v>38</v>
      </c>
      <c r="X68" s="72"/>
      <c r="Y68" s="72"/>
      <c r="Z68" s="72"/>
      <c r="AA68" s="72"/>
      <c r="AB68" s="72"/>
      <c r="AC68" s="72"/>
      <c r="AD68" s="72"/>
      <c r="AE68" s="72"/>
      <c r="AF68" s="72"/>
      <c r="AH68" s="68" t="s">
        <v>71</v>
      </c>
      <c r="AI68" s="134">
        <f>$D$986</f>
        <v>12.705882352941176</v>
      </c>
      <c r="AJ68" s="78">
        <v>1</v>
      </c>
      <c r="AK68" s="69"/>
      <c r="AL68" s="70" t="s">
        <v>71</v>
      </c>
      <c r="AM68" s="134">
        <f>$D$987</f>
        <v>16.375</v>
      </c>
      <c r="AN68" s="78">
        <v>16</v>
      </c>
      <c r="AO68" s="69"/>
      <c r="AP68" s="70" t="s">
        <v>71</v>
      </c>
      <c r="AQ68" s="134">
        <f>$D$988</f>
        <v>9.4444444444444446</v>
      </c>
      <c r="AR68" s="78">
        <v>1</v>
      </c>
      <c r="AS68" s="69"/>
      <c r="AT68" s="70" t="s">
        <v>71</v>
      </c>
      <c r="AU68" s="134">
        <f>$D$989</f>
        <v>15.75</v>
      </c>
      <c r="AV68" s="78">
        <v>15</v>
      </c>
      <c r="AW68" s="69"/>
      <c r="AX68" s="70" t="s">
        <v>71</v>
      </c>
      <c r="AY68" s="134">
        <f>$D$990</f>
        <v>17</v>
      </c>
      <c r="AZ68" s="78">
        <v>17</v>
      </c>
      <c r="BA68" s="69"/>
      <c r="BB68" s="70" t="s">
        <v>71</v>
      </c>
      <c r="BC68" s="134">
        <f>$D$991</f>
        <v>9.25</v>
      </c>
      <c r="BD68" s="78">
        <v>3</v>
      </c>
      <c r="BE68" s="69"/>
      <c r="BF68" s="70" t="s">
        <v>71</v>
      </c>
      <c r="BG68" s="134">
        <f>$D$992</f>
        <v>9.6</v>
      </c>
      <c r="BH68" s="78">
        <v>1</v>
      </c>
      <c r="BI68" s="65"/>
      <c r="BJ68" s="68" t="s">
        <v>71</v>
      </c>
      <c r="BK68" s="134">
        <f>$U$986</f>
        <v>18.705882352941178</v>
      </c>
      <c r="BL68" s="78">
        <v>26</v>
      </c>
      <c r="BM68" s="69"/>
      <c r="BN68" s="70" t="s">
        <v>71</v>
      </c>
      <c r="BO68" s="134">
        <f>$U$987</f>
        <v>22.875</v>
      </c>
      <c r="BP68" s="78">
        <v>31</v>
      </c>
      <c r="BQ68" s="69"/>
      <c r="BR68" s="70" t="s">
        <v>71</v>
      </c>
      <c r="BS68" s="134">
        <f>$U$988</f>
        <v>15</v>
      </c>
      <c r="BT68" s="78">
        <v>10</v>
      </c>
      <c r="BU68" s="69"/>
      <c r="BV68" s="70" t="s">
        <v>71</v>
      </c>
      <c r="BW68" s="134">
        <f>$U$989</f>
        <v>20.5</v>
      </c>
      <c r="BX68" s="78">
        <v>26</v>
      </c>
      <c r="BY68" s="69"/>
      <c r="BZ68" s="70" t="s">
        <v>71</v>
      </c>
      <c r="CA68" s="134">
        <f>$U$990</f>
        <v>25.25</v>
      </c>
      <c r="CB68" s="78">
        <v>31</v>
      </c>
      <c r="CC68" s="69"/>
      <c r="CD68" s="70" t="s">
        <v>71</v>
      </c>
      <c r="CE68" s="134">
        <f>$U$991</f>
        <v>16.5</v>
      </c>
      <c r="CF68" s="78">
        <v>15</v>
      </c>
      <c r="CG68" s="69"/>
      <c r="CH68" s="70" t="s">
        <v>71</v>
      </c>
      <c r="CI68" s="134">
        <f>$U$992</f>
        <v>13.8</v>
      </c>
      <c r="CJ68" s="78">
        <v>8</v>
      </c>
      <c r="CK68" s="65"/>
      <c r="CL68" s="68" t="s">
        <v>71</v>
      </c>
      <c r="CM68" s="134">
        <f>$AE$986</f>
        <v>15.882352941176471</v>
      </c>
      <c r="CN68" s="78">
        <v>12</v>
      </c>
      <c r="CO68" s="69"/>
      <c r="CP68" s="70" t="s">
        <v>71</v>
      </c>
      <c r="CQ68" s="134">
        <f>$AE$987</f>
        <v>20.875</v>
      </c>
      <c r="CR68" s="78">
        <v>31</v>
      </c>
      <c r="CS68" s="69"/>
      <c r="CT68" s="70" t="s">
        <v>71</v>
      </c>
      <c r="CU68" s="134">
        <f>$AE$988</f>
        <v>11.444444444444445</v>
      </c>
      <c r="CV68" s="78">
        <v>2</v>
      </c>
      <c r="CW68" s="69"/>
      <c r="CX68" s="70" t="s">
        <v>71</v>
      </c>
      <c r="CY68" s="134">
        <f>$AE$989</f>
        <v>18.25</v>
      </c>
      <c r="CZ68" s="78">
        <v>22</v>
      </c>
      <c r="DA68" s="69"/>
      <c r="DB68" s="70" t="s">
        <v>71</v>
      </c>
      <c r="DC68" s="134">
        <f>$AE$990</f>
        <v>23.5</v>
      </c>
      <c r="DD68" s="78">
        <v>30</v>
      </c>
      <c r="DE68" s="69"/>
      <c r="DF68" s="70" t="s">
        <v>71</v>
      </c>
      <c r="DG68" s="134">
        <f>$AE$991</f>
        <v>11.5</v>
      </c>
      <c r="DH68" s="78">
        <v>3</v>
      </c>
      <c r="DI68" s="69"/>
      <c r="DJ68" s="70" t="s">
        <v>71</v>
      </c>
      <c r="DK68" s="134">
        <f>$AE$992</f>
        <v>11.4</v>
      </c>
      <c r="DL68" s="78">
        <v>6</v>
      </c>
    </row>
    <row r="69" spans="1:116" x14ac:dyDescent="0.3">
      <c r="A69" s="73" t="s">
        <v>139</v>
      </c>
      <c r="B69" s="96" t="s">
        <v>140</v>
      </c>
      <c r="C69" s="73" t="s">
        <v>141</v>
      </c>
      <c r="D69" s="98" t="s">
        <v>228</v>
      </c>
      <c r="E69" s="73" t="s">
        <v>142</v>
      </c>
      <c r="G69" s="73" t="s">
        <v>143</v>
      </c>
      <c r="H69" s="74" t="s">
        <v>144</v>
      </c>
      <c r="I69" s="74" t="s">
        <v>145</v>
      </c>
      <c r="J69" s="74" t="s">
        <v>146</v>
      </c>
      <c r="K69" s="74" t="s">
        <v>110</v>
      </c>
      <c r="L69" s="74" t="s">
        <v>111</v>
      </c>
      <c r="M69" s="74" t="s">
        <v>112</v>
      </c>
      <c r="N69" s="74" t="s">
        <v>113</v>
      </c>
      <c r="O69" s="89" t="s">
        <v>114</v>
      </c>
      <c r="P69" s="92"/>
      <c r="Q69" s="76" t="s">
        <v>33</v>
      </c>
      <c r="R69" s="74" t="s">
        <v>34</v>
      </c>
      <c r="S69" s="89" t="s">
        <v>35</v>
      </c>
      <c r="T69" s="71"/>
      <c r="U69" s="93" t="s">
        <v>149</v>
      </c>
      <c r="V69" s="92"/>
      <c r="W69" s="76" t="s">
        <v>150</v>
      </c>
      <c r="X69" s="72"/>
      <c r="Y69" s="72"/>
      <c r="Z69" s="72"/>
      <c r="AA69" s="72"/>
      <c r="AB69" s="72"/>
      <c r="AC69" s="72"/>
      <c r="AD69" s="72"/>
      <c r="AE69" s="72"/>
      <c r="AF69" s="72"/>
      <c r="AH69" s="68" t="s">
        <v>72</v>
      </c>
      <c r="AI69" s="134">
        <f>$D$1018</f>
        <v>17.705882352941178</v>
      </c>
      <c r="AJ69" s="78">
        <v>23</v>
      </c>
      <c r="AK69" s="83"/>
      <c r="AL69" s="70" t="s">
        <v>72</v>
      </c>
      <c r="AM69" s="134">
        <f>$D$1019</f>
        <v>13.625</v>
      </c>
      <c r="AN69" s="78">
        <v>7</v>
      </c>
      <c r="AO69" s="83"/>
      <c r="AP69" s="68" t="s">
        <v>72</v>
      </c>
      <c r="AQ69" s="134">
        <f>$D$1020</f>
        <v>21.333333333333332</v>
      </c>
      <c r="AR69" s="78">
        <v>32</v>
      </c>
      <c r="AS69" s="83"/>
      <c r="AT69" s="68" t="s">
        <v>72</v>
      </c>
      <c r="AU69" s="134">
        <f>$D$1021</f>
        <v>10</v>
      </c>
      <c r="AV69" s="78">
        <v>2</v>
      </c>
      <c r="AW69" s="83"/>
      <c r="AX69" s="68" t="s">
        <v>72</v>
      </c>
      <c r="AY69" s="134">
        <f>$D$1022</f>
        <v>17.25</v>
      </c>
      <c r="AZ69" s="78">
        <v>19</v>
      </c>
      <c r="BA69" s="83"/>
      <c r="BB69" s="68" t="s">
        <v>72</v>
      </c>
      <c r="BC69" s="134">
        <f>$D$1023</f>
        <v>18.75</v>
      </c>
      <c r="BD69" s="78">
        <v>21</v>
      </c>
      <c r="BE69" s="83"/>
      <c r="BF69" s="68" t="s">
        <v>72</v>
      </c>
      <c r="BG69" s="134">
        <f>$D$1024</f>
        <v>23.4</v>
      </c>
      <c r="BH69" s="78">
        <v>32</v>
      </c>
      <c r="BI69" s="65"/>
      <c r="BJ69" s="68" t="s">
        <v>72</v>
      </c>
      <c r="BK69" s="134">
        <f>$U$1018</f>
        <v>14.117647058823529</v>
      </c>
      <c r="BL69" s="78">
        <v>7</v>
      </c>
      <c r="BM69" s="83"/>
      <c r="BN69" s="70" t="s">
        <v>72</v>
      </c>
      <c r="BO69" s="134">
        <f>$U$1019</f>
        <v>14.625</v>
      </c>
      <c r="BP69" s="78">
        <v>9</v>
      </c>
      <c r="BQ69" s="83"/>
      <c r="BR69" s="68" t="s">
        <v>72</v>
      </c>
      <c r="BS69" s="134">
        <f>$U$1020</f>
        <v>13.666666666666666</v>
      </c>
      <c r="BT69" s="78">
        <v>6</v>
      </c>
      <c r="BU69" s="83"/>
      <c r="BV69" s="68" t="s">
        <v>72</v>
      </c>
      <c r="BW69" s="134">
        <f>$U$1021</f>
        <v>7.75</v>
      </c>
      <c r="BX69" s="78">
        <v>2</v>
      </c>
      <c r="BY69" s="83"/>
      <c r="BZ69" s="68" t="s">
        <v>72</v>
      </c>
      <c r="CA69" s="134">
        <f>$U$1022</f>
        <v>21.5</v>
      </c>
      <c r="CB69" s="78">
        <v>28</v>
      </c>
      <c r="CC69" s="83"/>
      <c r="CD69" s="68" t="s">
        <v>72</v>
      </c>
      <c r="CE69" s="134">
        <f>$U$1023</f>
        <v>13.25</v>
      </c>
      <c r="CF69" s="78">
        <v>6</v>
      </c>
      <c r="CG69" s="83"/>
      <c r="CH69" s="68" t="s">
        <v>72</v>
      </c>
      <c r="CI69" s="134">
        <f>$U$1024</f>
        <v>14</v>
      </c>
      <c r="CJ69" s="78">
        <v>10</v>
      </c>
      <c r="CK69" s="65"/>
      <c r="CL69" s="68" t="s">
        <v>72</v>
      </c>
      <c r="CM69" s="134">
        <f>$AE$1018</f>
        <v>15.588235294117647</v>
      </c>
      <c r="CN69" s="78">
        <v>9</v>
      </c>
      <c r="CO69" s="83"/>
      <c r="CP69" s="70" t="s">
        <v>72</v>
      </c>
      <c r="CQ69" s="134">
        <f>$AE$1019</f>
        <v>14.375</v>
      </c>
      <c r="CR69" s="78">
        <v>8</v>
      </c>
      <c r="CS69" s="83"/>
      <c r="CT69" s="68" t="s">
        <v>72</v>
      </c>
      <c r="CU69" s="134">
        <f>$AE$1020</f>
        <v>16.666666666666668</v>
      </c>
      <c r="CV69" s="78">
        <v>15</v>
      </c>
      <c r="CW69" s="83"/>
      <c r="CX69" s="68" t="s">
        <v>72</v>
      </c>
      <c r="CY69" s="134">
        <f>$AE$1021</f>
        <v>6.25</v>
      </c>
      <c r="CZ69" s="78">
        <v>1</v>
      </c>
      <c r="DA69" s="83"/>
      <c r="DB69" s="68" t="s">
        <v>72</v>
      </c>
      <c r="DC69" s="134">
        <f>$AE$1022</f>
        <v>22.5</v>
      </c>
      <c r="DD69" s="78">
        <v>27</v>
      </c>
      <c r="DE69" s="83"/>
      <c r="DF69" s="68" t="s">
        <v>72</v>
      </c>
      <c r="DG69" s="134">
        <f>$AE$1023</f>
        <v>15</v>
      </c>
      <c r="DH69" s="78">
        <v>11</v>
      </c>
      <c r="DI69" s="83"/>
      <c r="DJ69" s="68" t="s">
        <v>72</v>
      </c>
      <c r="DK69" s="134">
        <f>$AE$1024</f>
        <v>18</v>
      </c>
      <c r="DL69" s="78">
        <v>20</v>
      </c>
    </row>
    <row r="70" spans="1:116" x14ac:dyDescent="0.3">
      <c r="A70" s="73">
        <v>1</v>
      </c>
      <c r="B70" s="96">
        <v>44815</v>
      </c>
      <c r="C70" s="84" t="s">
        <v>197</v>
      </c>
      <c r="D70" s="99">
        <v>0.54166666666666663</v>
      </c>
      <c r="E70" s="85" t="s">
        <v>169</v>
      </c>
      <c r="F70" s="64" t="s">
        <v>220</v>
      </c>
      <c r="G70" s="73">
        <v>0.33300000000000002</v>
      </c>
      <c r="H70" s="73">
        <f>DVOA!$F$513</f>
        <v>32</v>
      </c>
      <c r="I70" s="73">
        <f>DVOA!$F$515</f>
        <v>12</v>
      </c>
      <c r="J70" s="73">
        <f>DVOA!$F$519</f>
        <v>32</v>
      </c>
      <c r="K70" s="73">
        <f>DVOA!$F$522</f>
        <v>13</v>
      </c>
      <c r="L70" s="73">
        <f>DVOA!$F$523</f>
        <v>31</v>
      </c>
      <c r="M70" s="73">
        <f>DVOA!$F$524</f>
        <v>30</v>
      </c>
      <c r="N70" s="73">
        <f>DVOA!$F$527</f>
        <v>15</v>
      </c>
      <c r="O70" s="81">
        <f>DVOA!$F$516</f>
        <v>23</v>
      </c>
      <c r="P70" s="88"/>
      <c r="Q70" s="82">
        <f>DVOA!$AE$513</f>
        <v>19</v>
      </c>
      <c r="R70" s="73">
        <f>DVOA!$AE$514</f>
        <v>23</v>
      </c>
      <c r="S70" s="81">
        <f>DVOA!$AE$515</f>
        <v>17</v>
      </c>
      <c r="T70" s="75"/>
      <c r="U70" s="87">
        <f>DVOA!$AE$527</f>
        <v>7</v>
      </c>
      <c r="V70" s="88"/>
      <c r="W70" s="82">
        <f>DVOA!$AE$523</f>
        <v>30</v>
      </c>
      <c r="X70" s="72"/>
      <c r="Y70" s="72"/>
      <c r="Z70" s="72"/>
      <c r="AA70" s="72"/>
      <c r="AB70" s="72"/>
      <c r="AC70" s="72"/>
      <c r="AD70" s="72"/>
      <c r="AE70" s="72"/>
      <c r="AF70" s="72"/>
    </row>
    <row r="71" spans="1:116" x14ac:dyDescent="0.3">
      <c r="A71" s="73">
        <v>2</v>
      </c>
      <c r="B71" s="96">
        <v>44822</v>
      </c>
      <c r="C71" s="84" t="s">
        <v>196</v>
      </c>
      <c r="D71" s="99">
        <v>0.54166666666666663</v>
      </c>
      <c r="E71" s="85" t="s">
        <v>169</v>
      </c>
      <c r="F71" s="64" t="s">
        <v>220</v>
      </c>
      <c r="G71" s="73">
        <v>1</v>
      </c>
      <c r="H71" s="73">
        <f>DVOA!$F$408</f>
        <v>24</v>
      </c>
      <c r="I71" s="73">
        <f>DVOA!$F$410</f>
        <v>7</v>
      </c>
      <c r="J71" s="73">
        <f>DVOA!$F$414</f>
        <v>29</v>
      </c>
      <c r="K71" s="73">
        <f>DVOA!$F$417</f>
        <v>12</v>
      </c>
      <c r="L71" s="73">
        <f>DVOA!$F$418</f>
        <v>23</v>
      </c>
      <c r="M71" s="73">
        <f>DVOA!$F$419</f>
        <v>19</v>
      </c>
      <c r="N71" s="73">
        <f>DVOA!$F$422</f>
        <v>30</v>
      </c>
      <c r="O71" s="81">
        <f>DVOA!$F$411</f>
        <v>27</v>
      </c>
      <c r="P71" s="88"/>
      <c r="Q71" s="82">
        <f>DVOA!$AE$408</f>
        <v>2</v>
      </c>
      <c r="R71" s="73">
        <f>DVOA!$AE$409</f>
        <v>3</v>
      </c>
      <c r="S71" s="81">
        <f>DVOA!$AE$410</f>
        <v>15</v>
      </c>
      <c r="T71" s="75"/>
      <c r="U71" s="87">
        <f>DVOA!$AE$422</f>
        <v>29</v>
      </c>
      <c r="V71" s="88"/>
      <c r="W71" s="82">
        <f>DVOA!$AE$418</f>
        <v>11</v>
      </c>
      <c r="X71" s="72"/>
      <c r="Y71" s="72"/>
      <c r="Z71" s="72"/>
      <c r="AA71" s="72"/>
      <c r="AB71" s="72"/>
      <c r="AC71" s="72"/>
      <c r="AD71" s="72"/>
      <c r="AE71" s="72"/>
      <c r="AF71" s="72"/>
      <c r="AH71" s="457" t="s">
        <v>236</v>
      </c>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9"/>
      <c r="BI71" s="65"/>
      <c r="BJ71" s="457" t="s">
        <v>237</v>
      </c>
      <c r="BK71" s="458"/>
      <c r="BL71" s="458"/>
      <c r="BM71" s="458"/>
      <c r="BN71" s="458"/>
      <c r="BO71" s="458"/>
      <c r="BP71" s="458"/>
      <c r="BQ71" s="458"/>
      <c r="BR71" s="458"/>
      <c r="BS71" s="458"/>
      <c r="BT71" s="458"/>
      <c r="BU71" s="458"/>
      <c r="BV71" s="458"/>
      <c r="BW71" s="458"/>
      <c r="BX71" s="458"/>
      <c r="BY71" s="458"/>
      <c r="BZ71" s="458"/>
      <c r="CA71" s="458"/>
      <c r="CB71" s="458"/>
      <c r="CC71" s="458"/>
      <c r="CD71" s="458"/>
      <c r="CE71" s="458"/>
      <c r="CF71" s="458"/>
      <c r="CG71" s="458"/>
      <c r="CH71" s="458"/>
      <c r="CI71" s="458"/>
      <c r="CJ71" s="459"/>
      <c r="CK71" s="65"/>
      <c r="CL71" s="457" t="s">
        <v>238</v>
      </c>
      <c r="CM71" s="458"/>
      <c r="CN71" s="458"/>
      <c r="CO71" s="458"/>
      <c r="CP71" s="458"/>
      <c r="CQ71" s="458"/>
      <c r="CR71" s="458"/>
      <c r="CS71" s="458"/>
      <c r="CT71" s="458"/>
      <c r="CU71" s="458"/>
      <c r="CV71" s="458"/>
      <c r="CW71" s="458"/>
      <c r="CX71" s="458"/>
      <c r="CY71" s="458"/>
      <c r="CZ71" s="458"/>
      <c r="DA71" s="458"/>
      <c r="DB71" s="458"/>
      <c r="DC71" s="458"/>
      <c r="DD71" s="458"/>
      <c r="DE71" s="458"/>
      <c r="DF71" s="458"/>
      <c r="DG71" s="458"/>
      <c r="DH71" s="458"/>
      <c r="DI71" s="458"/>
      <c r="DJ71" s="458"/>
      <c r="DK71" s="458"/>
      <c r="DL71" s="459"/>
    </row>
    <row r="72" spans="1:116" x14ac:dyDescent="0.3">
      <c r="A72" s="73">
        <v>3</v>
      </c>
      <c r="B72" s="96">
        <v>44829</v>
      </c>
      <c r="C72" s="85" t="s">
        <v>198</v>
      </c>
      <c r="D72" s="99">
        <v>0.54166666666666663</v>
      </c>
      <c r="E72" s="85" t="s">
        <v>170</v>
      </c>
      <c r="G72" s="73">
        <f>$G$19</f>
        <v>0.33300000000000002</v>
      </c>
      <c r="H72" s="73">
        <f>DVOA!$F$450</f>
        <v>21</v>
      </c>
      <c r="I72" s="73">
        <f>DVOA!$F$452</f>
        <v>29</v>
      </c>
      <c r="J72" s="73">
        <f>DVOA!$F$456</f>
        <v>16</v>
      </c>
      <c r="K72" s="73">
        <f>DVOA!$F$459</f>
        <v>2</v>
      </c>
      <c r="L72" s="73">
        <f>DVOA!$F$460</f>
        <v>28</v>
      </c>
      <c r="M72" s="73">
        <f>DVOA!$F$461</f>
        <v>10</v>
      </c>
      <c r="N72" s="73">
        <f>DVOA!$F$464</f>
        <v>25</v>
      </c>
      <c r="O72" s="81">
        <f>DVOA!$F$453</f>
        <v>28</v>
      </c>
      <c r="P72" s="88"/>
      <c r="Q72" s="82">
        <f>DVOA!$AE$450</f>
        <v>13</v>
      </c>
      <c r="R72" s="73">
        <f>DVOA!$AE$451</f>
        <v>22</v>
      </c>
      <c r="S72" s="81">
        <f>DVOA!$AE$452</f>
        <v>1</v>
      </c>
      <c r="T72" s="75"/>
      <c r="U72" s="87">
        <f>DVOA!$AE$464</f>
        <v>26</v>
      </c>
      <c r="V72" s="88"/>
      <c r="W72" s="82">
        <f>DVOA!$AE$460</f>
        <v>19</v>
      </c>
      <c r="X72" s="72"/>
      <c r="Y72" s="72"/>
      <c r="Z72" s="72"/>
      <c r="AA72" s="72"/>
      <c r="AB72" s="72"/>
      <c r="AC72" s="72"/>
      <c r="AD72" s="72"/>
      <c r="AE72" s="72"/>
      <c r="AF72" s="72"/>
      <c r="AH72" s="454" t="s">
        <v>132</v>
      </c>
      <c r="AI72" s="455"/>
      <c r="AJ72" s="456"/>
      <c r="AK72" s="66"/>
      <c r="AL72" s="454" t="s">
        <v>133</v>
      </c>
      <c r="AM72" s="455"/>
      <c r="AN72" s="456"/>
      <c r="AO72" s="67"/>
      <c r="AP72" s="454" t="s">
        <v>134</v>
      </c>
      <c r="AQ72" s="455"/>
      <c r="AR72" s="456"/>
      <c r="AS72" s="67"/>
      <c r="AT72" s="454" t="s">
        <v>135</v>
      </c>
      <c r="AU72" s="455"/>
      <c r="AV72" s="456"/>
      <c r="AW72" s="67"/>
      <c r="AX72" s="454" t="s">
        <v>136</v>
      </c>
      <c r="AY72" s="455"/>
      <c r="AZ72" s="456"/>
      <c r="BA72" s="67"/>
      <c r="BB72" s="454" t="s">
        <v>137</v>
      </c>
      <c r="BC72" s="455"/>
      <c r="BD72" s="456"/>
      <c r="BE72" s="67"/>
      <c r="BF72" s="454" t="s">
        <v>138</v>
      </c>
      <c r="BG72" s="455"/>
      <c r="BH72" s="456"/>
      <c r="BI72" s="65"/>
      <c r="BJ72" s="454" t="s">
        <v>132</v>
      </c>
      <c r="BK72" s="455"/>
      <c r="BL72" s="456"/>
      <c r="BM72" s="66"/>
      <c r="BN72" s="454" t="s">
        <v>133</v>
      </c>
      <c r="BO72" s="455"/>
      <c r="BP72" s="456"/>
      <c r="BQ72" s="67"/>
      <c r="BR72" s="454" t="s">
        <v>134</v>
      </c>
      <c r="BS72" s="455"/>
      <c r="BT72" s="456"/>
      <c r="BU72" s="67"/>
      <c r="BV72" s="454" t="s">
        <v>135</v>
      </c>
      <c r="BW72" s="455"/>
      <c r="BX72" s="456"/>
      <c r="BY72" s="67"/>
      <c r="BZ72" s="454" t="s">
        <v>136</v>
      </c>
      <c r="CA72" s="455"/>
      <c r="CB72" s="456"/>
      <c r="CC72" s="67"/>
      <c r="CD72" s="454" t="s">
        <v>137</v>
      </c>
      <c r="CE72" s="455"/>
      <c r="CF72" s="456"/>
      <c r="CG72" s="67"/>
      <c r="CH72" s="454" t="s">
        <v>138</v>
      </c>
      <c r="CI72" s="455"/>
      <c r="CJ72" s="456"/>
      <c r="CK72" s="65"/>
      <c r="CL72" s="454" t="s">
        <v>132</v>
      </c>
      <c r="CM72" s="455"/>
      <c r="CN72" s="456"/>
      <c r="CO72" s="66"/>
      <c r="CP72" s="454" t="s">
        <v>133</v>
      </c>
      <c r="CQ72" s="455"/>
      <c r="CR72" s="456"/>
      <c r="CS72" s="67"/>
      <c r="CT72" s="454" t="s">
        <v>134</v>
      </c>
      <c r="CU72" s="455"/>
      <c r="CV72" s="456"/>
      <c r="CW72" s="67"/>
      <c r="CX72" s="454" t="s">
        <v>135</v>
      </c>
      <c r="CY72" s="455"/>
      <c r="CZ72" s="456"/>
      <c r="DA72" s="67"/>
      <c r="DB72" s="454" t="s">
        <v>136</v>
      </c>
      <c r="DC72" s="455"/>
      <c r="DD72" s="456"/>
      <c r="DE72" s="67"/>
      <c r="DF72" s="454" t="s">
        <v>137</v>
      </c>
      <c r="DG72" s="455"/>
      <c r="DH72" s="456"/>
      <c r="DI72" s="67"/>
      <c r="DJ72" s="454" t="s">
        <v>138</v>
      </c>
      <c r="DK72" s="455"/>
      <c r="DL72" s="456"/>
    </row>
    <row r="73" spans="1:116" x14ac:dyDescent="0.3">
      <c r="A73" s="73">
        <v>4</v>
      </c>
      <c r="B73" s="96">
        <v>44836</v>
      </c>
      <c r="C73" s="84" t="s">
        <v>218</v>
      </c>
      <c r="D73" s="99">
        <v>0.54166666666666663</v>
      </c>
      <c r="E73" s="85" t="s">
        <v>169</v>
      </c>
      <c r="F73" s="64" t="s">
        <v>220</v>
      </c>
      <c r="G73" s="73">
        <v>0.66700000000000004</v>
      </c>
      <c r="H73" s="73">
        <f>DVOA!$F$72</f>
        <v>2</v>
      </c>
      <c r="I73" s="73">
        <f>DVOA!$F$74</f>
        <v>5</v>
      </c>
      <c r="J73" s="73">
        <f>DVOA!$F$78</f>
        <v>2</v>
      </c>
      <c r="K73" s="73">
        <f>DVOA!$F$81</f>
        <v>14</v>
      </c>
      <c r="L73" s="73">
        <f>DVOA!$F$82</f>
        <v>26</v>
      </c>
      <c r="M73" s="73">
        <f>DVOA!$F$83</f>
        <v>3</v>
      </c>
      <c r="N73" s="73">
        <f>DVOA!$F$86</f>
        <v>1</v>
      </c>
      <c r="O73" s="81">
        <f>DVOA!$F$75</f>
        <v>11</v>
      </c>
      <c r="P73" s="88"/>
      <c r="Q73" s="82">
        <f>DVOA!$AE$72</f>
        <v>6</v>
      </c>
      <c r="R73" s="73">
        <f>DVOA!$AE$73</f>
        <v>5</v>
      </c>
      <c r="S73" s="81">
        <f>DVOA!$AE$74</f>
        <v>32</v>
      </c>
      <c r="T73" s="75"/>
      <c r="U73" s="87">
        <f>DVOA!$AE$86</f>
        <v>8</v>
      </c>
      <c r="V73" s="88"/>
      <c r="W73" s="82">
        <f>DVOA!$AE$82</f>
        <v>1</v>
      </c>
      <c r="X73" s="72"/>
      <c r="Y73" s="72"/>
      <c r="Z73" s="72"/>
      <c r="AA73" s="72"/>
      <c r="AB73" s="72"/>
      <c r="AC73" s="72"/>
      <c r="AD73" s="72"/>
      <c r="AE73" s="72"/>
      <c r="AF73" s="72"/>
      <c r="AH73" s="68" t="s">
        <v>41</v>
      </c>
      <c r="AI73" s="134">
        <f>$F$26</f>
        <v>14.647058823529411</v>
      </c>
      <c r="AJ73" s="78">
        <v>10</v>
      </c>
      <c r="AK73" s="69"/>
      <c r="AL73" s="70" t="s">
        <v>41</v>
      </c>
      <c r="AM73" s="134">
        <f>$F$27</f>
        <v>14.375</v>
      </c>
      <c r="AN73" s="78">
        <v>9</v>
      </c>
      <c r="AO73" s="69"/>
      <c r="AP73" s="70" t="s">
        <v>41</v>
      </c>
      <c r="AQ73" s="134">
        <f>$F$28</f>
        <v>14.888888888888889</v>
      </c>
      <c r="AR73" s="78">
        <v>11</v>
      </c>
      <c r="AS73" s="69"/>
      <c r="AT73" s="70" t="s">
        <v>41</v>
      </c>
      <c r="AU73" s="134">
        <f>$F$29</f>
        <v>9.5</v>
      </c>
      <c r="AV73" s="78">
        <v>2</v>
      </c>
      <c r="AW73" s="69"/>
      <c r="AX73" s="70" t="s">
        <v>41</v>
      </c>
      <c r="AY73" s="134">
        <f>$F$30</f>
        <v>19.25</v>
      </c>
      <c r="AZ73" s="78">
        <v>25</v>
      </c>
      <c r="BA73" s="69"/>
      <c r="BB73" s="70" t="s">
        <v>41</v>
      </c>
      <c r="BC73" s="134">
        <f>$F$31</f>
        <v>9.75</v>
      </c>
      <c r="BD73" s="78">
        <v>3</v>
      </c>
      <c r="BE73" s="69"/>
      <c r="BF73" s="70" t="s">
        <v>41</v>
      </c>
      <c r="BG73" s="134">
        <f>$F$32</f>
        <v>19</v>
      </c>
      <c r="BH73" s="78">
        <v>21</v>
      </c>
      <c r="BI73" s="65"/>
      <c r="BJ73" s="68" t="s">
        <v>41</v>
      </c>
      <c r="BK73" s="134">
        <f>$Y$26</f>
        <v>16.823529411764707</v>
      </c>
      <c r="BL73" s="78">
        <v>19</v>
      </c>
      <c r="BM73" s="69"/>
      <c r="BN73" s="70" t="s">
        <v>41</v>
      </c>
      <c r="BO73" s="134">
        <f>$Y$27</f>
        <v>15.125</v>
      </c>
      <c r="BP73" s="78">
        <v>13</v>
      </c>
      <c r="BQ73" s="69"/>
      <c r="BR73" s="70" t="s">
        <v>41</v>
      </c>
      <c r="BS73" s="134">
        <f>$Y$28</f>
        <v>18.333333333333332</v>
      </c>
      <c r="BT73" s="78">
        <v>21</v>
      </c>
      <c r="BU73" s="69"/>
      <c r="BV73" s="70" t="s">
        <v>41</v>
      </c>
      <c r="BW73" s="134">
        <f>$Y$29</f>
        <v>18.75</v>
      </c>
      <c r="BX73" s="78">
        <v>20</v>
      </c>
      <c r="BY73" s="69"/>
      <c r="BZ73" s="70" t="s">
        <v>41</v>
      </c>
      <c r="CA73" s="134">
        <f>$Y$30</f>
        <v>11.5</v>
      </c>
      <c r="CB73" s="78">
        <v>8</v>
      </c>
      <c r="CC73" s="69"/>
      <c r="CD73" s="70" t="s">
        <v>41</v>
      </c>
      <c r="CE73" s="134">
        <f>$Y$31</f>
        <v>21.75</v>
      </c>
      <c r="CF73" s="78">
        <v>28</v>
      </c>
      <c r="CG73" s="69"/>
      <c r="CH73" s="70" t="s">
        <v>41</v>
      </c>
      <c r="CI73" s="134">
        <f>$Y$32</f>
        <v>15.6</v>
      </c>
      <c r="CJ73" s="78">
        <v>14</v>
      </c>
      <c r="CK73" s="65"/>
      <c r="CL73" s="68" t="s">
        <v>41</v>
      </c>
      <c r="CM73" s="134">
        <f>$AB$26</f>
        <v>18.823529411764707</v>
      </c>
      <c r="CN73" s="78">
        <v>29</v>
      </c>
      <c r="CO73" s="69"/>
      <c r="CP73" s="70" t="s">
        <v>41</v>
      </c>
      <c r="CQ73" s="134">
        <f>$AB$27</f>
        <v>21.5</v>
      </c>
      <c r="CR73" s="78">
        <v>30</v>
      </c>
      <c r="CS73" s="69"/>
      <c r="CT73" s="70" t="s">
        <v>41</v>
      </c>
      <c r="CU73" s="134">
        <f>$AB$28</f>
        <v>16.444444444444443</v>
      </c>
      <c r="CV73" s="78">
        <v>16</v>
      </c>
      <c r="CW73" s="69"/>
      <c r="CX73" s="70" t="s">
        <v>41</v>
      </c>
      <c r="CY73" s="134">
        <f>$AB$29</f>
        <v>19</v>
      </c>
      <c r="CZ73" s="78">
        <v>21</v>
      </c>
      <c r="DA73" s="69"/>
      <c r="DB73" s="70" t="s">
        <v>41</v>
      </c>
      <c r="DC73" s="134">
        <f>$AB$30</f>
        <v>24</v>
      </c>
      <c r="DD73" s="78">
        <v>31</v>
      </c>
      <c r="DE73" s="69"/>
      <c r="DF73" s="70" t="s">
        <v>41</v>
      </c>
      <c r="DG73" s="134">
        <f>$AB$31</f>
        <v>18.25</v>
      </c>
      <c r="DH73" s="78">
        <v>21</v>
      </c>
      <c r="DI73" s="69"/>
      <c r="DJ73" s="70" t="s">
        <v>41</v>
      </c>
      <c r="DK73" s="134">
        <f>$AB$32</f>
        <v>15</v>
      </c>
      <c r="DL73" s="78">
        <v>11</v>
      </c>
    </row>
    <row r="74" spans="1:116" x14ac:dyDescent="0.3">
      <c r="A74" s="73">
        <v>5</v>
      </c>
      <c r="B74" s="96">
        <v>44843</v>
      </c>
      <c r="C74" s="84" t="s">
        <v>189</v>
      </c>
      <c r="D74" s="99">
        <v>0.84722222222222221</v>
      </c>
      <c r="E74" s="85" t="s">
        <v>194</v>
      </c>
      <c r="G74" s="73">
        <f>$G$44</f>
        <v>0.33300000000000002</v>
      </c>
      <c r="H74" s="73">
        <f>DVOA!$F$135</f>
        <v>7</v>
      </c>
      <c r="I74" s="73">
        <f>DVOA!$F$137</f>
        <v>9</v>
      </c>
      <c r="J74" s="73">
        <f>DVOA!$F$141</f>
        <v>8</v>
      </c>
      <c r="K74" s="73">
        <f>DVOA!$F$144</f>
        <v>6</v>
      </c>
      <c r="L74" s="73">
        <f>DVOA!$F$145</f>
        <v>22</v>
      </c>
      <c r="M74" s="73">
        <f>DVOA!$F$146</f>
        <v>4</v>
      </c>
      <c r="N74" s="73">
        <f>DVOA!$F$149</f>
        <v>23</v>
      </c>
      <c r="O74" s="81">
        <f>DVOA!$F$138</f>
        <v>9</v>
      </c>
      <c r="P74" s="88"/>
      <c r="Q74" s="82">
        <f>DVOA!$AE$135</f>
        <v>31</v>
      </c>
      <c r="R74" s="73">
        <f>DVOA!$AE$136</f>
        <v>26</v>
      </c>
      <c r="S74" s="81">
        <f>DVOA!$AE$137</f>
        <v>30</v>
      </c>
      <c r="T74" s="75"/>
      <c r="U74" s="87">
        <f>DVOA!$AE$149</f>
        <v>19</v>
      </c>
      <c r="V74" s="88"/>
      <c r="W74" s="82">
        <f>DVOA!$AE$145</f>
        <v>20</v>
      </c>
      <c r="X74" s="72"/>
      <c r="Y74" s="72"/>
      <c r="Z74" s="72"/>
      <c r="AA74" s="72"/>
      <c r="AB74" s="72"/>
      <c r="AC74" s="72"/>
      <c r="AD74" s="72"/>
      <c r="AE74" s="72"/>
      <c r="AF74" s="72"/>
      <c r="AH74" s="68" t="s">
        <v>42</v>
      </c>
      <c r="AI74" s="134">
        <f>$F$58</f>
        <v>14.588235294117647</v>
      </c>
      <c r="AJ74" s="78">
        <v>9</v>
      </c>
      <c r="AK74" s="69"/>
      <c r="AL74" s="70" t="s">
        <v>42</v>
      </c>
      <c r="AM74" s="134">
        <f>$F$59</f>
        <v>13</v>
      </c>
      <c r="AN74" s="78">
        <v>5</v>
      </c>
      <c r="AO74" s="69"/>
      <c r="AP74" s="70" t="s">
        <v>42</v>
      </c>
      <c r="AQ74" s="134">
        <f>$F$60</f>
        <v>16</v>
      </c>
      <c r="AR74" s="78">
        <v>17</v>
      </c>
      <c r="AS74" s="69"/>
      <c r="AT74" s="70" t="s">
        <v>42</v>
      </c>
      <c r="AU74" s="134">
        <f>$F$61</f>
        <v>12.75</v>
      </c>
      <c r="AV74" s="78">
        <v>5</v>
      </c>
      <c r="AW74" s="69"/>
      <c r="AX74" s="70" t="s">
        <v>42</v>
      </c>
      <c r="AY74" s="134">
        <f>$F$62</f>
        <v>13.25</v>
      </c>
      <c r="AZ74" s="78">
        <v>6</v>
      </c>
      <c r="BA74" s="69"/>
      <c r="BB74" s="70" t="s">
        <v>42</v>
      </c>
      <c r="BC74" s="134">
        <f>$F$63</f>
        <v>15.5</v>
      </c>
      <c r="BD74" s="78">
        <v>15</v>
      </c>
      <c r="BE74" s="69"/>
      <c r="BF74" s="70" t="s">
        <v>42</v>
      </c>
      <c r="BG74" s="134">
        <f>$F$64</f>
        <v>16.399999999999999</v>
      </c>
      <c r="BH74" s="78">
        <v>14</v>
      </c>
      <c r="BI74" s="65"/>
      <c r="BJ74" s="68" t="s">
        <v>42</v>
      </c>
      <c r="BK74" s="134">
        <f>$Y$58</f>
        <v>17.235294117647058</v>
      </c>
      <c r="BL74" s="78">
        <v>20</v>
      </c>
      <c r="BM74" s="69"/>
      <c r="BN74" s="70" t="s">
        <v>42</v>
      </c>
      <c r="BO74" s="134">
        <f>$Y$59</f>
        <v>17</v>
      </c>
      <c r="BP74" s="78">
        <v>22</v>
      </c>
      <c r="BQ74" s="69"/>
      <c r="BR74" s="70" t="s">
        <v>42</v>
      </c>
      <c r="BS74" s="134">
        <f>$Y$60</f>
        <v>17.444444444444443</v>
      </c>
      <c r="BT74" s="78">
        <v>19</v>
      </c>
      <c r="BU74" s="69"/>
      <c r="BV74" s="70" t="s">
        <v>42</v>
      </c>
      <c r="BW74" s="134">
        <f>$Y$61</f>
        <v>12.25</v>
      </c>
      <c r="BX74" s="78">
        <v>9</v>
      </c>
      <c r="BY74" s="69"/>
      <c r="BZ74" s="70" t="s">
        <v>42</v>
      </c>
      <c r="CA74" s="134">
        <f>$Y$62</f>
        <v>21.75</v>
      </c>
      <c r="CB74" s="78">
        <v>26</v>
      </c>
      <c r="CC74" s="69"/>
      <c r="CD74" s="70" t="s">
        <v>42</v>
      </c>
      <c r="CE74" s="134">
        <f>$Y$63</f>
        <v>17.75</v>
      </c>
      <c r="CF74" s="78">
        <v>17</v>
      </c>
      <c r="CG74" s="69"/>
      <c r="CH74" s="70" t="s">
        <v>42</v>
      </c>
      <c r="CI74" s="134">
        <f>$Y$64</f>
        <v>17.2</v>
      </c>
      <c r="CJ74" s="78">
        <v>18</v>
      </c>
      <c r="CK74" s="65"/>
      <c r="CL74" s="68" t="s">
        <v>42</v>
      </c>
      <c r="CM74" s="134">
        <f>$AB$58</f>
        <v>17.470588235294116</v>
      </c>
      <c r="CN74" s="78">
        <v>21</v>
      </c>
      <c r="CO74" s="69"/>
      <c r="CP74" s="70" t="s">
        <v>42</v>
      </c>
      <c r="CQ74" s="134">
        <f>$AB$59</f>
        <v>16.625</v>
      </c>
      <c r="CR74" s="78">
        <v>19</v>
      </c>
      <c r="CS74" s="69"/>
      <c r="CT74" s="70" t="s">
        <v>42</v>
      </c>
      <c r="CU74" s="134">
        <f>$AB$60</f>
        <v>18.222222222222221</v>
      </c>
      <c r="CV74" s="78">
        <v>24</v>
      </c>
      <c r="CW74" s="69"/>
      <c r="CX74" s="70" t="s">
        <v>42</v>
      </c>
      <c r="CY74" s="134">
        <f>$AB$61</f>
        <v>22.75</v>
      </c>
      <c r="CZ74" s="78">
        <v>30</v>
      </c>
      <c r="DA74" s="69"/>
      <c r="DB74" s="70" t="s">
        <v>42</v>
      </c>
      <c r="DC74" s="134">
        <f>$AB$62</f>
        <v>10.5</v>
      </c>
      <c r="DD74" s="78">
        <v>3</v>
      </c>
      <c r="DE74" s="69"/>
      <c r="DF74" s="70" t="s">
        <v>42</v>
      </c>
      <c r="DG74" s="134">
        <f>$AB$63</f>
        <v>17</v>
      </c>
      <c r="DH74" s="78">
        <v>17</v>
      </c>
      <c r="DI74" s="69"/>
      <c r="DJ74" s="70" t="s">
        <v>42</v>
      </c>
      <c r="DK74" s="134">
        <f>$AB$64</f>
        <v>19.2</v>
      </c>
      <c r="DL74" s="78">
        <v>26</v>
      </c>
    </row>
    <row r="75" spans="1:116" x14ac:dyDescent="0.3">
      <c r="A75" s="73">
        <v>6</v>
      </c>
      <c r="B75" s="96">
        <v>44850</v>
      </c>
      <c r="C75" s="84" t="s">
        <v>175</v>
      </c>
      <c r="D75" s="99">
        <v>0.54166666666666663</v>
      </c>
      <c r="E75" s="85" t="s">
        <v>169</v>
      </c>
      <c r="F75" s="64" t="s">
        <v>220</v>
      </c>
      <c r="G75" s="73">
        <v>0.66700000000000004</v>
      </c>
      <c r="H75" s="73">
        <f>DVOA!$F$492</f>
        <v>28</v>
      </c>
      <c r="I75" s="73">
        <f>DVOA!$F$494</f>
        <v>28</v>
      </c>
      <c r="J75" s="73">
        <f>DVOA!$F$498</f>
        <v>25</v>
      </c>
      <c r="K75" s="73">
        <f>DVOA!$F$501</f>
        <v>22</v>
      </c>
      <c r="L75" s="73">
        <f>DVOA!$F$502</f>
        <v>13</v>
      </c>
      <c r="M75" s="73">
        <f>DVOA!$F$503</f>
        <v>11</v>
      </c>
      <c r="N75" s="73">
        <f>DVOA!$F$506</f>
        <v>22</v>
      </c>
      <c r="O75" s="81">
        <f>DVOA!$F$495</f>
        <v>30</v>
      </c>
      <c r="P75" s="88"/>
      <c r="Q75" s="82">
        <f>DVOA!$AE$492</f>
        <v>20</v>
      </c>
      <c r="R75" s="73">
        <f>DVOA!$AE$493</f>
        <v>25</v>
      </c>
      <c r="S75" s="81">
        <f>DVOA!$AE$494</f>
        <v>11</v>
      </c>
      <c r="T75" s="75"/>
      <c r="U75" s="87">
        <f>DVOA!$AE$506</f>
        <v>13</v>
      </c>
      <c r="V75" s="88"/>
      <c r="W75" s="82">
        <f>DVOA!$AE$502</f>
        <v>28</v>
      </c>
      <c r="X75" s="72"/>
      <c r="Y75" s="72"/>
      <c r="Z75" s="72"/>
      <c r="AA75" s="72"/>
      <c r="AB75" s="72"/>
      <c r="AC75" s="72"/>
      <c r="AD75" s="72"/>
      <c r="AE75" s="72"/>
      <c r="AF75" s="72"/>
      <c r="AH75" s="68" t="s">
        <v>43</v>
      </c>
      <c r="AI75" s="134">
        <f>$F$90</f>
        <v>15.25</v>
      </c>
      <c r="AJ75" s="78">
        <v>12</v>
      </c>
      <c r="AK75" s="69"/>
      <c r="AL75" s="70" t="s">
        <v>43</v>
      </c>
      <c r="AM75" s="134">
        <f>$F$91</f>
        <v>15.75</v>
      </c>
      <c r="AN75" s="78">
        <v>15</v>
      </c>
      <c r="AO75" s="69"/>
      <c r="AP75" s="70" t="s">
        <v>43</v>
      </c>
      <c r="AQ75" s="134">
        <f>$F$92</f>
        <v>15.111111111111111</v>
      </c>
      <c r="AR75" s="78">
        <v>14</v>
      </c>
      <c r="AS75" s="69"/>
      <c r="AT75" s="70" t="s">
        <v>43</v>
      </c>
      <c r="AU75" s="134">
        <f>$F$93</f>
        <v>13.25</v>
      </c>
      <c r="AV75" s="78">
        <v>7</v>
      </c>
      <c r="AW75" s="69"/>
      <c r="AX75" s="70" t="s">
        <v>43</v>
      </c>
      <c r="AY75" s="134">
        <f>$F$94</f>
        <v>18.25</v>
      </c>
      <c r="AZ75" s="78">
        <v>21</v>
      </c>
      <c r="BA75" s="69"/>
      <c r="BB75" s="70" t="s">
        <v>43</v>
      </c>
      <c r="BC75" s="134">
        <f>$F$95</f>
        <v>10</v>
      </c>
      <c r="BD75" s="78">
        <v>4</v>
      </c>
      <c r="BE75" s="69"/>
      <c r="BF75" s="70" t="s">
        <v>43</v>
      </c>
      <c r="BG75" s="134">
        <f>$F$96</f>
        <v>19.2</v>
      </c>
      <c r="BH75" s="78">
        <v>22</v>
      </c>
      <c r="BI75" s="65"/>
      <c r="BJ75" s="68" t="s">
        <v>43</v>
      </c>
      <c r="BK75" s="134">
        <f>$Y$90</f>
        <v>15.375</v>
      </c>
      <c r="BL75" s="78">
        <v>13</v>
      </c>
      <c r="BM75" s="69"/>
      <c r="BN75" s="70" t="s">
        <v>43</v>
      </c>
      <c r="BO75" s="134">
        <f>$Y$91</f>
        <v>16.75</v>
      </c>
      <c r="BP75" s="78">
        <v>20</v>
      </c>
      <c r="BQ75" s="69"/>
      <c r="BR75" s="70" t="s">
        <v>43</v>
      </c>
      <c r="BS75" s="134">
        <f>$Y$92</f>
        <v>13.888888888888889</v>
      </c>
      <c r="BT75" s="78">
        <v>9</v>
      </c>
      <c r="BU75" s="69"/>
      <c r="BV75" s="70" t="s">
        <v>43</v>
      </c>
      <c r="BW75" s="134">
        <f>$Y$93</f>
        <v>16.25</v>
      </c>
      <c r="BX75" s="78">
        <v>18</v>
      </c>
      <c r="BY75" s="69"/>
      <c r="BZ75" s="70" t="s">
        <v>43</v>
      </c>
      <c r="CA75" s="134">
        <f>$Y$94</f>
        <v>17.25</v>
      </c>
      <c r="CB75" s="78">
        <v>18</v>
      </c>
      <c r="CC75" s="69"/>
      <c r="CD75" s="70" t="s">
        <v>43</v>
      </c>
      <c r="CE75" s="134">
        <f>$Y$95</f>
        <v>15.25</v>
      </c>
      <c r="CF75" s="78">
        <v>12</v>
      </c>
      <c r="CG75" s="69"/>
      <c r="CH75" s="70" t="s">
        <v>43</v>
      </c>
      <c r="CI75" s="134">
        <f>$Y$96</f>
        <v>12.8</v>
      </c>
      <c r="CJ75" s="78">
        <v>8</v>
      </c>
      <c r="CK75" s="65"/>
      <c r="CL75" s="68" t="s">
        <v>43</v>
      </c>
      <c r="CM75" s="134">
        <f>$AB$90</f>
        <v>15.9375</v>
      </c>
      <c r="CN75" s="78">
        <v>16</v>
      </c>
      <c r="CO75" s="69"/>
      <c r="CP75" s="70" t="s">
        <v>43</v>
      </c>
      <c r="CQ75" s="134">
        <f>$AB$91</f>
        <v>16.125</v>
      </c>
      <c r="CR75" s="78">
        <v>16</v>
      </c>
      <c r="CS75" s="69"/>
      <c r="CT75" s="70" t="s">
        <v>43</v>
      </c>
      <c r="CU75" s="134">
        <f>$AB$92</f>
        <v>17.555555555555557</v>
      </c>
      <c r="CV75" s="78">
        <v>23</v>
      </c>
      <c r="CW75" s="69"/>
      <c r="CX75" s="70" t="s">
        <v>43</v>
      </c>
      <c r="CY75" s="134">
        <f>$AB$93</f>
        <v>17.5</v>
      </c>
      <c r="CZ75" s="78">
        <v>18</v>
      </c>
      <c r="DA75" s="69"/>
      <c r="DB75" s="70" t="s">
        <v>43</v>
      </c>
      <c r="DC75" s="134">
        <f>$AB$94</f>
        <v>14.75</v>
      </c>
      <c r="DD75" s="78">
        <v>13</v>
      </c>
      <c r="DE75" s="69"/>
      <c r="DF75" s="70" t="s">
        <v>43</v>
      </c>
      <c r="DG75" s="134">
        <f>$AB$95</f>
        <v>19.75</v>
      </c>
      <c r="DH75" s="78">
        <v>24</v>
      </c>
      <c r="DI75" s="69"/>
      <c r="DJ75" s="70" t="s">
        <v>43</v>
      </c>
      <c r="DK75" s="134">
        <f>$AB$96</f>
        <v>15.8</v>
      </c>
      <c r="DL75" s="78">
        <v>15</v>
      </c>
    </row>
    <row r="76" spans="1:116" x14ac:dyDescent="0.3">
      <c r="A76" s="73">
        <v>7</v>
      </c>
      <c r="B76" s="96">
        <v>44857</v>
      </c>
      <c r="C76" s="84" t="s">
        <v>190</v>
      </c>
      <c r="D76" s="99">
        <v>0.54166666666666663</v>
      </c>
      <c r="E76" s="85" t="s">
        <v>169</v>
      </c>
      <c r="G76" s="73">
        <f>$G$41</f>
        <v>0.66700000000000004</v>
      </c>
      <c r="H76" s="73">
        <f>DVOA!$F$156</f>
        <v>23</v>
      </c>
      <c r="I76" s="73">
        <f>DVOA!$F$158</f>
        <v>26</v>
      </c>
      <c r="J76" s="73">
        <f>DVOA!$F$162</f>
        <v>21</v>
      </c>
      <c r="K76" s="73">
        <f>DVOA!$F$165</f>
        <v>11</v>
      </c>
      <c r="L76" s="73">
        <f>DVOA!$F$166</f>
        <v>19</v>
      </c>
      <c r="M76" s="73">
        <f>DVOA!$F$167</f>
        <v>15</v>
      </c>
      <c r="N76" s="73">
        <f>DVOA!$F$170</f>
        <v>12</v>
      </c>
      <c r="O76" s="81">
        <f>DVOA!$F$159</f>
        <v>19</v>
      </c>
      <c r="P76" s="88"/>
      <c r="Q76" s="82">
        <f>DVOA!$AE$156</f>
        <v>3</v>
      </c>
      <c r="R76" s="73">
        <f>DVOA!$AE$157</f>
        <v>6</v>
      </c>
      <c r="S76" s="81">
        <f>DVOA!$AE$158</f>
        <v>2</v>
      </c>
      <c r="T76" s="75"/>
      <c r="U76" s="87">
        <f>DVOA!$AE$170</f>
        <v>12</v>
      </c>
      <c r="V76" s="88"/>
      <c r="W76" s="82">
        <f>DVOA!$AE$166</f>
        <v>7</v>
      </c>
      <c r="X76" s="72"/>
      <c r="Y76" s="72"/>
      <c r="Z76" s="72"/>
      <c r="AA76" s="72"/>
      <c r="AB76" s="72"/>
      <c r="AC76" s="72"/>
      <c r="AD76" s="72"/>
      <c r="AE76" s="72"/>
      <c r="AF76" s="72"/>
      <c r="AH76" s="68" t="s">
        <v>44</v>
      </c>
      <c r="AI76" s="134">
        <f>$F$122</f>
        <v>18.235294117647058</v>
      </c>
      <c r="AJ76" s="78">
        <v>23</v>
      </c>
      <c r="AK76" s="69"/>
      <c r="AL76" s="70" t="s">
        <v>44</v>
      </c>
      <c r="AM76" s="134">
        <f>$F$123</f>
        <v>15.125</v>
      </c>
      <c r="AN76" s="78">
        <v>11</v>
      </c>
      <c r="AO76" s="69"/>
      <c r="AP76" s="70" t="s">
        <v>44</v>
      </c>
      <c r="AQ76" s="134">
        <f>$F$124</f>
        <v>21</v>
      </c>
      <c r="AR76" s="78">
        <v>30</v>
      </c>
      <c r="AS76" s="69"/>
      <c r="AT76" s="70" t="s">
        <v>44</v>
      </c>
      <c r="AU76" s="134">
        <f>$F$125</f>
        <v>13.5</v>
      </c>
      <c r="AV76" s="78">
        <v>9</v>
      </c>
      <c r="AW76" s="69"/>
      <c r="AX76" s="70" t="s">
        <v>44</v>
      </c>
      <c r="AY76" s="134">
        <f>$F$126</f>
        <v>16.75</v>
      </c>
      <c r="AZ76" s="78">
        <v>17</v>
      </c>
      <c r="BA76" s="69"/>
      <c r="BB76" s="70" t="s">
        <v>44</v>
      </c>
      <c r="BC76" s="134">
        <f>$F$127</f>
        <v>27.5</v>
      </c>
      <c r="BD76" s="78">
        <v>31</v>
      </c>
      <c r="BE76" s="69"/>
      <c r="BF76" s="70" t="s">
        <v>44</v>
      </c>
      <c r="BG76" s="134">
        <f>$F$128</f>
        <v>15.8</v>
      </c>
      <c r="BH76" s="78">
        <v>13</v>
      </c>
      <c r="BI76" s="65"/>
      <c r="BJ76" s="68" t="s">
        <v>44</v>
      </c>
      <c r="BK76" s="134">
        <f>$Y$122</f>
        <v>12.941176470588236</v>
      </c>
      <c r="BL76" s="78">
        <v>6</v>
      </c>
      <c r="BM76" s="69"/>
      <c r="BN76" s="70" t="s">
        <v>44</v>
      </c>
      <c r="BO76" s="134">
        <f>$Y$123</f>
        <v>17.5</v>
      </c>
      <c r="BP76" s="78">
        <v>24</v>
      </c>
      <c r="BQ76" s="69"/>
      <c r="BR76" s="70" t="s">
        <v>44</v>
      </c>
      <c r="BS76" s="134">
        <f>$Y$124</f>
        <v>8.8888888888888893</v>
      </c>
      <c r="BT76" s="78">
        <v>1</v>
      </c>
      <c r="BU76" s="69"/>
      <c r="BV76" s="70" t="s">
        <v>44</v>
      </c>
      <c r="BW76" s="134">
        <f>$Y$125</f>
        <v>18.75</v>
      </c>
      <c r="BX76" s="78">
        <v>20</v>
      </c>
      <c r="BY76" s="69"/>
      <c r="BZ76" s="70" t="s">
        <v>44</v>
      </c>
      <c r="CA76" s="134">
        <f>$Y$126</f>
        <v>16.25</v>
      </c>
      <c r="CB76" s="78">
        <v>17</v>
      </c>
      <c r="CC76" s="69"/>
      <c r="CD76" s="70" t="s">
        <v>44</v>
      </c>
      <c r="CE76" s="134">
        <f>$Y$127</f>
        <v>2.75</v>
      </c>
      <c r="CF76" s="78">
        <v>1</v>
      </c>
      <c r="CG76" s="69"/>
      <c r="CH76" s="70" t="s">
        <v>44</v>
      </c>
      <c r="CI76" s="134">
        <f>$Y$128</f>
        <v>13.8</v>
      </c>
      <c r="CJ76" s="78">
        <v>9</v>
      </c>
      <c r="CK76" s="65"/>
      <c r="CL76" s="68" t="s">
        <v>44</v>
      </c>
      <c r="CM76" s="134">
        <f>$AB$122</f>
        <v>19.352941176470587</v>
      </c>
      <c r="CN76" s="78">
        <v>30</v>
      </c>
      <c r="CO76" s="69"/>
      <c r="CP76" s="70" t="s">
        <v>44</v>
      </c>
      <c r="CQ76" s="134">
        <f>$AB$123</f>
        <v>19.625</v>
      </c>
      <c r="CR76" s="78">
        <v>25</v>
      </c>
      <c r="CS76" s="69"/>
      <c r="CT76" s="70" t="s">
        <v>44</v>
      </c>
      <c r="CU76" s="134">
        <f>$AB$124</f>
        <v>19.111111111111111</v>
      </c>
      <c r="CV76" s="78">
        <v>26</v>
      </c>
      <c r="CW76" s="69"/>
      <c r="CX76" s="70" t="s">
        <v>44</v>
      </c>
      <c r="CY76" s="134">
        <f>$AB$125</f>
        <v>21.25</v>
      </c>
      <c r="CZ76" s="78">
        <v>28</v>
      </c>
      <c r="DA76" s="69"/>
      <c r="DB76" s="70" t="s">
        <v>44</v>
      </c>
      <c r="DC76" s="134">
        <f>$AB$126</f>
        <v>18</v>
      </c>
      <c r="DD76" s="78">
        <v>20</v>
      </c>
      <c r="DE76" s="69"/>
      <c r="DF76" s="70" t="s">
        <v>44</v>
      </c>
      <c r="DG76" s="134">
        <f>$AB$127</f>
        <v>17.25</v>
      </c>
      <c r="DH76" s="78">
        <v>18</v>
      </c>
      <c r="DI76" s="69"/>
      <c r="DJ76" s="70" t="s">
        <v>44</v>
      </c>
      <c r="DK76" s="134">
        <f>$AB$128</f>
        <v>20.6</v>
      </c>
      <c r="DL76" s="78">
        <v>27</v>
      </c>
    </row>
    <row r="77" spans="1:116" x14ac:dyDescent="0.3">
      <c r="A77" s="73">
        <v>8</v>
      </c>
      <c r="B77" s="96">
        <v>44861</v>
      </c>
      <c r="C77" s="84" t="s">
        <v>174</v>
      </c>
      <c r="D77" s="99">
        <v>0.84375</v>
      </c>
      <c r="E77" s="84" t="s">
        <v>221</v>
      </c>
      <c r="F77" s="113"/>
      <c r="G77" s="84">
        <f>$G$21</f>
        <v>0.66700000000000004</v>
      </c>
      <c r="H77" s="73">
        <f>DVOA!$F$618</f>
        <v>1</v>
      </c>
      <c r="I77" s="73">
        <f>DVOA!$F$620</f>
        <v>10</v>
      </c>
      <c r="J77" s="73">
        <f>DVOA!$F$624</f>
        <v>1</v>
      </c>
      <c r="K77" s="73">
        <f>DVOA!$F$627</f>
        <v>18</v>
      </c>
      <c r="L77" s="73">
        <f>DVOA!$F$628</f>
        <v>6</v>
      </c>
      <c r="M77" s="73">
        <f>DVOA!$F$629</f>
        <v>2</v>
      </c>
      <c r="N77" s="73">
        <f>DVOA!$F$632</f>
        <v>6</v>
      </c>
      <c r="O77" s="110">
        <f>DVOA!$F$621</f>
        <v>1</v>
      </c>
      <c r="P77" s="88"/>
      <c r="Q77" s="112">
        <f>DVOA!$AE$618</f>
        <v>27</v>
      </c>
      <c r="R77" s="73">
        <f>DVOA!$AE$619</f>
        <v>18</v>
      </c>
      <c r="S77" s="110">
        <f>DVOA!$AE$620</f>
        <v>26</v>
      </c>
      <c r="T77" s="75"/>
      <c r="U77" s="111">
        <f>DVOA!$AE$632</f>
        <v>15</v>
      </c>
      <c r="V77" s="88"/>
      <c r="W77" s="112">
        <f>DVOA!$AE$628</f>
        <v>5</v>
      </c>
      <c r="X77" s="72"/>
      <c r="Y77" s="72"/>
      <c r="Z77" s="72"/>
      <c r="AA77" s="72"/>
      <c r="AB77" s="72"/>
      <c r="AC77" s="72"/>
      <c r="AD77" s="72"/>
      <c r="AE77" s="72"/>
      <c r="AF77" s="72"/>
      <c r="AH77" s="68" t="s">
        <v>45</v>
      </c>
      <c r="AI77" s="134">
        <f>$F$154</f>
        <v>16.882352941176471</v>
      </c>
      <c r="AJ77" s="78">
        <v>17</v>
      </c>
      <c r="AK77" s="69"/>
      <c r="AL77" s="70" t="s">
        <v>45</v>
      </c>
      <c r="AM77" s="134">
        <f>$F$155</f>
        <v>18.5</v>
      </c>
      <c r="AN77" s="78">
        <v>21</v>
      </c>
      <c r="AO77" s="69"/>
      <c r="AP77" s="70" t="s">
        <v>45</v>
      </c>
      <c r="AQ77" s="134">
        <f>$F$156</f>
        <v>15.444444444444445</v>
      </c>
      <c r="AR77" s="78">
        <v>16</v>
      </c>
      <c r="AS77" s="69"/>
      <c r="AT77" s="70" t="s">
        <v>45</v>
      </c>
      <c r="AU77" s="134">
        <f>$F$157</f>
        <v>21.5</v>
      </c>
      <c r="AV77" s="78">
        <v>29</v>
      </c>
      <c r="AW77" s="69"/>
      <c r="AX77" s="70" t="s">
        <v>45</v>
      </c>
      <c r="AY77" s="134">
        <f>$F$158</f>
        <v>15.5</v>
      </c>
      <c r="AZ77" s="78">
        <v>14</v>
      </c>
      <c r="BA77" s="69"/>
      <c r="BB77" s="70" t="s">
        <v>45</v>
      </c>
      <c r="BC77" s="134">
        <f>$F$159</f>
        <v>16.75</v>
      </c>
      <c r="BD77" s="78">
        <v>18</v>
      </c>
      <c r="BE77" s="69"/>
      <c r="BF77" s="70" t="s">
        <v>45</v>
      </c>
      <c r="BG77" s="134">
        <f>$F$160</f>
        <v>14.4</v>
      </c>
      <c r="BH77" s="78">
        <v>11</v>
      </c>
      <c r="BI77" s="65"/>
      <c r="BJ77" s="68" t="s">
        <v>45</v>
      </c>
      <c r="BK77" s="134">
        <f>$Y$154</f>
        <v>15.647058823529411</v>
      </c>
      <c r="BL77" s="78">
        <v>15</v>
      </c>
      <c r="BM77" s="69"/>
      <c r="BN77" s="70" t="s">
        <v>45</v>
      </c>
      <c r="BO77" s="134">
        <f>$Y$155</f>
        <v>14</v>
      </c>
      <c r="BP77" s="78">
        <v>11</v>
      </c>
      <c r="BQ77" s="69"/>
      <c r="BR77" s="70" t="s">
        <v>45</v>
      </c>
      <c r="BS77" s="134">
        <f>$Y$156</f>
        <v>17.111111111111111</v>
      </c>
      <c r="BT77" s="78">
        <v>17</v>
      </c>
      <c r="BU77" s="69"/>
      <c r="BV77" s="70" t="s">
        <v>45</v>
      </c>
      <c r="BW77" s="134">
        <f>$Y$157</f>
        <v>10.5</v>
      </c>
      <c r="BX77" s="78">
        <v>4</v>
      </c>
      <c r="BY77" s="69"/>
      <c r="BZ77" s="70" t="s">
        <v>45</v>
      </c>
      <c r="CA77" s="134">
        <f>$Y$158</f>
        <v>17.5</v>
      </c>
      <c r="CB77" s="78">
        <v>19</v>
      </c>
      <c r="CC77" s="69"/>
      <c r="CD77" s="70" t="s">
        <v>45</v>
      </c>
      <c r="CE77" s="134">
        <f>$Y$159</f>
        <v>19.5</v>
      </c>
      <c r="CF77" s="78">
        <v>23</v>
      </c>
      <c r="CG77" s="69"/>
      <c r="CH77" s="70" t="s">
        <v>45</v>
      </c>
      <c r="CI77" s="134">
        <f>$Y$160</f>
        <v>15.2</v>
      </c>
      <c r="CJ77" s="78">
        <v>12</v>
      </c>
      <c r="CK77" s="65"/>
      <c r="CL77" s="68" t="s">
        <v>45</v>
      </c>
      <c r="CM77" s="134">
        <f>$AB$154</f>
        <v>16.764705882352942</v>
      </c>
      <c r="CN77" s="78">
        <v>18</v>
      </c>
      <c r="CO77" s="69"/>
      <c r="CP77" s="70" t="s">
        <v>45</v>
      </c>
      <c r="CQ77" s="134">
        <f>$AB$155</f>
        <v>17.375</v>
      </c>
      <c r="CR77" s="78">
        <v>20</v>
      </c>
      <c r="CS77" s="69"/>
      <c r="CT77" s="70" t="s">
        <v>45</v>
      </c>
      <c r="CU77" s="134">
        <f>$AB$156</f>
        <v>16.222222222222221</v>
      </c>
      <c r="CV77" s="78">
        <v>14</v>
      </c>
      <c r="CW77" s="69"/>
      <c r="CX77" s="70" t="s">
        <v>45</v>
      </c>
      <c r="CY77" s="134">
        <f>$AB$157</f>
        <v>21</v>
      </c>
      <c r="CZ77" s="78">
        <v>27</v>
      </c>
      <c r="DA77" s="69"/>
      <c r="DB77" s="70" t="s">
        <v>45</v>
      </c>
      <c r="DC77" s="134">
        <f>$AB$158</f>
        <v>13.75</v>
      </c>
      <c r="DD77" s="78">
        <v>11</v>
      </c>
      <c r="DE77" s="69"/>
      <c r="DF77" s="70" t="s">
        <v>45</v>
      </c>
      <c r="DG77" s="134">
        <f>$AB$159</f>
        <v>12.75</v>
      </c>
      <c r="DH77" s="78">
        <v>6</v>
      </c>
      <c r="DI77" s="69"/>
      <c r="DJ77" s="70" t="s">
        <v>45</v>
      </c>
      <c r="DK77" s="134">
        <f>$AB$160</f>
        <v>19</v>
      </c>
      <c r="DL77" s="78">
        <v>25</v>
      </c>
    </row>
    <row r="78" spans="1:116" x14ac:dyDescent="0.3">
      <c r="A78" s="73">
        <v>9</v>
      </c>
      <c r="B78" s="96">
        <v>44872</v>
      </c>
      <c r="C78" s="85" t="s">
        <v>178</v>
      </c>
      <c r="D78" s="99">
        <v>0.84375</v>
      </c>
      <c r="E78" s="85" t="s">
        <v>171</v>
      </c>
      <c r="G78" s="73">
        <f>$G$12</f>
        <v>0.33300000000000002</v>
      </c>
      <c r="H78" s="73">
        <f>DVOA!$F$471</f>
        <v>10</v>
      </c>
      <c r="I78" s="73">
        <f>DVOA!$F$473</f>
        <v>18</v>
      </c>
      <c r="J78" s="73">
        <f>DVOA!$F$477</f>
        <v>11</v>
      </c>
      <c r="K78" s="73">
        <f>DVOA!$F$480</f>
        <v>16</v>
      </c>
      <c r="L78" s="73">
        <f>DVOA!$F$481</f>
        <v>9</v>
      </c>
      <c r="M78" s="73">
        <f>DVOA!$F$482</f>
        <v>25</v>
      </c>
      <c r="N78" s="73">
        <f>DVOA!$F$485</f>
        <v>3</v>
      </c>
      <c r="O78" s="81">
        <f>DVOA!$F$474</f>
        <v>4</v>
      </c>
      <c r="P78" s="88"/>
      <c r="Q78" s="82">
        <f>DVOA!$AE$471</f>
        <v>26</v>
      </c>
      <c r="R78" s="73">
        <f>DVOA!$AE$472</f>
        <v>28</v>
      </c>
      <c r="S78" s="81">
        <f>DVOA!$AE$473</f>
        <v>13</v>
      </c>
      <c r="T78" s="75"/>
      <c r="U78" s="87">
        <f>DVOA!$AE$485</f>
        <v>32</v>
      </c>
      <c r="V78" s="88"/>
      <c r="W78" s="82">
        <f>DVOA!$AE$481</f>
        <v>27</v>
      </c>
      <c r="X78" s="72"/>
      <c r="Y78" s="72"/>
      <c r="Z78" s="72"/>
      <c r="AA78" s="72"/>
      <c r="AB78" s="72"/>
      <c r="AC78" s="72"/>
      <c r="AD78" s="72"/>
      <c r="AE78" s="72"/>
      <c r="AF78" s="72"/>
      <c r="AH78" s="68" t="s">
        <v>46</v>
      </c>
      <c r="AI78" s="134">
        <f>$F$186</f>
        <v>23.117647058823529</v>
      </c>
      <c r="AJ78" s="78">
        <v>32</v>
      </c>
      <c r="AK78" s="69"/>
      <c r="AL78" s="70" t="s">
        <v>46</v>
      </c>
      <c r="AM78" s="134">
        <f>$F$187</f>
        <v>25.75</v>
      </c>
      <c r="AN78" s="78">
        <v>32</v>
      </c>
      <c r="AO78" s="69"/>
      <c r="AP78" s="70" t="s">
        <v>46</v>
      </c>
      <c r="AQ78" s="134">
        <f>$F$188</f>
        <v>20.777777777777779</v>
      </c>
      <c r="AR78" s="78">
        <v>27</v>
      </c>
      <c r="AS78" s="69"/>
      <c r="AT78" s="70" t="s">
        <v>46</v>
      </c>
      <c r="AU78" s="134">
        <f>$F$189</f>
        <v>27.75</v>
      </c>
      <c r="AV78" s="78">
        <v>32</v>
      </c>
      <c r="AW78" s="69"/>
      <c r="AX78" s="70" t="s">
        <v>46</v>
      </c>
      <c r="AY78" s="134">
        <f>$F$190</f>
        <v>23.75</v>
      </c>
      <c r="AZ78" s="78">
        <v>32</v>
      </c>
      <c r="BA78" s="69"/>
      <c r="BB78" s="70" t="s">
        <v>46</v>
      </c>
      <c r="BC78" s="134">
        <f>$F$191</f>
        <v>17.5</v>
      </c>
      <c r="BD78" s="78">
        <v>20</v>
      </c>
      <c r="BE78" s="69"/>
      <c r="BF78" s="70" t="s">
        <v>46</v>
      </c>
      <c r="BG78" s="134">
        <f>$F$192</f>
        <v>23.4</v>
      </c>
      <c r="BH78" s="78">
        <v>30</v>
      </c>
      <c r="BI78" s="65"/>
      <c r="BJ78" s="68" t="s">
        <v>46</v>
      </c>
      <c r="BK78" s="134">
        <f>$Y$186</f>
        <v>11.941176470588236</v>
      </c>
      <c r="BL78" s="78">
        <v>3</v>
      </c>
      <c r="BM78" s="69"/>
      <c r="BN78" s="70" t="s">
        <v>46</v>
      </c>
      <c r="BO78" s="134">
        <f>$Y$187</f>
        <v>12.625</v>
      </c>
      <c r="BP78" s="78">
        <v>5</v>
      </c>
      <c r="BQ78" s="69"/>
      <c r="BR78" s="70" t="s">
        <v>46</v>
      </c>
      <c r="BS78" s="134">
        <f>$Y$188</f>
        <v>11.333333333333334</v>
      </c>
      <c r="BT78" s="78">
        <v>4</v>
      </c>
      <c r="BU78" s="69"/>
      <c r="BV78" s="70" t="s">
        <v>46</v>
      </c>
      <c r="BW78" s="134">
        <f>$Y$189</f>
        <v>17</v>
      </c>
      <c r="BX78" s="78">
        <v>19</v>
      </c>
      <c r="BY78" s="69"/>
      <c r="BZ78" s="70" t="s">
        <v>46</v>
      </c>
      <c r="CA78" s="134">
        <f>$Y$190</f>
        <v>8.25</v>
      </c>
      <c r="CB78" s="78">
        <v>3</v>
      </c>
      <c r="CC78" s="69"/>
      <c r="CD78" s="70" t="s">
        <v>46</v>
      </c>
      <c r="CE78" s="134">
        <f>$Y$191</f>
        <v>11.25</v>
      </c>
      <c r="CF78" s="78">
        <v>3</v>
      </c>
      <c r="CG78" s="69"/>
      <c r="CH78" s="70" t="s">
        <v>46</v>
      </c>
      <c r="CI78" s="134">
        <f>$Y$192</f>
        <v>11.4</v>
      </c>
      <c r="CJ78" s="78">
        <v>7</v>
      </c>
      <c r="CK78" s="65"/>
      <c r="CL78" s="68" t="s">
        <v>46</v>
      </c>
      <c r="CM78" s="134">
        <f>$AB$186</f>
        <v>13.764705882352942</v>
      </c>
      <c r="CN78" s="78">
        <v>3</v>
      </c>
      <c r="CO78" s="69"/>
      <c r="CP78" s="70" t="s">
        <v>46</v>
      </c>
      <c r="CQ78" s="134">
        <f>$AB$187</f>
        <v>12.5</v>
      </c>
      <c r="CR78" s="78">
        <v>4</v>
      </c>
      <c r="CS78" s="69"/>
      <c r="CT78" s="70" t="s">
        <v>46</v>
      </c>
      <c r="CU78" s="134">
        <f>$AB$188</f>
        <v>14.888888888888889</v>
      </c>
      <c r="CV78" s="78">
        <v>8</v>
      </c>
      <c r="CW78" s="69"/>
      <c r="CX78" s="70" t="s">
        <v>46</v>
      </c>
      <c r="CY78" s="134">
        <f>$AB$189</f>
        <v>8</v>
      </c>
      <c r="CZ78" s="78">
        <v>2</v>
      </c>
      <c r="DA78" s="69"/>
      <c r="DB78" s="70" t="s">
        <v>46</v>
      </c>
      <c r="DC78" s="134">
        <f>$AB$190</f>
        <v>17</v>
      </c>
      <c r="DD78" s="78">
        <v>17</v>
      </c>
      <c r="DE78" s="69"/>
      <c r="DF78" s="70" t="s">
        <v>46</v>
      </c>
      <c r="DG78" s="134">
        <f>$AB$191</f>
        <v>13.25</v>
      </c>
      <c r="DH78" s="78">
        <v>8</v>
      </c>
      <c r="DI78" s="69"/>
      <c r="DJ78" s="70" t="s">
        <v>46</v>
      </c>
      <c r="DK78" s="134">
        <f>$AB$192</f>
        <v>16.2</v>
      </c>
      <c r="DL78" s="78">
        <v>16</v>
      </c>
    </row>
    <row r="79" spans="1:116" x14ac:dyDescent="0.3">
      <c r="A79" s="73">
        <v>10</v>
      </c>
      <c r="B79" s="96" t="s">
        <v>147</v>
      </c>
      <c r="C79" s="101" t="s">
        <v>162</v>
      </c>
      <c r="D79" s="102" t="s">
        <v>162</v>
      </c>
      <c r="E79" s="101" t="s">
        <v>162</v>
      </c>
      <c r="G79" s="101" t="s">
        <v>162</v>
      </c>
      <c r="H79" s="101" t="s">
        <v>162</v>
      </c>
      <c r="I79" s="101" t="s">
        <v>162</v>
      </c>
      <c r="J79" s="101" t="s">
        <v>162</v>
      </c>
      <c r="K79" s="101" t="s">
        <v>162</v>
      </c>
      <c r="L79" s="101" t="s">
        <v>162</v>
      </c>
      <c r="M79" s="101" t="s">
        <v>162</v>
      </c>
      <c r="N79" s="101" t="s">
        <v>162</v>
      </c>
      <c r="O79" s="101" t="s">
        <v>162</v>
      </c>
      <c r="P79" s="88"/>
      <c r="Q79" s="101" t="s">
        <v>162</v>
      </c>
      <c r="R79" s="101" t="s">
        <v>162</v>
      </c>
      <c r="S79" s="101" t="s">
        <v>162</v>
      </c>
      <c r="T79" s="75"/>
      <c r="U79" s="101" t="s">
        <v>162</v>
      </c>
      <c r="V79" s="88"/>
      <c r="W79" s="101" t="s">
        <v>162</v>
      </c>
      <c r="X79" s="72"/>
      <c r="Y79" s="72"/>
      <c r="Z79" s="72"/>
      <c r="AA79" s="72"/>
      <c r="AB79" s="72"/>
      <c r="AC79" s="72"/>
      <c r="AD79" s="72"/>
      <c r="AE79" s="72"/>
      <c r="AF79" s="72"/>
      <c r="AH79" s="68" t="s">
        <v>47</v>
      </c>
      <c r="AI79" s="134">
        <f>$F$218</f>
        <v>17.529411764705884</v>
      </c>
      <c r="AJ79" s="78">
        <v>21</v>
      </c>
      <c r="AK79" s="69"/>
      <c r="AL79" s="70" t="s">
        <v>47</v>
      </c>
      <c r="AM79" s="134">
        <f>$F$219</f>
        <v>18.625</v>
      </c>
      <c r="AN79" s="78">
        <v>22</v>
      </c>
      <c r="AO79" s="69"/>
      <c r="AP79" s="70" t="s">
        <v>47</v>
      </c>
      <c r="AQ79" s="134">
        <f>$F$220</f>
        <v>16.555555555555557</v>
      </c>
      <c r="AR79" s="78">
        <v>18</v>
      </c>
      <c r="AS79" s="69"/>
      <c r="AT79" s="70" t="s">
        <v>47</v>
      </c>
      <c r="AU79" s="134">
        <f>$F$221</f>
        <v>13.75</v>
      </c>
      <c r="AV79" s="78">
        <v>11</v>
      </c>
      <c r="AW79" s="69"/>
      <c r="AX79" s="70" t="s">
        <v>47</v>
      </c>
      <c r="AY79" s="134">
        <f>$F$222</f>
        <v>23.5</v>
      </c>
      <c r="AZ79" s="78">
        <v>31</v>
      </c>
      <c r="BA79" s="69"/>
      <c r="BB79" s="70" t="s">
        <v>47</v>
      </c>
      <c r="BC79" s="134">
        <f>$F$223</f>
        <v>14</v>
      </c>
      <c r="BD79" s="78">
        <v>11</v>
      </c>
      <c r="BE79" s="69"/>
      <c r="BF79" s="70" t="s">
        <v>47</v>
      </c>
      <c r="BG79" s="134">
        <f>$F$224</f>
        <v>18.600000000000001</v>
      </c>
      <c r="BH79" s="78">
        <v>20</v>
      </c>
      <c r="BI79" s="65"/>
      <c r="BJ79" s="68" t="s">
        <v>47</v>
      </c>
      <c r="BK79" s="134">
        <f>$Y$218</f>
        <v>14.529411764705882</v>
      </c>
      <c r="BL79" s="78">
        <v>11</v>
      </c>
      <c r="BM79" s="69"/>
      <c r="BN79" s="70" t="s">
        <v>47</v>
      </c>
      <c r="BO79" s="134">
        <f>$Y$219</f>
        <v>11.25</v>
      </c>
      <c r="BP79" s="78">
        <v>3</v>
      </c>
      <c r="BQ79" s="69"/>
      <c r="BR79" s="70" t="s">
        <v>47</v>
      </c>
      <c r="BS79" s="134">
        <f>$Y$220</f>
        <v>17.444444444444443</v>
      </c>
      <c r="BT79" s="78">
        <v>19</v>
      </c>
      <c r="BU79" s="69"/>
      <c r="BV79" s="70" t="s">
        <v>47</v>
      </c>
      <c r="BW79" s="134">
        <f>$Y$221</f>
        <v>12</v>
      </c>
      <c r="BX79" s="78">
        <v>8</v>
      </c>
      <c r="BY79" s="69"/>
      <c r="BZ79" s="70" t="s">
        <v>47</v>
      </c>
      <c r="CA79" s="134">
        <f>$Y$222</f>
        <v>10.5</v>
      </c>
      <c r="CB79" s="78">
        <v>6</v>
      </c>
      <c r="CC79" s="69"/>
      <c r="CD79" s="70" t="s">
        <v>47</v>
      </c>
      <c r="CE79" s="134">
        <f>$Y$223</f>
        <v>19.25</v>
      </c>
      <c r="CF79" s="78">
        <v>22</v>
      </c>
      <c r="CG79" s="69"/>
      <c r="CH79" s="70" t="s">
        <v>47</v>
      </c>
      <c r="CI79" s="134">
        <f>$Y$224</f>
        <v>16</v>
      </c>
      <c r="CJ79" s="78">
        <v>16</v>
      </c>
      <c r="CK79" s="65"/>
      <c r="CL79" s="68" t="s">
        <v>47</v>
      </c>
      <c r="CM79" s="134">
        <f>$AB$218</f>
        <v>14.941176470588236</v>
      </c>
      <c r="CN79" s="78">
        <v>10</v>
      </c>
      <c r="CO79" s="69"/>
      <c r="CP79" s="70" t="s">
        <v>47</v>
      </c>
      <c r="CQ79" s="134">
        <f>$AB$219</f>
        <v>14</v>
      </c>
      <c r="CR79" s="78">
        <v>7</v>
      </c>
      <c r="CS79" s="69"/>
      <c r="CT79" s="70" t="s">
        <v>47</v>
      </c>
      <c r="CU79" s="134">
        <f>$AB$220</f>
        <v>15.777777777777779</v>
      </c>
      <c r="CV79" s="78">
        <v>11</v>
      </c>
      <c r="CW79" s="69"/>
      <c r="CX79" s="70" t="s">
        <v>47</v>
      </c>
      <c r="CY79" s="134">
        <f>$AB$221</f>
        <v>15.25</v>
      </c>
      <c r="CZ79" s="78">
        <v>13</v>
      </c>
      <c r="DA79" s="69"/>
      <c r="DB79" s="70" t="s">
        <v>47</v>
      </c>
      <c r="DC79" s="134">
        <f>$AB$222</f>
        <v>12.75</v>
      </c>
      <c r="DD79" s="78">
        <v>8</v>
      </c>
      <c r="DE79" s="69"/>
      <c r="DF79" s="70" t="s">
        <v>47</v>
      </c>
      <c r="DG79" s="134">
        <f>$AB$223</f>
        <v>20</v>
      </c>
      <c r="DH79" s="78">
        <v>25</v>
      </c>
      <c r="DI79" s="69"/>
      <c r="DJ79" s="70" t="s">
        <v>47</v>
      </c>
      <c r="DK79" s="134">
        <f>$AB$224</f>
        <v>12.4</v>
      </c>
      <c r="DL79" s="78">
        <v>5</v>
      </c>
    </row>
    <row r="80" spans="1:116" x14ac:dyDescent="0.3">
      <c r="A80" s="73">
        <v>11</v>
      </c>
      <c r="B80" s="96">
        <v>44885</v>
      </c>
      <c r="C80" s="84" t="s">
        <v>160</v>
      </c>
      <c r="D80" s="99">
        <v>0.54166666666666663</v>
      </c>
      <c r="E80" s="85" t="s">
        <v>170</v>
      </c>
      <c r="G80" s="73">
        <f>$G$9</f>
        <v>0.33300000000000002</v>
      </c>
      <c r="H80" s="73">
        <f>DVOA!$F$93</f>
        <v>14</v>
      </c>
      <c r="I80" s="73">
        <f>DVOA!$F$95</f>
        <v>13</v>
      </c>
      <c r="J80" s="73">
        <f>DVOA!$F$99</f>
        <v>17</v>
      </c>
      <c r="K80" s="73">
        <f>DVOA!$F$102</f>
        <v>15</v>
      </c>
      <c r="L80" s="73">
        <f>DVOA!$F$103</f>
        <v>8</v>
      </c>
      <c r="M80" s="73">
        <f>DVOA!$F$104</f>
        <v>20</v>
      </c>
      <c r="N80" s="73">
        <f>DVOA!$F$107</f>
        <v>27</v>
      </c>
      <c r="O80" s="81">
        <f>DVOA!$F$96</f>
        <v>6</v>
      </c>
      <c r="P80" s="88"/>
      <c r="Q80" s="82">
        <f>DVOA!$AE$93</f>
        <v>25</v>
      </c>
      <c r="R80" s="73">
        <f>DVOA!$AE$94</f>
        <v>30</v>
      </c>
      <c r="S80" s="81">
        <f>DVOA!$AE$95</f>
        <v>9</v>
      </c>
      <c r="T80" s="75"/>
      <c r="U80" s="87">
        <f>DVOA!$AE$107</f>
        <v>5</v>
      </c>
      <c r="V80" s="88"/>
      <c r="W80" s="82">
        <f>DVOA!$AE$103</f>
        <v>18</v>
      </c>
      <c r="X80" s="72"/>
      <c r="Y80" s="72"/>
      <c r="Z80" s="72"/>
      <c r="AA80" s="72"/>
      <c r="AB80" s="72"/>
      <c r="AC80" s="72"/>
      <c r="AD80" s="72"/>
      <c r="AE80" s="72"/>
      <c r="AF80" s="72"/>
      <c r="AH80" s="68" t="s">
        <v>48</v>
      </c>
      <c r="AI80" s="134">
        <f>$F$250</f>
        <v>16.235294117647058</v>
      </c>
      <c r="AJ80" s="78">
        <v>14</v>
      </c>
      <c r="AK80" s="69"/>
      <c r="AL80" s="70" t="s">
        <v>48</v>
      </c>
      <c r="AM80" s="134">
        <f>$F$251</f>
        <v>17.625</v>
      </c>
      <c r="AN80" s="78">
        <v>19</v>
      </c>
      <c r="AO80" s="69"/>
      <c r="AP80" s="70" t="s">
        <v>48</v>
      </c>
      <c r="AQ80" s="134">
        <f>$F$252</f>
        <v>15</v>
      </c>
      <c r="AR80" s="78">
        <v>12</v>
      </c>
      <c r="AS80" s="69"/>
      <c r="AT80" s="70" t="s">
        <v>48</v>
      </c>
      <c r="AU80" s="134">
        <f>$F$253</f>
        <v>17.25</v>
      </c>
      <c r="AV80" s="78">
        <v>16</v>
      </c>
      <c r="AW80" s="69"/>
      <c r="AX80" s="70" t="s">
        <v>48</v>
      </c>
      <c r="AY80" s="134">
        <f>$F$254</f>
        <v>18</v>
      </c>
      <c r="AZ80" s="78">
        <v>20</v>
      </c>
      <c r="BA80" s="69"/>
      <c r="BB80" s="70" t="s">
        <v>48</v>
      </c>
      <c r="BC80" s="134">
        <f>$F$255</f>
        <v>13</v>
      </c>
      <c r="BD80" s="78">
        <v>10</v>
      </c>
      <c r="BE80" s="69"/>
      <c r="BF80" s="70" t="s">
        <v>48</v>
      </c>
      <c r="BG80" s="134">
        <f>$F$256</f>
        <v>16.600000000000001</v>
      </c>
      <c r="BH80" s="78">
        <v>15</v>
      </c>
      <c r="BI80" s="65"/>
      <c r="BJ80" s="68" t="s">
        <v>48</v>
      </c>
      <c r="BK80" s="134">
        <f>$Y$250</f>
        <v>19.235294117647058</v>
      </c>
      <c r="BL80" s="78">
        <v>26</v>
      </c>
      <c r="BM80" s="69"/>
      <c r="BN80" s="70" t="s">
        <v>48</v>
      </c>
      <c r="BO80" s="134">
        <f>$Y$251</f>
        <v>15.875</v>
      </c>
      <c r="BP80" s="78">
        <v>16</v>
      </c>
      <c r="BQ80" s="69"/>
      <c r="BR80" s="70" t="s">
        <v>48</v>
      </c>
      <c r="BS80" s="134">
        <f>$Y$252</f>
        <v>22.222222222222221</v>
      </c>
      <c r="BT80" s="78">
        <v>31</v>
      </c>
      <c r="BU80" s="69"/>
      <c r="BV80" s="70" t="s">
        <v>48</v>
      </c>
      <c r="BW80" s="134">
        <f>$Y$253</f>
        <v>11.5</v>
      </c>
      <c r="BX80" s="78">
        <v>5</v>
      </c>
      <c r="BY80" s="69"/>
      <c r="BZ80" s="70" t="s">
        <v>48</v>
      </c>
      <c r="CA80" s="134">
        <f>$Y$254</f>
        <v>20.25</v>
      </c>
      <c r="CB80" s="78">
        <v>22</v>
      </c>
      <c r="CC80" s="69"/>
      <c r="CD80" s="70" t="s">
        <v>48</v>
      </c>
      <c r="CE80" s="134">
        <f>$Y$255</f>
        <v>25.25</v>
      </c>
      <c r="CF80" s="78">
        <v>32</v>
      </c>
      <c r="CG80" s="69"/>
      <c r="CH80" s="70" t="s">
        <v>48</v>
      </c>
      <c r="CI80" s="134">
        <f>$Y$256</f>
        <v>19.8</v>
      </c>
      <c r="CJ80" s="78">
        <v>22</v>
      </c>
      <c r="CK80" s="65"/>
      <c r="CL80" s="68" t="s">
        <v>48</v>
      </c>
      <c r="CM80" s="134">
        <f>$AB$250</f>
        <v>14.882352941176471</v>
      </c>
      <c r="CN80" s="78">
        <v>9</v>
      </c>
      <c r="CO80" s="69"/>
      <c r="CP80" s="70" t="s">
        <v>48</v>
      </c>
      <c r="CQ80" s="134">
        <f>$AB$251</f>
        <v>13.5</v>
      </c>
      <c r="CR80" s="78">
        <v>6</v>
      </c>
      <c r="CS80" s="69"/>
      <c r="CT80" s="70" t="s">
        <v>48</v>
      </c>
      <c r="CU80" s="134">
        <f>$AB$252</f>
        <v>16.111111111111111</v>
      </c>
      <c r="CV80" s="78">
        <v>12</v>
      </c>
      <c r="CW80" s="69"/>
      <c r="CX80" s="70" t="s">
        <v>48</v>
      </c>
      <c r="CY80" s="134">
        <f>$AB$253</f>
        <v>9.75</v>
      </c>
      <c r="CZ80" s="78">
        <v>3</v>
      </c>
      <c r="DA80" s="69"/>
      <c r="DB80" s="70" t="s">
        <v>48</v>
      </c>
      <c r="DC80" s="134">
        <f>$AB$254</f>
        <v>17.25</v>
      </c>
      <c r="DD80" s="78">
        <v>18</v>
      </c>
      <c r="DE80" s="69"/>
      <c r="DF80" s="70" t="s">
        <v>48</v>
      </c>
      <c r="DG80" s="134">
        <f>$AB$255</f>
        <v>13.5</v>
      </c>
      <c r="DH80" s="78">
        <v>9</v>
      </c>
      <c r="DI80" s="69"/>
      <c r="DJ80" s="70" t="s">
        <v>48</v>
      </c>
      <c r="DK80" s="134">
        <f>$AB$256</f>
        <v>18.2</v>
      </c>
      <c r="DL80" s="78">
        <v>23</v>
      </c>
    </row>
    <row r="81" spans="1:116" x14ac:dyDescent="0.3">
      <c r="A81" s="73">
        <v>12</v>
      </c>
      <c r="B81" s="96">
        <v>44892</v>
      </c>
      <c r="C81" s="84" t="s">
        <v>153</v>
      </c>
      <c r="D81" s="99">
        <v>0.54166666666666663</v>
      </c>
      <c r="E81" s="84" t="s">
        <v>169</v>
      </c>
      <c r="F81" s="64" t="s">
        <v>220</v>
      </c>
      <c r="G81" s="77">
        <v>0.66700000000000004</v>
      </c>
      <c r="H81" s="73">
        <f>DVOA!$F$303</f>
        <v>4</v>
      </c>
      <c r="I81" s="73">
        <f>DVOA!$F$305</f>
        <v>1</v>
      </c>
      <c r="J81" s="73">
        <f>DVOA!$F$309</f>
        <v>7</v>
      </c>
      <c r="K81" s="73">
        <f>DVOA!$F$312</f>
        <v>4</v>
      </c>
      <c r="L81" s="73">
        <f>DVOA!$F$313</f>
        <v>17</v>
      </c>
      <c r="M81" s="73">
        <f>DVOA!$F$314</f>
        <v>14</v>
      </c>
      <c r="N81" s="73">
        <f>DVOA!$F$317</f>
        <v>11</v>
      </c>
      <c r="O81" s="81">
        <f>DVOA!$F$306</f>
        <v>13</v>
      </c>
      <c r="P81" s="88"/>
      <c r="Q81" s="82">
        <f>DVOA!$AE$303</f>
        <v>5</v>
      </c>
      <c r="R81" s="73">
        <f>DVOA!$AE$304</f>
        <v>2</v>
      </c>
      <c r="S81" s="81">
        <f>DVOA!$AE$305</f>
        <v>18</v>
      </c>
      <c r="T81" s="75"/>
      <c r="U81" s="87">
        <f>DVOA!$AE$317</f>
        <v>17</v>
      </c>
      <c r="V81" s="88"/>
      <c r="W81" s="82">
        <f>DVOA!$AE$313</f>
        <v>2</v>
      </c>
      <c r="X81" s="72"/>
      <c r="Y81" s="72"/>
      <c r="Z81" s="72"/>
      <c r="AA81" s="72"/>
      <c r="AB81" s="72"/>
      <c r="AC81" s="72"/>
      <c r="AD81" s="72"/>
      <c r="AE81" s="72"/>
      <c r="AF81" s="72"/>
      <c r="AH81" s="68" t="s">
        <v>49</v>
      </c>
      <c r="AI81" s="134">
        <f>$F$282</f>
        <v>19</v>
      </c>
      <c r="AJ81" s="78">
        <v>25</v>
      </c>
      <c r="AK81" s="69"/>
      <c r="AL81" s="70" t="s">
        <v>49</v>
      </c>
      <c r="AM81" s="134">
        <f>$F$283</f>
        <v>17.25</v>
      </c>
      <c r="AN81" s="78">
        <v>18</v>
      </c>
      <c r="AO81" s="69"/>
      <c r="AP81" s="70" t="s">
        <v>49</v>
      </c>
      <c r="AQ81" s="134">
        <f>$F$284</f>
        <v>20.555555555555557</v>
      </c>
      <c r="AR81" s="78">
        <v>25</v>
      </c>
      <c r="AS81" s="69"/>
      <c r="AT81" s="70" t="s">
        <v>49</v>
      </c>
      <c r="AU81" s="134">
        <f>$F$285</f>
        <v>15.75</v>
      </c>
      <c r="AV81" s="78">
        <v>13</v>
      </c>
      <c r="AW81" s="69"/>
      <c r="AX81" s="70" t="s">
        <v>49</v>
      </c>
      <c r="AY81" s="134">
        <f>$F$286</f>
        <v>18.75</v>
      </c>
      <c r="AZ81" s="78">
        <v>22</v>
      </c>
      <c r="BA81" s="69"/>
      <c r="BB81" s="70" t="s">
        <v>49</v>
      </c>
      <c r="BC81" s="134">
        <f>$F$287</f>
        <v>23.25</v>
      </c>
      <c r="BD81" s="78">
        <v>29</v>
      </c>
      <c r="BE81" s="69"/>
      <c r="BF81" s="70" t="s">
        <v>49</v>
      </c>
      <c r="BG81" s="134">
        <f>$F$288</f>
        <v>18.399999999999999</v>
      </c>
      <c r="BH81" s="78">
        <v>19</v>
      </c>
      <c r="BI81" s="65"/>
      <c r="BJ81" s="68" t="s">
        <v>49</v>
      </c>
      <c r="BK81" s="134">
        <f>$Y$282</f>
        <v>16.470588235294116</v>
      </c>
      <c r="BL81" s="78">
        <v>17</v>
      </c>
      <c r="BM81" s="69"/>
      <c r="BN81" s="70" t="s">
        <v>49</v>
      </c>
      <c r="BO81" s="134">
        <f>$Y$283</f>
        <v>15.875</v>
      </c>
      <c r="BP81" s="78">
        <v>16</v>
      </c>
      <c r="BQ81" s="69"/>
      <c r="BR81" s="70" t="s">
        <v>49</v>
      </c>
      <c r="BS81" s="134">
        <f>$Y$284</f>
        <v>17</v>
      </c>
      <c r="BT81" s="78">
        <v>16</v>
      </c>
      <c r="BU81" s="69"/>
      <c r="BV81" s="70" t="s">
        <v>49</v>
      </c>
      <c r="BW81" s="134">
        <f>$Y$285</f>
        <v>23</v>
      </c>
      <c r="BX81" s="78">
        <v>27</v>
      </c>
      <c r="BY81" s="69"/>
      <c r="BZ81" s="70" t="s">
        <v>49</v>
      </c>
      <c r="CA81" s="134">
        <f>$Y$286</f>
        <v>8.75</v>
      </c>
      <c r="CB81" s="78">
        <v>4</v>
      </c>
      <c r="CC81" s="69"/>
      <c r="CD81" s="70" t="s">
        <v>49</v>
      </c>
      <c r="CE81" s="134">
        <f>$Y$287</f>
        <v>11.25</v>
      </c>
      <c r="CF81" s="78">
        <v>3</v>
      </c>
      <c r="CG81" s="69"/>
      <c r="CH81" s="70" t="s">
        <v>49</v>
      </c>
      <c r="CI81" s="134">
        <f>$Y$288</f>
        <v>21.6</v>
      </c>
      <c r="CJ81" s="78">
        <v>28</v>
      </c>
      <c r="CK81" s="65"/>
      <c r="CL81" s="68" t="s">
        <v>49</v>
      </c>
      <c r="CM81" s="134">
        <f>$AB$282</f>
        <v>17.764705882352942</v>
      </c>
      <c r="CN81" s="78">
        <v>23</v>
      </c>
      <c r="CO81" s="69"/>
      <c r="CP81" s="70" t="s">
        <v>49</v>
      </c>
      <c r="CQ81" s="134">
        <f>$AB$283</f>
        <v>19.625</v>
      </c>
      <c r="CR81" s="78">
        <v>25</v>
      </c>
      <c r="CS81" s="69"/>
      <c r="CT81" s="70" t="s">
        <v>49</v>
      </c>
      <c r="CU81" s="134">
        <f>$AB$284</f>
        <v>16.111111111111111</v>
      </c>
      <c r="CV81" s="78">
        <v>12</v>
      </c>
      <c r="CW81" s="69"/>
      <c r="CX81" s="70" t="s">
        <v>49</v>
      </c>
      <c r="CY81" s="134">
        <f>$AB$285</f>
        <v>16.25</v>
      </c>
      <c r="CZ81" s="78">
        <v>15</v>
      </c>
      <c r="DA81" s="69"/>
      <c r="DB81" s="70" t="s">
        <v>49</v>
      </c>
      <c r="DC81" s="134">
        <f>$AB$286</f>
        <v>23</v>
      </c>
      <c r="DD81" s="78">
        <v>28</v>
      </c>
      <c r="DE81" s="69"/>
      <c r="DF81" s="70" t="s">
        <v>49</v>
      </c>
      <c r="DG81" s="134">
        <f>$AB$287</f>
        <v>14</v>
      </c>
      <c r="DH81" s="78">
        <v>10</v>
      </c>
      <c r="DI81" s="69"/>
      <c r="DJ81" s="70" t="s">
        <v>49</v>
      </c>
      <c r="DK81" s="134">
        <f>$AB$288</f>
        <v>17.8</v>
      </c>
      <c r="DL81" s="78">
        <v>22</v>
      </c>
    </row>
    <row r="82" spans="1:116" x14ac:dyDescent="0.3">
      <c r="A82" s="73">
        <v>13</v>
      </c>
      <c r="B82" s="96">
        <v>44899</v>
      </c>
      <c r="C82" s="85" t="s">
        <v>212</v>
      </c>
      <c r="D82" s="99">
        <v>0.54166666666666663</v>
      </c>
      <c r="E82" s="85" t="s">
        <v>169</v>
      </c>
      <c r="G82" s="73">
        <f>$G$20</f>
        <v>0.66700000000000004</v>
      </c>
      <c r="H82" s="73">
        <f>DVOA!$F$198</f>
        <v>5</v>
      </c>
      <c r="I82" s="73">
        <f>DVOA!$F$200</f>
        <v>8</v>
      </c>
      <c r="J82" s="73">
        <f>DVOA!$F$204</f>
        <v>4</v>
      </c>
      <c r="K82" s="73">
        <f>DVOA!$F$207</f>
        <v>3</v>
      </c>
      <c r="L82" s="73">
        <f>DVOA!$F$208</f>
        <v>12</v>
      </c>
      <c r="M82" s="73">
        <f>DVOA!$F$209</f>
        <v>8</v>
      </c>
      <c r="N82" s="73">
        <f>DVOA!$F$212</f>
        <v>20</v>
      </c>
      <c r="O82" s="81">
        <f>DVOA!$F$201</f>
        <v>15</v>
      </c>
      <c r="P82" s="88"/>
      <c r="Q82" s="82">
        <f>DVOA!$AE$198</f>
        <v>22</v>
      </c>
      <c r="R82" s="73">
        <f>DVOA!$AE$199</f>
        <v>14</v>
      </c>
      <c r="S82" s="81">
        <f>DVOA!$AE$200</f>
        <v>21</v>
      </c>
      <c r="T82" s="75"/>
      <c r="U82" s="87">
        <f>DVOA!$AE$212</f>
        <v>25</v>
      </c>
      <c r="V82" s="88"/>
      <c r="W82" s="82">
        <f>DVOA!$AE$208</f>
        <v>10</v>
      </c>
      <c r="X82" s="72"/>
      <c r="Y82" s="72"/>
      <c r="Z82" s="72"/>
      <c r="AA82" s="72"/>
      <c r="AB82" s="72"/>
      <c r="AC82" s="72"/>
      <c r="AD82" s="72"/>
      <c r="AE82" s="72"/>
      <c r="AF82" s="72"/>
      <c r="AH82" s="68" t="s">
        <v>50</v>
      </c>
      <c r="AI82" s="134">
        <f>$F$314</f>
        <v>12.176470588235293</v>
      </c>
      <c r="AJ82" s="78">
        <v>3</v>
      </c>
      <c r="AK82" s="69"/>
      <c r="AL82" s="70" t="s">
        <v>50</v>
      </c>
      <c r="AM82" s="134">
        <f>$F$315</f>
        <v>11.875</v>
      </c>
      <c r="AN82" s="78">
        <v>2</v>
      </c>
      <c r="AO82" s="69"/>
      <c r="AP82" s="70" t="s">
        <v>50</v>
      </c>
      <c r="AQ82" s="134">
        <f>$F$316</f>
        <v>12.444444444444445</v>
      </c>
      <c r="AR82" s="78">
        <v>8</v>
      </c>
      <c r="AS82" s="69"/>
      <c r="AT82" s="70" t="s">
        <v>50</v>
      </c>
      <c r="AU82" s="134">
        <f>$F$317</f>
        <v>17.25</v>
      </c>
      <c r="AV82" s="78">
        <v>16</v>
      </c>
      <c r="AW82" s="69"/>
      <c r="AX82" s="70" t="s">
        <v>50</v>
      </c>
      <c r="AY82" s="134">
        <f>$F$318</f>
        <v>6.5</v>
      </c>
      <c r="AZ82" s="78">
        <v>1</v>
      </c>
      <c r="BA82" s="69"/>
      <c r="BB82" s="70" t="s">
        <v>50</v>
      </c>
      <c r="BC82" s="134">
        <f>$F$319</f>
        <v>17.75</v>
      </c>
      <c r="BD82" s="78">
        <v>22</v>
      </c>
      <c r="BE82" s="69"/>
      <c r="BF82" s="70" t="s">
        <v>50</v>
      </c>
      <c r="BG82" s="134">
        <f>$F$320</f>
        <v>8.1999999999999993</v>
      </c>
      <c r="BH82" s="78">
        <v>2</v>
      </c>
      <c r="BI82" s="65"/>
      <c r="BJ82" s="68" t="s">
        <v>50</v>
      </c>
      <c r="BK82" s="134">
        <f>$Y$314</f>
        <v>22.352941176470587</v>
      </c>
      <c r="BL82" s="78">
        <v>30</v>
      </c>
      <c r="BM82" s="69"/>
      <c r="BN82" s="70" t="s">
        <v>50</v>
      </c>
      <c r="BO82" s="134">
        <f>$Y$315</f>
        <v>22.875</v>
      </c>
      <c r="BP82" s="78">
        <v>28</v>
      </c>
      <c r="BQ82" s="69"/>
      <c r="BR82" s="70" t="s">
        <v>50</v>
      </c>
      <c r="BS82" s="134">
        <f>$Y$316</f>
        <v>21.888888888888889</v>
      </c>
      <c r="BT82" s="78">
        <v>30</v>
      </c>
      <c r="BU82" s="69"/>
      <c r="BV82" s="70" t="s">
        <v>50</v>
      </c>
      <c r="BW82" s="134">
        <f>$Y$317</f>
        <v>23.25</v>
      </c>
      <c r="BX82" s="78">
        <v>28</v>
      </c>
      <c r="BY82" s="69"/>
      <c r="BZ82" s="70" t="s">
        <v>50</v>
      </c>
      <c r="CA82" s="134">
        <f>$Y$318</f>
        <v>22.5</v>
      </c>
      <c r="CB82" s="78">
        <v>29</v>
      </c>
      <c r="CC82" s="69"/>
      <c r="CD82" s="70" t="s">
        <v>50</v>
      </c>
      <c r="CE82" s="134">
        <f>$Y$319</f>
        <v>19.5</v>
      </c>
      <c r="CF82" s="78">
        <v>23</v>
      </c>
      <c r="CG82" s="69"/>
      <c r="CH82" s="70" t="s">
        <v>50</v>
      </c>
      <c r="CI82" s="134">
        <f>$Y$320</f>
        <v>23.8</v>
      </c>
      <c r="CJ82" s="78">
        <v>32</v>
      </c>
      <c r="CK82" s="65"/>
      <c r="CL82" s="68" t="s">
        <v>50</v>
      </c>
      <c r="CM82" s="134">
        <f>$AB$314</f>
        <v>15.764705882352942</v>
      </c>
      <c r="CN82" s="78">
        <v>14</v>
      </c>
      <c r="CO82" s="69"/>
      <c r="CP82" s="70" t="s">
        <v>50</v>
      </c>
      <c r="CQ82" s="134">
        <f>$AB$315</f>
        <v>10.875</v>
      </c>
      <c r="CR82" s="78">
        <v>2</v>
      </c>
      <c r="CS82" s="69"/>
      <c r="CT82" s="70" t="s">
        <v>50</v>
      </c>
      <c r="CU82" s="134">
        <f>$AB$316</f>
        <v>20.111111111111111</v>
      </c>
      <c r="CV82" s="78">
        <v>28</v>
      </c>
      <c r="CW82" s="69"/>
      <c r="CX82" s="70" t="s">
        <v>50</v>
      </c>
      <c r="CY82" s="134">
        <f>$AB$317</f>
        <v>7.75</v>
      </c>
      <c r="CZ82" s="78">
        <v>1</v>
      </c>
      <c r="DA82" s="69"/>
      <c r="DB82" s="70" t="s">
        <v>50</v>
      </c>
      <c r="DC82" s="134">
        <f>$AB$318</f>
        <v>14</v>
      </c>
      <c r="DD82" s="78">
        <v>12</v>
      </c>
      <c r="DE82" s="69"/>
      <c r="DF82" s="70" t="s">
        <v>50</v>
      </c>
      <c r="DG82" s="134">
        <f>$AB$319</f>
        <v>10</v>
      </c>
      <c r="DH82" s="78">
        <v>3</v>
      </c>
      <c r="DI82" s="69"/>
      <c r="DJ82" s="70" t="s">
        <v>50</v>
      </c>
      <c r="DK82" s="134">
        <f>$AB$320</f>
        <v>28.2</v>
      </c>
      <c r="DL82" s="78">
        <v>32</v>
      </c>
    </row>
    <row r="83" spans="1:116" x14ac:dyDescent="0.3">
      <c r="A83" s="73">
        <v>14</v>
      </c>
      <c r="B83" s="96">
        <v>44906</v>
      </c>
      <c r="C83" s="84" t="s">
        <v>191</v>
      </c>
      <c r="D83" s="99">
        <v>0.54166666666666663</v>
      </c>
      <c r="E83" s="85" t="s">
        <v>169</v>
      </c>
      <c r="G83" s="73">
        <f>$G$50</f>
        <v>0.33300000000000002</v>
      </c>
      <c r="H83" s="73">
        <f>DVOA!$F$555</f>
        <v>12</v>
      </c>
      <c r="I83" s="73">
        <f>DVOA!$F$557</f>
        <v>17</v>
      </c>
      <c r="J83" s="73">
        <f>DVOA!$F$561</f>
        <v>12</v>
      </c>
      <c r="K83" s="73">
        <f>DVOA!$F$564</f>
        <v>26</v>
      </c>
      <c r="L83" s="73">
        <f>DVOA!$F$565</f>
        <v>15</v>
      </c>
      <c r="M83" s="73">
        <f>DVOA!$F$566</f>
        <v>6</v>
      </c>
      <c r="N83" s="73">
        <f>DVOA!$F$569</f>
        <v>4</v>
      </c>
      <c r="O83" s="81">
        <f>DVOA!$F$558</f>
        <v>20</v>
      </c>
      <c r="P83" s="88"/>
      <c r="Q83" s="82">
        <f>DVOA!$AE$555</f>
        <v>16</v>
      </c>
      <c r="R83" s="73">
        <f>DVOA!$AE$556</f>
        <v>21</v>
      </c>
      <c r="S83" s="81">
        <f>DVOA!$AE$557</f>
        <v>12</v>
      </c>
      <c r="T83" s="75"/>
      <c r="U83" s="87">
        <f>DVOA!$AE$569</f>
        <v>21</v>
      </c>
      <c r="V83" s="88"/>
      <c r="W83" s="82">
        <f>DVOA!$AE$565</f>
        <v>16</v>
      </c>
      <c r="X83" s="72"/>
      <c r="Y83" s="72"/>
      <c r="Z83" s="72"/>
      <c r="AA83" s="72"/>
      <c r="AB83" s="72"/>
      <c r="AC83" s="72"/>
      <c r="AD83" s="72"/>
      <c r="AE83" s="72"/>
      <c r="AF83" s="72"/>
      <c r="AH83" s="68" t="s">
        <v>51</v>
      </c>
      <c r="AI83" s="134">
        <f>$F$346</f>
        <v>19.294117647058822</v>
      </c>
      <c r="AJ83" s="78">
        <v>26</v>
      </c>
      <c r="AK83" s="69"/>
      <c r="AL83" s="70" t="s">
        <v>51</v>
      </c>
      <c r="AM83" s="134">
        <f>$F$347</f>
        <v>20.25</v>
      </c>
      <c r="AN83" s="78">
        <v>30</v>
      </c>
      <c r="AO83" s="69"/>
      <c r="AP83" s="70" t="s">
        <v>51</v>
      </c>
      <c r="AQ83" s="134">
        <f>$F$348</f>
        <v>18.444444444444443</v>
      </c>
      <c r="AR83" s="78">
        <v>20</v>
      </c>
      <c r="AS83" s="69"/>
      <c r="AT83" s="70" t="s">
        <v>51</v>
      </c>
      <c r="AU83" s="134">
        <f>$F$349</f>
        <v>18.75</v>
      </c>
      <c r="AV83" s="78">
        <v>21</v>
      </c>
      <c r="AW83" s="69"/>
      <c r="AX83" s="70" t="s">
        <v>51</v>
      </c>
      <c r="AY83" s="134">
        <f>$F$350</f>
        <v>21.75</v>
      </c>
      <c r="AZ83" s="78">
        <v>30</v>
      </c>
      <c r="BA83" s="69"/>
      <c r="BB83" s="70" t="s">
        <v>51</v>
      </c>
      <c r="BC83" s="134">
        <f>$F$351</f>
        <v>14</v>
      </c>
      <c r="BD83" s="78">
        <v>11</v>
      </c>
      <c r="BE83" s="69"/>
      <c r="BF83" s="70" t="s">
        <v>51</v>
      </c>
      <c r="BG83" s="134">
        <f>$F$352</f>
        <v>22</v>
      </c>
      <c r="BH83" s="78">
        <v>28</v>
      </c>
      <c r="BI83" s="65"/>
      <c r="BJ83" s="68" t="s">
        <v>51</v>
      </c>
      <c r="BK83" s="134">
        <f>$Y$346</f>
        <v>11.411764705882353</v>
      </c>
      <c r="BL83" s="78">
        <v>1</v>
      </c>
      <c r="BM83" s="69"/>
      <c r="BN83" s="70" t="s">
        <v>51</v>
      </c>
      <c r="BO83" s="134">
        <f>$Y$347</f>
        <v>10.625</v>
      </c>
      <c r="BP83" s="78">
        <v>2</v>
      </c>
      <c r="BQ83" s="69"/>
      <c r="BR83" s="70" t="s">
        <v>51</v>
      </c>
      <c r="BS83" s="134">
        <f>$Y$348</f>
        <v>12.111111111111111</v>
      </c>
      <c r="BT83" s="78">
        <v>6</v>
      </c>
      <c r="BU83" s="69"/>
      <c r="BV83" s="70" t="s">
        <v>51</v>
      </c>
      <c r="BW83" s="134">
        <f>$Y$349</f>
        <v>14.5</v>
      </c>
      <c r="BX83" s="78">
        <v>15</v>
      </c>
      <c r="BY83" s="69"/>
      <c r="BZ83" s="70" t="s">
        <v>51</v>
      </c>
      <c r="CA83" s="134">
        <f>$Y$350</f>
        <v>6.75</v>
      </c>
      <c r="CB83" s="78">
        <v>1</v>
      </c>
      <c r="CC83" s="69"/>
      <c r="CD83" s="70" t="s">
        <v>51</v>
      </c>
      <c r="CE83" s="134">
        <f>$Y$351</f>
        <v>16.75</v>
      </c>
      <c r="CF83" s="78">
        <v>14</v>
      </c>
      <c r="CG83" s="69"/>
      <c r="CH83" s="70" t="s">
        <v>51</v>
      </c>
      <c r="CI83" s="134">
        <f>$Y$352</f>
        <v>8.4</v>
      </c>
      <c r="CJ83" s="78">
        <v>1</v>
      </c>
      <c r="CK83" s="65"/>
      <c r="CL83" s="68" t="s">
        <v>51</v>
      </c>
      <c r="CM83" s="134">
        <f>$AB$346</f>
        <v>16.647058823529413</v>
      </c>
      <c r="CN83" s="78">
        <v>17</v>
      </c>
      <c r="CO83" s="69"/>
      <c r="CP83" s="70" t="s">
        <v>51</v>
      </c>
      <c r="CQ83" s="134">
        <f>$AB$347</f>
        <v>19.375</v>
      </c>
      <c r="CR83" s="78">
        <v>23</v>
      </c>
      <c r="CS83" s="69"/>
      <c r="CT83" s="70" t="s">
        <v>51</v>
      </c>
      <c r="CU83" s="134">
        <f>$AB$348</f>
        <v>14.222222222222221</v>
      </c>
      <c r="CV83" s="78">
        <v>7</v>
      </c>
      <c r="CW83" s="69"/>
      <c r="CX83" s="70" t="s">
        <v>51</v>
      </c>
      <c r="CY83" s="134">
        <f>$AB$349</f>
        <v>20.5</v>
      </c>
      <c r="CZ83" s="78">
        <v>25</v>
      </c>
      <c r="DA83" s="69"/>
      <c r="DB83" s="70" t="s">
        <v>51</v>
      </c>
      <c r="DC83" s="134">
        <f>$AB$350</f>
        <v>18.25</v>
      </c>
      <c r="DD83" s="78">
        <v>23</v>
      </c>
      <c r="DE83" s="69"/>
      <c r="DF83" s="70" t="s">
        <v>51</v>
      </c>
      <c r="DG83" s="134">
        <f>$AB$351</f>
        <v>15</v>
      </c>
      <c r="DH83" s="78">
        <v>13</v>
      </c>
      <c r="DI83" s="69"/>
      <c r="DJ83" s="70" t="s">
        <v>51</v>
      </c>
      <c r="DK83" s="134">
        <f>$AB$352</f>
        <v>13.6</v>
      </c>
      <c r="DL83" s="78">
        <v>9</v>
      </c>
    </row>
    <row r="84" spans="1:116" x14ac:dyDescent="0.3">
      <c r="A84" s="73">
        <v>15</v>
      </c>
      <c r="B84" s="96">
        <v>44913</v>
      </c>
      <c r="C84" s="85" t="s">
        <v>156</v>
      </c>
      <c r="D84" s="99" t="s">
        <v>200</v>
      </c>
      <c r="E84" s="85"/>
      <c r="G84" s="73">
        <f>$G$41</f>
        <v>0.66700000000000004</v>
      </c>
      <c r="H84" s="73">
        <f>DVOA!$F$156</f>
        <v>23</v>
      </c>
      <c r="I84" s="73">
        <f>DVOA!$F$158</f>
        <v>26</v>
      </c>
      <c r="J84" s="73">
        <f>DVOA!$F$162</f>
        <v>21</v>
      </c>
      <c r="K84" s="73">
        <f>DVOA!$F$165</f>
        <v>11</v>
      </c>
      <c r="L84" s="73">
        <f>DVOA!$F$166</f>
        <v>19</v>
      </c>
      <c r="M84" s="73">
        <f>DVOA!$F$167</f>
        <v>15</v>
      </c>
      <c r="N84" s="73">
        <f>DVOA!$F$170</f>
        <v>12</v>
      </c>
      <c r="O84" s="81">
        <f>DVOA!$F$159</f>
        <v>19</v>
      </c>
      <c r="P84" s="88"/>
      <c r="Q84" s="82">
        <f>DVOA!$AE$156</f>
        <v>3</v>
      </c>
      <c r="R84" s="73">
        <f>DVOA!$AE$157</f>
        <v>6</v>
      </c>
      <c r="S84" s="81">
        <f>DVOA!$AE$158</f>
        <v>2</v>
      </c>
      <c r="T84" s="75"/>
      <c r="U84" s="87">
        <f>DVOA!$AE$170</f>
        <v>12</v>
      </c>
      <c r="V84" s="88"/>
      <c r="W84" s="82">
        <f>DVOA!$AE$166</f>
        <v>7</v>
      </c>
      <c r="X84" s="72"/>
      <c r="Y84" s="72"/>
      <c r="Z84" s="72"/>
      <c r="AA84" s="72"/>
      <c r="AB84" s="72"/>
      <c r="AC84" s="72"/>
      <c r="AD84" s="72"/>
      <c r="AE84" s="72"/>
      <c r="AF84" s="72"/>
      <c r="AH84" s="68" t="s">
        <v>52</v>
      </c>
      <c r="AI84" s="134">
        <f>$F$378</f>
        <v>19.352941176470587</v>
      </c>
      <c r="AJ84" s="78">
        <v>27</v>
      </c>
      <c r="AK84" s="69"/>
      <c r="AL84" s="70" t="s">
        <v>52</v>
      </c>
      <c r="AM84" s="134">
        <f>$F$379</f>
        <v>19.125</v>
      </c>
      <c r="AN84" s="78">
        <v>27</v>
      </c>
      <c r="AO84" s="69"/>
      <c r="AP84" s="70" t="s">
        <v>52</v>
      </c>
      <c r="AQ84" s="134">
        <f>$F$380</f>
        <v>19.555555555555557</v>
      </c>
      <c r="AR84" s="78">
        <v>24</v>
      </c>
      <c r="AS84" s="69"/>
      <c r="AT84" s="70" t="s">
        <v>52</v>
      </c>
      <c r="AU84" s="134">
        <f>$F$381</f>
        <v>23</v>
      </c>
      <c r="AV84" s="78">
        <v>30</v>
      </c>
      <c r="AW84" s="69"/>
      <c r="AX84" s="70" t="s">
        <v>52</v>
      </c>
      <c r="AY84" s="134">
        <f>$F$382</f>
        <v>15.25</v>
      </c>
      <c r="AZ84" s="78">
        <v>11</v>
      </c>
      <c r="BA84" s="69"/>
      <c r="BB84" s="70" t="s">
        <v>52</v>
      </c>
      <c r="BC84" s="134">
        <f>$F$383</f>
        <v>22</v>
      </c>
      <c r="BD84" s="78">
        <v>27</v>
      </c>
      <c r="BE84" s="69"/>
      <c r="BF84" s="70" t="s">
        <v>52</v>
      </c>
      <c r="BG84" s="134">
        <f>$F$384</f>
        <v>17.600000000000001</v>
      </c>
      <c r="BH84" s="78">
        <v>17</v>
      </c>
      <c r="BI84" s="65"/>
      <c r="BJ84" s="68" t="s">
        <v>52</v>
      </c>
      <c r="BK84" s="134">
        <f>$Y$378</f>
        <v>12.352941176470589</v>
      </c>
      <c r="BL84" s="78">
        <v>5</v>
      </c>
      <c r="BM84" s="69"/>
      <c r="BN84" s="70" t="s">
        <v>52</v>
      </c>
      <c r="BO84" s="134">
        <f>$Y$379</f>
        <v>15.125</v>
      </c>
      <c r="BP84" s="78">
        <v>13</v>
      </c>
      <c r="BQ84" s="69"/>
      <c r="BR84" s="70" t="s">
        <v>52</v>
      </c>
      <c r="BS84" s="134">
        <f>$Y$380</f>
        <v>9.8888888888888893</v>
      </c>
      <c r="BT84" s="78">
        <v>2</v>
      </c>
      <c r="BU84" s="69"/>
      <c r="BV84" s="70" t="s">
        <v>52</v>
      </c>
      <c r="BW84" s="134">
        <f>$Y$381</f>
        <v>9</v>
      </c>
      <c r="BX84" s="78">
        <v>2</v>
      </c>
      <c r="BY84" s="69"/>
      <c r="BZ84" s="70" t="s">
        <v>52</v>
      </c>
      <c r="CA84" s="134">
        <f>$Y$382</f>
        <v>21.25</v>
      </c>
      <c r="CB84" s="78">
        <v>25</v>
      </c>
      <c r="CC84" s="69"/>
      <c r="CD84" s="70" t="s">
        <v>52</v>
      </c>
      <c r="CE84" s="134">
        <f>$Y$383</f>
        <v>11.5</v>
      </c>
      <c r="CF84" s="78">
        <v>5</v>
      </c>
      <c r="CG84" s="69"/>
      <c r="CH84" s="70" t="s">
        <v>52</v>
      </c>
      <c r="CI84" s="134">
        <f>$Y$384</f>
        <v>8.6</v>
      </c>
      <c r="CJ84" s="78">
        <v>2</v>
      </c>
      <c r="CK84" s="65"/>
      <c r="CL84" s="68" t="s">
        <v>52</v>
      </c>
      <c r="CM84" s="134">
        <f>$AB$378</f>
        <v>18.176470588235293</v>
      </c>
      <c r="CN84" s="78">
        <v>27</v>
      </c>
      <c r="CO84" s="69"/>
      <c r="CP84" s="70" t="s">
        <v>52</v>
      </c>
      <c r="CQ84" s="134">
        <f>$AB$379</f>
        <v>16.125</v>
      </c>
      <c r="CR84" s="78">
        <v>16</v>
      </c>
      <c r="CS84" s="69"/>
      <c r="CT84" s="70" t="s">
        <v>52</v>
      </c>
      <c r="CU84" s="134">
        <f>$AB$380</f>
        <v>20</v>
      </c>
      <c r="CV84" s="78">
        <v>27</v>
      </c>
      <c r="CW84" s="69"/>
      <c r="CX84" s="70" t="s">
        <v>52</v>
      </c>
      <c r="CY84" s="134">
        <f>$AB$381</f>
        <v>20.75</v>
      </c>
      <c r="CZ84" s="78">
        <v>26</v>
      </c>
      <c r="DA84" s="69"/>
      <c r="DB84" s="70" t="s">
        <v>52</v>
      </c>
      <c r="DC84" s="134">
        <f>$AB$382</f>
        <v>11.5</v>
      </c>
      <c r="DD84" s="78">
        <v>5</v>
      </c>
      <c r="DE84" s="69"/>
      <c r="DF84" s="70" t="s">
        <v>52</v>
      </c>
      <c r="DG84" s="134">
        <f>$AB$383</f>
        <v>16.75</v>
      </c>
      <c r="DH84" s="78">
        <v>16</v>
      </c>
      <c r="DI84" s="69"/>
      <c r="DJ84" s="70" t="s">
        <v>52</v>
      </c>
      <c r="DK84" s="134">
        <f>$AB$384</f>
        <v>22.6</v>
      </c>
      <c r="DL84" s="78">
        <v>30</v>
      </c>
    </row>
    <row r="85" spans="1:116" x14ac:dyDescent="0.3">
      <c r="A85" s="73">
        <v>16</v>
      </c>
      <c r="B85" s="96">
        <v>44919</v>
      </c>
      <c r="C85" s="84" t="s">
        <v>199</v>
      </c>
      <c r="D85" s="99">
        <v>0.54166666666666663</v>
      </c>
      <c r="E85" s="85" t="s">
        <v>170</v>
      </c>
      <c r="G85" s="73">
        <f>$G$22</f>
        <v>0.33300000000000002</v>
      </c>
      <c r="H85" s="73">
        <f>DVOA!$F$30</f>
        <v>27</v>
      </c>
      <c r="I85" s="73">
        <f>DVOA!$F$32</f>
        <v>27</v>
      </c>
      <c r="J85" s="73">
        <f>DVOA!$F$36</f>
        <v>24</v>
      </c>
      <c r="K85" s="73">
        <f>DVOA!$F$39</f>
        <v>17</v>
      </c>
      <c r="L85" s="73">
        <f>DVOA!$F$40</f>
        <v>25</v>
      </c>
      <c r="M85" s="73">
        <f>DVOA!$F$41</f>
        <v>26</v>
      </c>
      <c r="N85" s="73">
        <f>DVOA!$F$44</f>
        <v>24</v>
      </c>
      <c r="O85" s="81">
        <f>DVOA!$F$33</f>
        <v>10</v>
      </c>
      <c r="P85" s="88"/>
      <c r="Q85" s="82">
        <f>DVOA!$AE$30</f>
        <v>8</v>
      </c>
      <c r="R85" s="73">
        <f>DVOA!$AE$31</f>
        <v>9</v>
      </c>
      <c r="S85" s="81">
        <f>DVOA!$AE$32</f>
        <v>8</v>
      </c>
      <c r="T85" s="75"/>
      <c r="U85" s="87">
        <f>DVOA!$AE$44</f>
        <v>6</v>
      </c>
      <c r="V85" s="88"/>
      <c r="W85" s="82">
        <f>DVOA!$AE$40</f>
        <v>14</v>
      </c>
      <c r="X85" s="72"/>
      <c r="Y85" s="72"/>
      <c r="Z85" s="72"/>
      <c r="AA85" s="72"/>
      <c r="AB85" s="72"/>
      <c r="AC85" s="72"/>
      <c r="AD85" s="72"/>
      <c r="AE85" s="72"/>
      <c r="AF85" s="72"/>
      <c r="AH85" s="68" t="s">
        <v>53</v>
      </c>
      <c r="AI85" s="134">
        <f>$F$410</f>
        <v>13.470588235294118</v>
      </c>
      <c r="AJ85" s="78">
        <v>6</v>
      </c>
      <c r="AK85" s="69"/>
      <c r="AL85" s="70" t="s">
        <v>53</v>
      </c>
      <c r="AM85" s="134">
        <f>$F$411</f>
        <v>13</v>
      </c>
      <c r="AN85" s="78">
        <v>5</v>
      </c>
      <c r="AO85" s="69"/>
      <c r="AP85" s="70" t="s">
        <v>53</v>
      </c>
      <c r="AQ85" s="134">
        <f>$F$412</f>
        <v>13.888888888888889</v>
      </c>
      <c r="AR85" s="78">
        <v>9</v>
      </c>
      <c r="AS85" s="69"/>
      <c r="AT85" s="70" t="s">
        <v>53</v>
      </c>
      <c r="AU85" s="134">
        <f>$F$413</f>
        <v>10.75</v>
      </c>
      <c r="AV85" s="78">
        <v>3</v>
      </c>
      <c r="AW85" s="69"/>
      <c r="AX85" s="70" t="s">
        <v>53</v>
      </c>
      <c r="AY85" s="134">
        <f>$F$414</f>
        <v>15.25</v>
      </c>
      <c r="AZ85" s="78">
        <v>11</v>
      </c>
      <c r="BA85" s="69"/>
      <c r="BB85" s="70" t="s">
        <v>53</v>
      </c>
      <c r="BC85" s="134">
        <f>$F$415</f>
        <v>19.25</v>
      </c>
      <c r="BD85" s="78">
        <v>24</v>
      </c>
      <c r="BE85" s="69"/>
      <c r="BF85" s="70" t="s">
        <v>53</v>
      </c>
      <c r="BG85" s="134">
        <f>$F$416</f>
        <v>9.6</v>
      </c>
      <c r="BH85" s="78">
        <v>4</v>
      </c>
      <c r="BI85" s="65"/>
      <c r="BJ85" s="68" t="s">
        <v>53</v>
      </c>
      <c r="BK85" s="134">
        <f>$Y$410</f>
        <v>18.529411764705884</v>
      </c>
      <c r="BL85" s="78">
        <v>23</v>
      </c>
      <c r="BM85" s="69"/>
      <c r="BN85" s="70" t="s">
        <v>53</v>
      </c>
      <c r="BO85" s="134">
        <f>$Y$411</f>
        <v>20</v>
      </c>
      <c r="BP85" s="78">
        <v>26</v>
      </c>
      <c r="BQ85" s="69"/>
      <c r="BR85" s="70" t="s">
        <v>53</v>
      </c>
      <c r="BS85" s="134">
        <f>$Y$412</f>
        <v>17.222222222222221</v>
      </c>
      <c r="BT85" s="78">
        <v>18</v>
      </c>
      <c r="BU85" s="69"/>
      <c r="BV85" s="70" t="s">
        <v>53</v>
      </c>
      <c r="BW85" s="134">
        <f>$Y$413</f>
        <v>20.5</v>
      </c>
      <c r="BX85" s="78">
        <v>23</v>
      </c>
      <c r="BY85" s="69"/>
      <c r="BZ85" s="70" t="s">
        <v>53</v>
      </c>
      <c r="CA85" s="134">
        <f>$Y$414</f>
        <v>19.5</v>
      </c>
      <c r="CB85" s="78">
        <v>21</v>
      </c>
      <c r="CC85" s="69"/>
      <c r="CD85" s="70" t="s">
        <v>53</v>
      </c>
      <c r="CE85" s="134">
        <f>$Y$415</f>
        <v>13.25</v>
      </c>
      <c r="CF85" s="78">
        <v>9</v>
      </c>
      <c r="CG85" s="69"/>
      <c r="CH85" s="70" t="s">
        <v>53</v>
      </c>
      <c r="CI85" s="134">
        <f>$Y$416</f>
        <v>20.399999999999999</v>
      </c>
      <c r="CJ85" s="78">
        <v>25</v>
      </c>
      <c r="CK85" s="65"/>
      <c r="CL85" s="68" t="s">
        <v>53</v>
      </c>
      <c r="CM85" s="134">
        <f>$AB$410</f>
        <v>18.470588235294116</v>
      </c>
      <c r="CN85" s="78">
        <v>28</v>
      </c>
      <c r="CO85" s="69"/>
      <c r="CP85" s="70" t="s">
        <v>53</v>
      </c>
      <c r="CQ85" s="134">
        <f>$AB$411</f>
        <v>19.75</v>
      </c>
      <c r="CR85" s="78">
        <v>28</v>
      </c>
      <c r="CS85" s="69"/>
      <c r="CT85" s="70" t="s">
        <v>53</v>
      </c>
      <c r="CU85" s="134">
        <f>$AB$412</f>
        <v>17.333333333333332</v>
      </c>
      <c r="CV85" s="78">
        <v>21</v>
      </c>
      <c r="CW85" s="69"/>
      <c r="CX85" s="70" t="s">
        <v>53</v>
      </c>
      <c r="CY85" s="134">
        <f>$AB$413</f>
        <v>19.75</v>
      </c>
      <c r="CZ85" s="78">
        <v>23</v>
      </c>
      <c r="DA85" s="69"/>
      <c r="DB85" s="70" t="s">
        <v>53</v>
      </c>
      <c r="DC85" s="134">
        <f>$AB$414</f>
        <v>19.75</v>
      </c>
      <c r="DD85" s="78">
        <v>24</v>
      </c>
      <c r="DE85" s="69"/>
      <c r="DF85" s="70" t="s">
        <v>53</v>
      </c>
      <c r="DG85" s="134">
        <f>$AB$415</f>
        <v>18</v>
      </c>
      <c r="DH85" s="78">
        <v>20</v>
      </c>
      <c r="DI85" s="69"/>
      <c r="DJ85" s="70" t="s">
        <v>53</v>
      </c>
      <c r="DK85" s="134">
        <f>$AB$416</f>
        <v>16.8</v>
      </c>
      <c r="DL85" s="78">
        <v>18</v>
      </c>
    </row>
    <row r="86" spans="1:116" x14ac:dyDescent="0.3">
      <c r="A86" s="73">
        <v>17</v>
      </c>
      <c r="B86" s="96">
        <v>44562</v>
      </c>
      <c r="C86" s="84" t="s">
        <v>193</v>
      </c>
      <c r="D86" s="99">
        <v>0.54166666666666663</v>
      </c>
      <c r="E86" s="85" t="s">
        <v>169</v>
      </c>
      <c r="G86" s="73">
        <f>$G$50</f>
        <v>0.33300000000000002</v>
      </c>
      <c r="H86" s="73">
        <f>DVOA!$F$555</f>
        <v>12</v>
      </c>
      <c r="I86" s="73">
        <f>DVOA!$F$557</f>
        <v>17</v>
      </c>
      <c r="J86" s="73">
        <f>DVOA!$F$561</f>
        <v>12</v>
      </c>
      <c r="K86" s="73">
        <f>DVOA!$F$564</f>
        <v>26</v>
      </c>
      <c r="L86" s="73">
        <f>DVOA!$F$565</f>
        <v>15</v>
      </c>
      <c r="M86" s="73">
        <f>DVOA!$F$566</f>
        <v>6</v>
      </c>
      <c r="N86" s="73">
        <f>DVOA!$F$569</f>
        <v>4</v>
      </c>
      <c r="O86" s="81">
        <f>DVOA!$F$558</f>
        <v>20</v>
      </c>
      <c r="P86" s="88"/>
      <c r="Q86" s="82">
        <f>DVOA!$AE$555</f>
        <v>16</v>
      </c>
      <c r="R86" s="73">
        <f>DVOA!$AE$556</f>
        <v>21</v>
      </c>
      <c r="S86" s="81">
        <f>DVOA!$AE$557</f>
        <v>12</v>
      </c>
      <c r="T86" s="75"/>
      <c r="U86" s="87">
        <f>DVOA!$AE$569</f>
        <v>21</v>
      </c>
      <c r="V86" s="88"/>
      <c r="W86" s="82">
        <f>DVOA!$AE$565</f>
        <v>16</v>
      </c>
      <c r="X86" s="72"/>
      <c r="Y86" s="72"/>
      <c r="Z86" s="72"/>
      <c r="AA86" s="72"/>
      <c r="AB86" s="72"/>
      <c r="AC86" s="72"/>
      <c r="AD86" s="72"/>
      <c r="AE86" s="72"/>
      <c r="AF86" s="72"/>
      <c r="AH86" s="68" t="s">
        <v>54</v>
      </c>
      <c r="AI86" s="134">
        <f>$F$442</f>
        <v>18.058823529411764</v>
      </c>
      <c r="AJ86" s="78">
        <v>22</v>
      </c>
      <c r="AK86" s="69"/>
      <c r="AL86" s="70" t="s">
        <v>54</v>
      </c>
      <c r="AM86" s="134">
        <f>$F$443</f>
        <v>12.75</v>
      </c>
      <c r="AN86" s="78">
        <v>4</v>
      </c>
      <c r="AO86" s="69"/>
      <c r="AP86" s="70" t="s">
        <v>54</v>
      </c>
      <c r="AQ86" s="134">
        <f>$F$444</f>
        <v>22.777777777777779</v>
      </c>
      <c r="AR86" s="78">
        <v>31</v>
      </c>
      <c r="AS86" s="69"/>
      <c r="AT86" s="70" t="s">
        <v>54</v>
      </c>
      <c r="AU86" s="134">
        <f>$F$445</f>
        <v>14.25</v>
      </c>
      <c r="AV86" s="78">
        <v>12</v>
      </c>
      <c r="AW86" s="69"/>
      <c r="AX86" s="70" t="s">
        <v>54</v>
      </c>
      <c r="AY86" s="134">
        <f>$F$446</f>
        <v>11.25</v>
      </c>
      <c r="AZ86" s="78">
        <v>3</v>
      </c>
      <c r="BA86" s="69"/>
      <c r="BB86" s="70" t="s">
        <v>54</v>
      </c>
      <c r="BC86" s="134">
        <f>$F$447</f>
        <v>21.5</v>
      </c>
      <c r="BD86" s="78">
        <v>25</v>
      </c>
      <c r="BE86" s="69"/>
      <c r="BF86" s="70" t="s">
        <v>54</v>
      </c>
      <c r="BG86" s="134">
        <f>$F$448</f>
        <v>23.8</v>
      </c>
      <c r="BH86" s="78">
        <v>31</v>
      </c>
      <c r="BI86" s="65"/>
      <c r="BJ86" s="68" t="s">
        <v>54</v>
      </c>
      <c r="BK86" s="134">
        <f>$Y$442</f>
        <v>18.588235294117649</v>
      </c>
      <c r="BL86" s="78">
        <v>24</v>
      </c>
      <c r="BM86" s="69"/>
      <c r="BN86" s="70" t="s">
        <v>54</v>
      </c>
      <c r="BO86" s="134">
        <f>$Y$443</f>
        <v>24.125</v>
      </c>
      <c r="BP86" s="78">
        <v>30</v>
      </c>
      <c r="BQ86" s="69"/>
      <c r="BR86" s="70" t="s">
        <v>54</v>
      </c>
      <c r="BS86" s="134">
        <f>$Y$444</f>
        <v>13.666666666666666</v>
      </c>
      <c r="BT86" s="78">
        <v>8</v>
      </c>
      <c r="BU86" s="69"/>
      <c r="BV86" s="70" t="s">
        <v>54</v>
      </c>
      <c r="BW86" s="134">
        <f>$Y$445</f>
        <v>25.5</v>
      </c>
      <c r="BX86" s="78">
        <v>32</v>
      </c>
      <c r="BY86" s="69"/>
      <c r="BZ86" s="70" t="s">
        <v>54</v>
      </c>
      <c r="CA86" s="134">
        <f>$Y$446</f>
        <v>22.75</v>
      </c>
      <c r="CB86" s="78">
        <v>30</v>
      </c>
      <c r="CC86" s="69"/>
      <c r="CD86" s="70" t="s">
        <v>54</v>
      </c>
      <c r="CE86" s="134">
        <f>$Y$447</f>
        <v>11.5</v>
      </c>
      <c r="CF86" s="78">
        <v>5</v>
      </c>
      <c r="CG86" s="69"/>
      <c r="CH86" s="70" t="s">
        <v>54</v>
      </c>
      <c r="CI86" s="134">
        <f>$Y$448</f>
        <v>15.4</v>
      </c>
      <c r="CJ86" s="78">
        <v>13</v>
      </c>
      <c r="CK86" s="65"/>
      <c r="CL86" s="68" t="s">
        <v>54</v>
      </c>
      <c r="CM86" s="134">
        <f>$AB$442</f>
        <v>17.882352941176471</v>
      </c>
      <c r="CN86" s="78">
        <v>24</v>
      </c>
      <c r="CO86" s="69"/>
      <c r="CP86" s="70" t="s">
        <v>54</v>
      </c>
      <c r="CQ86" s="134">
        <f>$AB$443</f>
        <v>19.625</v>
      </c>
      <c r="CR86" s="78">
        <v>25</v>
      </c>
      <c r="CS86" s="69"/>
      <c r="CT86" s="70" t="s">
        <v>54</v>
      </c>
      <c r="CU86" s="134">
        <f>$AB$444</f>
        <v>16.333333333333332</v>
      </c>
      <c r="CV86" s="78">
        <v>15</v>
      </c>
      <c r="CW86" s="69"/>
      <c r="CX86" s="70" t="s">
        <v>54</v>
      </c>
      <c r="CY86" s="134">
        <f>$AB$445</f>
        <v>18.25</v>
      </c>
      <c r="CZ86" s="78">
        <v>19</v>
      </c>
      <c r="DA86" s="69"/>
      <c r="DB86" s="70" t="s">
        <v>54</v>
      </c>
      <c r="DC86" s="134">
        <f>$AB$446</f>
        <v>21</v>
      </c>
      <c r="DD86" s="78">
        <v>27</v>
      </c>
      <c r="DE86" s="69"/>
      <c r="DF86" s="70" t="s">
        <v>54</v>
      </c>
      <c r="DG86" s="134">
        <f>$AB$447</f>
        <v>21.25</v>
      </c>
      <c r="DH86" s="78">
        <v>27</v>
      </c>
      <c r="DI86" s="69"/>
      <c r="DJ86" s="70" t="s">
        <v>54</v>
      </c>
      <c r="DK86" s="134">
        <f>$AB$448</f>
        <v>12.4</v>
      </c>
      <c r="DL86" s="78">
        <v>5</v>
      </c>
    </row>
    <row r="87" spans="1:116" x14ac:dyDescent="0.3">
      <c r="A87" s="73">
        <v>18</v>
      </c>
      <c r="B87" s="96">
        <v>44569</v>
      </c>
      <c r="C87" s="84" t="s">
        <v>192</v>
      </c>
      <c r="D87" s="99" t="s">
        <v>200</v>
      </c>
      <c r="E87" s="85"/>
      <c r="G87" s="73">
        <f>$G$44</f>
        <v>0.33300000000000002</v>
      </c>
      <c r="H87" s="73">
        <f>DVOA!$F$135</f>
        <v>7</v>
      </c>
      <c r="I87" s="73">
        <f>DVOA!$F$137</f>
        <v>9</v>
      </c>
      <c r="J87" s="73">
        <f>DVOA!$F$141</f>
        <v>8</v>
      </c>
      <c r="K87" s="73">
        <f>DVOA!$F$144</f>
        <v>6</v>
      </c>
      <c r="L87" s="73">
        <f>DVOA!$F$145</f>
        <v>22</v>
      </c>
      <c r="M87" s="73">
        <f>DVOA!$F$146</f>
        <v>4</v>
      </c>
      <c r="N87" s="73">
        <f>DVOA!$F$149</f>
        <v>23</v>
      </c>
      <c r="O87" s="81">
        <f>DVOA!$F$138</f>
        <v>9</v>
      </c>
      <c r="P87" s="79"/>
      <c r="Q87" s="82">
        <f>DVOA!$AE$135</f>
        <v>31</v>
      </c>
      <c r="R87" s="73">
        <f>DVOA!$AE$136</f>
        <v>26</v>
      </c>
      <c r="S87" s="81">
        <f>DVOA!$AE$137</f>
        <v>30</v>
      </c>
      <c r="T87" s="80"/>
      <c r="U87" s="87">
        <f>DVOA!$AE$149</f>
        <v>19</v>
      </c>
      <c r="V87" s="79"/>
      <c r="W87" s="82">
        <f>DVOA!$AE$145</f>
        <v>20</v>
      </c>
      <c r="X87" s="72"/>
      <c r="Y87" s="72"/>
      <c r="Z87" s="72"/>
      <c r="AA87" s="72"/>
      <c r="AB87" s="72"/>
      <c r="AC87" s="72"/>
      <c r="AD87" s="72"/>
      <c r="AE87" s="72"/>
      <c r="AF87" s="72"/>
      <c r="AH87" s="68" t="s">
        <v>55</v>
      </c>
      <c r="AI87" s="134">
        <f>$F$474</f>
        <v>17.117647058823529</v>
      </c>
      <c r="AJ87" s="78">
        <v>20</v>
      </c>
      <c r="AK87" s="69"/>
      <c r="AL87" s="70" t="s">
        <v>55</v>
      </c>
      <c r="AM87" s="134">
        <f>$F$475</f>
        <v>15.25</v>
      </c>
      <c r="AN87" s="78">
        <v>12</v>
      </c>
      <c r="AO87" s="69"/>
      <c r="AP87" s="70" t="s">
        <v>55</v>
      </c>
      <c r="AQ87" s="134">
        <f>$F$476</f>
        <v>18.777777777777779</v>
      </c>
      <c r="AR87" s="78">
        <v>22</v>
      </c>
      <c r="AS87" s="69"/>
      <c r="AT87" s="70" t="s">
        <v>55</v>
      </c>
      <c r="AU87" s="134">
        <f>$F$477</f>
        <v>13.5</v>
      </c>
      <c r="AV87" s="78">
        <v>9</v>
      </c>
      <c r="AW87" s="69"/>
      <c r="AX87" s="70" t="s">
        <v>55</v>
      </c>
      <c r="AY87" s="134">
        <f>$F$478</f>
        <v>17</v>
      </c>
      <c r="AZ87" s="78">
        <v>18</v>
      </c>
      <c r="BA87" s="69"/>
      <c r="BB87" s="70" t="s">
        <v>55</v>
      </c>
      <c r="BC87" s="134">
        <f>$F$479</f>
        <v>17</v>
      </c>
      <c r="BD87" s="78">
        <v>19</v>
      </c>
      <c r="BE87" s="69"/>
      <c r="BF87" s="70" t="s">
        <v>55</v>
      </c>
      <c r="BG87" s="134">
        <f>$F$480</f>
        <v>20.2</v>
      </c>
      <c r="BH87" s="78">
        <v>25</v>
      </c>
      <c r="BI87" s="65"/>
      <c r="BJ87" s="68" t="s">
        <v>55</v>
      </c>
      <c r="BK87" s="134">
        <f>$Y$474</f>
        <v>20.764705882352942</v>
      </c>
      <c r="BL87" s="78">
        <v>28</v>
      </c>
      <c r="BM87" s="69"/>
      <c r="BN87" s="70" t="s">
        <v>55</v>
      </c>
      <c r="BO87" s="134">
        <f>$Y$475</f>
        <v>21.75</v>
      </c>
      <c r="BP87" s="78">
        <v>27</v>
      </c>
      <c r="BQ87" s="69"/>
      <c r="BR87" s="70" t="s">
        <v>55</v>
      </c>
      <c r="BS87" s="134">
        <f>$Y$476</f>
        <v>19.888888888888889</v>
      </c>
      <c r="BT87" s="78">
        <v>25</v>
      </c>
      <c r="BU87" s="69"/>
      <c r="BV87" s="70" t="s">
        <v>55</v>
      </c>
      <c r="BW87" s="134">
        <f>$Y$477</f>
        <v>22.5</v>
      </c>
      <c r="BX87" s="78">
        <v>25</v>
      </c>
      <c r="BY87" s="69"/>
      <c r="BZ87" s="70" t="s">
        <v>55</v>
      </c>
      <c r="CA87" s="134">
        <f>$Y$478</f>
        <v>21</v>
      </c>
      <c r="CB87" s="78">
        <v>24</v>
      </c>
      <c r="CC87" s="69"/>
      <c r="CD87" s="70" t="s">
        <v>55</v>
      </c>
      <c r="CE87" s="134">
        <f>$Y$479</f>
        <v>19</v>
      </c>
      <c r="CF87" s="78">
        <v>20</v>
      </c>
      <c r="CG87" s="69"/>
      <c r="CH87" s="70" t="s">
        <v>55</v>
      </c>
      <c r="CI87" s="134">
        <f>$Y$480</f>
        <v>20.6</v>
      </c>
      <c r="CJ87" s="78">
        <v>27</v>
      </c>
      <c r="CK87" s="65"/>
      <c r="CL87" s="68" t="s">
        <v>55</v>
      </c>
      <c r="CM87" s="134">
        <f>$AB$474</f>
        <v>14.117647058823529</v>
      </c>
      <c r="CN87" s="78">
        <v>5</v>
      </c>
      <c r="CO87" s="69"/>
      <c r="CP87" s="70" t="s">
        <v>55</v>
      </c>
      <c r="CQ87" s="134">
        <f>$AB$475</f>
        <v>15.875</v>
      </c>
      <c r="CR87" s="78">
        <v>15</v>
      </c>
      <c r="CS87" s="69"/>
      <c r="CT87" s="70" t="s">
        <v>55</v>
      </c>
      <c r="CU87" s="134">
        <f>$AB$476</f>
        <v>12.555555555555555</v>
      </c>
      <c r="CV87" s="78">
        <v>3</v>
      </c>
      <c r="CW87" s="69"/>
      <c r="CX87" s="70" t="s">
        <v>55</v>
      </c>
      <c r="CY87" s="134">
        <f>$AB$477</f>
        <v>19.5</v>
      </c>
      <c r="CZ87" s="78">
        <v>22</v>
      </c>
      <c r="DA87" s="69"/>
      <c r="DB87" s="70" t="s">
        <v>55</v>
      </c>
      <c r="DC87" s="134">
        <f>$AB$478</f>
        <v>12.25</v>
      </c>
      <c r="DD87" s="78">
        <v>7</v>
      </c>
      <c r="DE87" s="69"/>
      <c r="DF87" s="70" t="s">
        <v>55</v>
      </c>
      <c r="DG87" s="134">
        <f>$AB$479</f>
        <v>13</v>
      </c>
      <c r="DH87" s="78">
        <v>7</v>
      </c>
      <c r="DI87" s="69"/>
      <c r="DJ87" s="70" t="s">
        <v>55</v>
      </c>
      <c r="DK87" s="134">
        <f>$AB$480</f>
        <v>12.2</v>
      </c>
      <c r="DL87" s="78">
        <v>4</v>
      </c>
    </row>
    <row r="88" spans="1:116" x14ac:dyDescent="0.3">
      <c r="AH88" s="68" t="s">
        <v>56</v>
      </c>
      <c r="AI88" s="134">
        <f>$F$506</f>
        <v>11</v>
      </c>
      <c r="AJ88" s="78">
        <v>1</v>
      </c>
      <c r="AK88" s="69"/>
      <c r="AL88" s="70" t="s">
        <v>56</v>
      </c>
      <c r="AM88" s="134">
        <f>$F$507</f>
        <v>12.25</v>
      </c>
      <c r="AN88" s="78">
        <v>3</v>
      </c>
      <c r="AO88" s="69"/>
      <c r="AP88" s="70" t="s">
        <v>56</v>
      </c>
      <c r="AQ88" s="134">
        <f>$F$508</f>
        <v>9.8888888888888893</v>
      </c>
      <c r="AR88" s="78">
        <v>1</v>
      </c>
      <c r="AS88" s="69"/>
      <c r="AT88" s="70" t="s">
        <v>56</v>
      </c>
      <c r="AU88" s="134">
        <f>$F$96</f>
        <v>19.2</v>
      </c>
      <c r="AV88" s="78">
        <v>25</v>
      </c>
      <c r="AW88" s="69"/>
      <c r="AX88" s="70" t="s">
        <v>56</v>
      </c>
      <c r="AY88" s="134">
        <f>$F$510</f>
        <v>15.25</v>
      </c>
      <c r="AZ88" s="78">
        <v>11</v>
      </c>
      <c r="BA88" s="69"/>
      <c r="BB88" s="70" t="s">
        <v>56</v>
      </c>
      <c r="BC88" s="134">
        <f>$F$511</f>
        <v>6.25</v>
      </c>
      <c r="BD88" s="78">
        <v>2</v>
      </c>
      <c r="BE88" s="69"/>
      <c r="BF88" s="70" t="s">
        <v>56</v>
      </c>
      <c r="BG88" s="134">
        <f>$F$512</f>
        <v>12.8</v>
      </c>
      <c r="BH88" s="78">
        <v>9</v>
      </c>
      <c r="BI88" s="65"/>
      <c r="BJ88" s="68" t="s">
        <v>56</v>
      </c>
      <c r="BK88" s="134">
        <f>$Y$506</f>
        <v>23.941176470588236</v>
      </c>
      <c r="BL88" s="78">
        <v>32</v>
      </c>
      <c r="BM88" s="69"/>
      <c r="BN88" s="70" t="s">
        <v>56</v>
      </c>
      <c r="BO88" s="134">
        <f>$Y$507</f>
        <v>25.125</v>
      </c>
      <c r="BP88" s="78">
        <v>32</v>
      </c>
      <c r="BQ88" s="69"/>
      <c r="BR88" s="70" t="s">
        <v>56</v>
      </c>
      <c r="BS88" s="134">
        <f>$Y$508</f>
        <v>22.888888888888889</v>
      </c>
      <c r="BT88" s="78">
        <v>32</v>
      </c>
      <c r="BU88" s="69"/>
      <c r="BV88" s="70" t="s">
        <v>56</v>
      </c>
      <c r="BW88" s="134">
        <f>$Y$509</f>
        <v>24.25</v>
      </c>
      <c r="BX88" s="78">
        <v>30</v>
      </c>
      <c r="BY88" s="69"/>
      <c r="BZ88" s="70" t="s">
        <v>56</v>
      </c>
      <c r="CA88" s="134">
        <f>$Y$510</f>
        <v>26</v>
      </c>
      <c r="CB88" s="78">
        <v>31</v>
      </c>
      <c r="CC88" s="69"/>
      <c r="CD88" s="70" t="s">
        <v>56</v>
      </c>
      <c r="CE88" s="134">
        <f>$Y$511</f>
        <v>23.25</v>
      </c>
      <c r="CF88" s="78">
        <v>30</v>
      </c>
      <c r="CG88" s="69"/>
      <c r="CH88" s="70" t="s">
        <v>56</v>
      </c>
      <c r="CI88" s="134">
        <f>$Y$512</f>
        <v>22.6</v>
      </c>
      <c r="CJ88" s="78">
        <v>30</v>
      </c>
      <c r="CK88" s="65"/>
      <c r="CL88" s="68" t="s">
        <v>56</v>
      </c>
      <c r="CM88" s="134">
        <f>$AB$506</f>
        <v>16.882352941176471</v>
      </c>
      <c r="CN88" s="78">
        <v>19</v>
      </c>
      <c r="CO88" s="69"/>
      <c r="CP88" s="70" t="s">
        <v>56</v>
      </c>
      <c r="CQ88" s="134">
        <f>$AB$507</f>
        <v>14.875</v>
      </c>
      <c r="CR88" s="78">
        <v>13</v>
      </c>
      <c r="CS88" s="69"/>
      <c r="CT88" s="70" t="s">
        <v>56</v>
      </c>
      <c r="CU88" s="134">
        <f>$AB$508</f>
        <v>18.666666666666668</v>
      </c>
      <c r="CV88" s="78">
        <v>25</v>
      </c>
      <c r="CW88" s="69"/>
      <c r="CX88" s="70" t="s">
        <v>56</v>
      </c>
      <c r="CY88" s="134">
        <f>$AB$509</f>
        <v>18.5</v>
      </c>
      <c r="CZ88" s="78">
        <v>20</v>
      </c>
      <c r="DA88" s="69"/>
      <c r="DB88" s="70" t="s">
        <v>56</v>
      </c>
      <c r="DC88" s="134">
        <f>$AB$510</f>
        <v>11.25</v>
      </c>
      <c r="DD88" s="78">
        <v>4</v>
      </c>
      <c r="DE88" s="69"/>
      <c r="DF88" s="70" t="s">
        <v>56</v>
      </c>
      <c r="DG88" s="134">
        <f>$AB$511</f>
        <v>22.5</v>
      </c>
      <c r="DH88" s="78">
        <v>29</v>
      </c>
      <c r="DI88" s="69"/>
      <c r="DJ88" s="70" t="s">
        <v>56</v>
      </c>
      <c r="DK88" s="134">
        <f>$AB$512</f>
        <v>15.6</v>
      </c>
      <c r="DL88" s="78">
        <v>13</v>
      </c>
    </row>
    <row r="89" spans="1:116" x14ac:dyDescent="0.3">
      <c r="B89" s="96" t="s">
        <v>148</v>
      </c>
      <c r="C89" s="73" t="s">
        <v>124</v>
      </c>
      <c r="D89" s="98" t="s">
        <v>144</v>
      </c>
      <c r="E89" s="73" t="s">
        <v>124</v>
      </c>
      <c r="F89" s="73" t="s">
        <v>145</v>
      </c>
      <c r="G89" s="73" t="s">
        <v>124</v>
      </c>
      <c r="H89" s="73" t="s">
        <v>146</v>
      </c>
      <c r="I89" s="73" t="s">
        <v>124</v>
      </c>
      <c r="J89" s="73" t="s">
        <v>110</v>
      </c>
      <c r="K89" s="73" t="s">
        <v>124</v>
      </c>
      <c r="L89" s="73" t="s">
        <v>111</v>
      </c>
      <c r="M89" s="73" t="s">
        <v>124</v>
      </c>
      <c r="N89" s="73" t="s">
        <v>112</v>
      </c>
      <c r="O89" s="73" t="s">
        <v>124</v>
      </c>
      <c r="P89" s="73" t="s">
        <v>113</v>
      </c>
      <c r="Q89" s="73" t="s">
        <v>124</v>
      </c>
      <c r="R89" s="73" t="s">
        <v>114</v>
      </c>
      <c r="S89" s="81" t="s">
        <v>124</v>
      </c>
      <c r="T89" s="71"/>
      <c r="U89" s="82" t="s">
        <v>33</v>
      </c>
      <c r="V89" s="73" t="s">
        <v>124</v>
      </c>
      <c r="W89" s="73" t="s">
        <v>34</v>
      </c>
      <c r="X89" s="73" t="s">
        <v>124</v>
      </c>
      <c r="Y89" s="73" t="s">
        <v>35</v>
      </c>
      <c r="Z89" s="81" t="s">
        <v>124</v>
      </c>
      <c r="AA89" s="71"/>
      <c r="AB89" s="87" t="s">
        <v>149</v>
      </c>
      <c r="AC89" s="81" t="s">
        <v>124</v>
      </c>
      <c r="AD89" s="71"/>
      <c r="AE89" s="82" t="s">
        <v>150</v>
      </c>
      <c r="AF89" s="73" t="s">
        <v>124</v>
      </c>
      <c r="AH89" s="68" t="s">
        <v>57</v>
      </c>
      <c r="AI89" s="134">
        <f>$F$570</f>
        <v>12.529411764705882</v>
      </c>
      <c r="AJ89" s="78">
        <v>5</v>
      </c>
      <c r="AK89" s="69"/>
      <c r="AL89" s="70" t="s">
        <v>57</v>
      </c>
      <c r="AM89" s="134">
        <f>$F$571</f>
        <v>14.5</v>
      </c>
      <c r="AN89" s="78">
        <v>10</v>
      </c>
      <c r="AO89" s="69"/>
      <c r="AP89" s="70" t="s">
        <v>57</v>
      </c>
      <c r="AQ89" s="134">
        <f>$F$572</f>
        <v>10.777777777777779</v>
      </c>
      <c r="AR89" s="78">
        <v>3</v>
      </c>
      <c r="AS89" s="69"/>
      <c r="AT89" s="70" t="s">
        <v>57</v>
      </c>
      <c r="AU89" s="134">
        <f>$F$573</f>
        <v>13</v>
      </c>
      <c r="AV89" s="78">
        <v>6</v>
      </c>
      <c r="AW89" s="69"/>
      <c r="AX89" s="70" t="s">
        <v>57</v>
      </c>
      <c r="AY89" s="134">
        <f>$F$574</f>
        <v>16</v>
      </c>
      <c r="AZ89" s="78">
        <v>16</v>
      </c>
      <c r="BA89" s="69"/>
      <c r="BB89" s="70" t="s">
        <v>57</v>
      </c>
      <c r="BC89" s="134">
        <f>$F$575</f>
        <v>14</v>
      </c>
      <c r="BD89" s="78">
        <v>11</v>
      </c>
      <c r="BE89" s="69"/>
      <c r="BF89" s="70" t="s">
        <v>57</v>
      </c>
      <c r="BG89" s="134">
        <f>$F$576</f>
        <v>8.1999999999999993</v>
      </c>
      <c r="BH89" s="78">
        <v>2</v>
      </c>
      <c r="BI89" s="65"/>
      <c r="BJ89" s="68" t="s">
        <v>57</v>
      </c>
      <c r="BK89" s="134">
        <f>$Y$570</f>
        <v>20</v>
      </c>
      <c r="BL89" s="78">
        <v>27</v>
      </c>
      <c r="BM89" s="69"/>
      <c r="BN89" s="70" t="s">
        <v>57</v>
      </c>
      <c r="BO89" s="134">
        <f>$Y$571</f>
        <v>18.625</v>
      </c>
      <c r="BP89" s="78">
        <v>25</v>
      </c>
      <c r="BQ89" s="69"/>
      <c r="BR89" s="70" t="s">
        <v>57</v>
      </c>
      <c r="BS89" s="134">
        <f>$Y$572</f>
        <v>21.222222222222221</v>
      </c>
      <c r="BT89" s="78">
        <v>28</v>
      </c>
      <c r="BU89" s="69"/>
      <c r="BV89" s="70" t="s">
        <v>57</v>
      </c>
      <c r="BW89" s="134">
        <f>$Y$573</f>
        <v>24.5</v>
      </c>
      <c r="BX89" s="78">
        <v>31</v>
      </c>
      <c r="BY89" s="69"/>
      <c r="BZ89" s="70" t="s">
        <v>57</v>
      </c>
      <c r="CA89" s="134">
        <f>$Y$574</f>
        <v>12.75</v>
      </c>
      <c r="CB89" s="78">
        <v>10</v>
      </c>
      <c r="CC89" s="69"/>
      <c r="CD89" s="70" t="s">
        <v>57</v>
      </c>
      <c r="CE89" s="134">
        <f>$Y$575</f>
        <v>22.5</v>
      </c>
      <c r="CF89" s="78">
        <v>29</v>
      </c>
      <c r="CG89" s="69"/>
      <c r="CH89" s="70" t="s">
        <v>57</v>
      </c>
      <c r="CI89" s="134">
        <f>$Y$576</f>
        <v>20.2</v>
      </c>
      <c r="CJ89" s="78">
        <v>24</v>
      </c>
      <c r="CK89" s="65"/>
      <c r="CL89" s="68" t="s">
        <v>57</v>
      </c>
      <c r="CM89" s="134">
        <f>$AB$570</f>
        <v>18</v>
      </c>
      <c r="CN89" s="78">
        <v>26</v>
      </c>
      <c r="CO89" s="69"/>
      <c r="CP89" s="70" t="s">
        <v>57</v>
      </c>
      <c r="CQ89" s="134">
        <f>$AB$571</f>
        <v>14.75</v>
      </c>
      <c r="CR89" s="78">
        <v>11</v>
      </c>
      <c r="CS89" s="69"/>
      <c r="CT89" s="70" t="s">
        <v>57</v>
      </c>
      <c r="CU89" s="134">
        <f>$AB$572</f>
        <v>20.888888888888889</v>
      </c>
      <c r="CV89" s="78">
        <v>30</v>
      </c>
      <c r="CW89" s="69"/>
      <c r="CX89" s="70" t="s">
        <v>57</v>
      </c>
      <c r="CY89" s="134">
        <f>$AB$573</f>
        <v>14.75</v>
      </c>
      <c r="CZ89" s="78">
        <v>11</v>
      </c>
      <c r="DA89" s="69"/>
      <c r="DB89" s="70" t="s">
        <v>57</v>
      </c>
      <c r="DC89" s="134">
        <f>$AB$574</f>
        <v>14.75</v>
      </c>
      <c r="DD89" s="78">
        <v>13</v>
      </c>
      <c r="DE89" s="69"/>
      <c r="DF89" s="70" t="s">
        <v>57</v>
      </c>
      <c r="DG89" s="134">
        <f>$AB$575</f>
        <v>17.5</v>
      </c>
      <c r="DH89" s="78">
        <v>19</v>
      </c>
      <c r="DI89" s="69"/>
      <c r="DJ89" s="70" t="s">
        <v>57</v>
      </c>
      <c r="DK89" s="134">
        <f>$AB$576</f>
        <v>23.6</v>
      </c>
      <c r="DL89" s="78">
        <v>31</v>
      </c>
    </row>
    <row r="90" spans="1:116" x14ac:dyDescent="0.3">
      <c r="A90" s="73" t="s">
        <v>132</v>
      </c>
      <c r="B90" s="104">
        <f>AVERAGE(G70,G71,G72,G73,G74,G81,G76,G75,G77,G79,G80,G82,G83,G84,G85,G86,G87)</f>
        <v>0.52081250000000001</v>
      </c>
      <c r="C90" s="73">
        <f>$AJ$5</f>
        <v>13</v>
      </c>
      <c r="D90" s="104">
        <f>AVERAGE(H70,H71,H72,H73,H74,H81,H76,H75,H77,H79,H80,H82,H83,H84,H85,H86,H87)</f>
        <v>15.125</v>
      </c>
      <c r="E90" s="73">
        <f>$AJ$40</f>
        <v>7</v>
      </c>
      <c r="F90" s="104">
        <f>AVERAGE(I70,I71,I72,I73,I74,I81,I76,I75,I77,I79,I80,I82,I83,I84,I85,I86,I87)</f>
        <v>15.25</v>
      </c>
      <c r="G90" s="73">
        <f>$AJ$75</f>
        <v>12</v>
      </c>
      <c r="H90" s="104">
        <f>AVERAGE(J70,J71,J72,J73,J74,J81,J76,J75,J77,J79,J80,J82,J83,J84,J85,J86,J87)</f>
        <v>14.9375</v>
      </c>
      <c r="I90" s="73">
        <f>$AJ$110</f>
        <v>5</v>
      </c>
      <c r="J90" s="104">
        <f>AVERAGE(K70,K71,K72,K73,K74,K81,K76,K75,K77,K79,K80,K82,K83,K84,K85,K86,K87)</f>
        <v>12.875</v>
      </c>
      <c r="K90" s="73">
        <f>$AJ$145</f>
        <v>2</v>
      </c>
      <c r="L90" s="104">
        <f>AVERAGE(L70,L71,L72,L73,L74,L81,L76,L75,L77,L79,L80,L82,L83,L84,L85,L86,L87)</f>
        <v>18.8125</v>
      </c>
      <c r="M90" s="73">
        <f>$AJ$180</f>
        <v>27</v>
      </c>
      <c r="N90" s="104">
        <f>AVERAGE(M70,M71,M72,M73,M74,M81,M76,M75,M77,M79,M80,M82,M83,M84,M85,M86,M87)</f>
        <v>12.0625</v>
      </c>
      <c r="O90" s="73">
        <f>$AJ$215</f>
        <v>1</v>
      </c>
      <c r="P90" s="104">
        <f>AVERAGE(N70,N71,N72,N73,N74,N81,N76,N75,N77,N79,N80,N82,N83,N84,N85,N86,N87)</f>
        <v>16.1875</v>
      </c>
      <c r="Q90" s="73">
        <f>$AJ$250</f>
        <v>14</v>
      </c>
      <c r="R90" s="104">
        <f>AVERAGE(O70,O71,O72,O73,O74,O81,O76,O75,O77,O79,O80,O82,O83,O84,O85,O86,O87)</f>
        <v>16.25</v>
      </c>
      <c r="S90" s="81">
        <f>$AJ$285</f>
        <v>14</v>
      </c>
      <c r="T90" s="75"/>
      <c r="U90" s="104">
        <f>AVERAGE(Q70,Q71,Q72,Q73,Q74,Q81,Q76,Q75,Q77,Q79,Q80,Q82,Q83,Q84,Q85,Q86,Q87)</f>
        <v>15.4375</v>
      </c>
      <c r="V90" s="73">
        <f>$BL$40</f>
        <v>11</v>
      </c>
      <c r="W90" s="104">
        <f>AVERAGE(R70,R71,R72,R73,R74,R81,R76,R75,R77,R79,R80,R82,R83,R84,R85,R86,R87)</f>
        <v>16.0625</v>
      </c>
      <c r="X90" s="73">
        <f>$BL$110</f>
        <v>14</v>
      </c>
      <c r="Y90" s="104">
        <f>AVERAGE(S70,S71,S72,S73,S74,S81,S76,S75,S77,S79,S80,S82,S83,S84,S85,S86,S87)</f>
        <v>15.375</v>
      </c>
      <c r="Z90" s="81">
        <f>$BL$75</f>
        <v>13</v>
      </c>
      <c r="AA90" s="75"/>
      <c r="AB90" s="105">
        <f>AVERAGE(U70,U71,U72,U73,U74,U81,U76,U75,U77,U79,U80,U82,U83,U84,U85,U86,U87)</f>
        <v>15.9375</v>
      </c>
      <c r="AC90" s="73">
        <f>$CN$75</f>
        <v>16</v>
      </c>
      <c r="AD90" s="75"/>
      <c r="AE90" s="104">
        <f>AVERAGE(W70,W71,W72,W73,W74,W81,W76,W75,W77,W79,W80,W82,W83,W84,W85,W86,W87)</f>
        <v>14</v>
      </c>
      <c r="AF90" s="73">
        <f>$CN$40</f>
        <v>4</v>
      </c>
      <c r="AH90" s="68" t="s">
        <v>58</v>
      </c>
      <c r="AI90" s="134">
        <f>$F$602</f>
        <v>14.117647058823529</v>
      </c>
      <c r="AJ90" s="78">
        <v>7</v>
      </c>
      <c r="AK90" s="69"/>
      <c r="AL90" s="70" t="s">
        <v>58</v>
      </c>
      <c r="AM90" s="134">
        <f>$F$603</f>
        <v>16.25</v>
      </c>
      <c r="AN90" s="78">
        <v>16</v>
      </c>
      <c r="AO90" s="69"/>
      <c r="AP90" s="70" t="s">
        <v>58</v>
      </c>
      <c r="AQ90" s="134">
        <f>$F$604</f>
        <v>12.222222222222221</v>
      </c>
      <c r="AR90" s="78">
        <v>7</v>
      </c>
      <c r="AS90" s="69"/>
      <c r="AT90" s="70" t="s">
        <v>58</v>
      </c>
      <c r="AU90" s="134">
        <f>$F$605</f>
        <v>16.75</v>
      </c>
      <c r="AV90" s="78">
        <v>15</v>
      </c>
      <c r="AW90" s="69"/>
      <c r="AX90" s="70" t="s">
        <v>58</v>
      </c>
      <c r="AY90" s="134">
        <f>$F$606</f>
        <v>15.75</v>
      </c>
      <c r="AZ90" s="78">
        <v>15</v>
      </c>
      <c r="BA90" s="69"/>
      <c r="BB90" s="70" t="s">
        <v>58</v>
      </c>
      <c r="BC90" s="134">
        <f>$F$607</f>
        <v>10.25</v>
      </c>
      <c r="BD90" s="78">
        <v>5</v>
      </c>
      <c r="BE90" s="69"/>
      <c r="BF90" s="70" t="s">
        <v>58</v>
      </c>
      <c r="BG90" s="134">
        <f>$F$608</f>
        <v>13.8</v>
      </c>
      <c r="BH90" s="78">
        <v>10</v>
      </c>
      <c r="BI90" s="65"/>
      <c r="BJ90" s="68" t="s">
        <v>58</v>
      </c>
      <c r="BK90" s="134">
        <f>$Y$602</f>
        <v>18.764705882352942</v>
      </c>
      <c r="BL90" s="78">
        <v>25</v>
      </c>
      <c r="BM90" s="69"/>
      <c r="BN90" s="70" t="s">
        <v>58</v>
      </c>
      <c r="BO90" s="134">
        <f>$Y$603</f>
        <v>17.375</v>
      </c>
      <c r="BP90" s="78">
        <v>23</v>
      </c>
      <c r="BQ90" s="69"/>
      <c r="BR90" s="70" t="s">
        <v>58</v>
      </c>
      <c r="BS90" s="134">
        <f>$Y$604</f>
        <v>20</v>
      </c>
      <c r="BT90" s="78">
        <v>26</v>
      </c>
      <c r="BU90" s="69"/>
      <c r="BV90" s="70" t="s">
        <v>58</v>
      </c>
      <c r="BW90" s="134">
        <f>$Y$605</f>
        <v>19.5</v>
      </c>
      <c r="BX90" s="78">
        <v>22</v>
      </c>
      <c r="BY90" s="69"/>
      <c r="BZ90" s="70" t="s">
        <v>58</v>
      </c>
      <c r="CA90" s="134">
        <f>$Y$606</f>
        <v>15.25</v>
      </c>
      <c r="CB90" s="78">
        <v>13</v>
      </c>
      <c r="CC90" s="69"/>
      <c r="CD90" s="70" t="s">
        <v>58</v>
      </c>
      <c r="CE90" s="134">
        <f>$Y$607</f>
        <v>19.5</v>
      </c>
      <c r="CF90" s="78">
        <v>23</v>
      </c>
      <c r="CG90" s="69"/>
      <c r="CH90" s="70" t="s">
        <v>58</v>
      </c>
      <c r="CI90" s="134">
        <f>$Y$608</f>
        <v>20.399999999999999</v>
      </c>
      <c r="CJ90" s="78">
        <v>25</v>
      </c>
      <c r="CK90" s="65"/>
      <c r="CL90" s="68" t="s">
        <v>58</v>
      </c>
      <c r="CM90" s="134">
        <f>$AB$602</f>
        <v>15.529411764705882</v>
      </c>
      <c r="CN90" s="78">
        <v>12</v>
      </c>
      <c r="CO90" s="69"/>
      <c r="CP90" s="70" t="s">
        <v>58</v>
      </c>
      <c r="CQ90" s="134">
        <f>$AB$603</f>
        <v>8.875</v>
      </c>
      <c r="CR90" s="78">
        <v>1</v>
      </c>
      <c r="CS90" s="69"/>
      <c r="CT90" s="70" t="s">
        <v>58</v>
      </c>
      <c r="CU90" s="134">
        <f>$AB$604</f>
        <v>21.444444444444443</v>
      </c>
      <c r="CV90" s="78">
        <v>31</v>
      </c>
      <c r="CW90" s="69"/>
      <c r="CX90" s="70" t="s">
        <v>58</v>
      </c>
      <c r="CY90" s="134">
        <f>$AB$605</f>
        <v>11</v>
      </c>
      <c r="CZ90" s="78">
        <v>5</v>
      </c>
      <c r="DA90" s="69"/>
      <c r="DB90" s="70" t="s">
        <v>58</v>
      </c>
      <c r="DC90" s="134">
        <f>$AB$606</f>
        <v>6.75</v>
      </c>
      <c r="DD90" s="78">
        <v>1</v>
      </c>
      <c r="DE90" s="69"/>
      <c r="DF90" s="70" t="s">
        <v>58</v>
      </c>
      <c r="DG90" s="134">
        <f>$AB$607</f>
        <v>26.25</v>
      </c>
      <c r="DH90" s="78">
        <v>31</v>
      </c>
      <c r="DI90" s="69"/>
      <c r="DJ90" s="70" t="s">
        <v>58</v>
      </c>
      <c r="DK90" s="134">
        <f>$AB$608</f>
        <v>17.600000000000001</v>
      </c>
      <c r="DL90" s="78">
        <v>21</v>
      </c>
    </row>
    <row r="91" spans="1:116" x14ac:dyDescent="0.3">
      <c r="A91" s="73" t="s">
        <v>133</v>
      </c>
      <c r="B91" s="104">
        <f>AVERAGE(G70:G74,G75:G76,G77)</f>
        <v>0.58337499999999998</v>
      </c>
      <c r="C91" s="73">
        <f>$AN$5</f>
        <v>4</v>
      </c>
      <c r="D91" s="104">
        <f>AVERAGE(H70:H74,H75:H76,H77)</f>
        <v>17.25</v>
      </c>
      <c r="E91" s="73">
        <f>$AN$40</f>
        <v>19</v>
      </c>
      <c r="F91" s="104">
        <f>AVERAGE(I70:I74,I75:I76,I77)</f>
        <v>15.75</v>
      </c>
      <c r="G91" s="73">
        <f>$AN$75</f>
        <v>15</v>
      </c>
      <c r="H91" s="104">
        <f>AVERAGE(J70:J74,J75:J76,J77)</f>
        <v>16.75</v>
      </c>
      <c r="I91" s="73">
        <f>$AN$110</f>
        <v>18</v>
      </c>
      <c r="J91" s="104">
        <f>AVERAGE(K70:K74,K75:K76,K77)</f>
        <v>12.25</v>
      </c>
      <c r="K91" s="73">
        <f>$AN$145</f>
        <v>2</v>
      </c>
      <c r="L91" s="104">
        <f>AVERAGE(L70:L74,L75:L76,L77)</f>
        <v>21</v>
      </c>
      <c r="M91" s="73">
        <f>$AN$180</f>
        <v>30</v>
      </c>
      <c r="N91" s="104">
        <f>AVERAGE(M70:M74,M75:M76,M77)</f>
        <v>11.75</v>
      </c>
      <c r="O91" s="73">
        <f>$AN$215</f>
        <v>2</v>
      </c>
      <c r="P91" s="104">
        <f>AVERAGE(N70:N74,N75:N76,N77)</f>
        <v>16.75</v>
      </c>
      <c r="Q91" s="73">
        <f>$AN$250</f>
        <v>17</v>
      </c>
      <c r="R91" s="104">
        <f>AVERAGE(O70:O74,O75:O76,O77)</f>
        <v>18.5</v>
      </c>
      <c r="S91" s="81">
        <f>$AN$285</f>
        <v>23</v>
      </c>
      <c r="T91" s="75"/>
      <c r="U91" s="104">
        <f>AVERAGE(Q70:Q74,Q75:Q76,Q77)</f>
        <v>15.125</v>
      </c>
      <c r="V91" s="73">
        <f>$BP$40</f>
        <v>10</v>
      </c>
      <c r="W91" s="104">
        <f>AVERAGE(R70:R74,R75:R76,R77)</f>
        <v>16</v>
      </c>
      <c r="X91" s="73">
        <f>$BP$110</f>
        <v>17</v>
      </c>
      <c r="Y91" s="104">
        <f>AVERAGE(S70:S74,S75:S76,S77)</f>
        <v>16.75</v>
      </c>
      <c r="Z91" s="81">
        <f>$BP$75</f>
        <v>20</v>
      </c>
      <c r="AA91" s="75"/>
      <c r="AB91" s="105">
        <f>AVERAGE(U70:U74,U75:U76,U77)</f>
        <v>16.125</v>
      </c>
      <c r="AC91" s="73">
        <f>$CR$75</f>
        <v>16</v>
      </c>
      <c r="AD91" s="75"/>
      <c r="AE91" s="104">
        <f>AVERAGE(W70:W74,W75:W76,W77)</f>
        <v>15.125</v>
      </c>
      <c r="AF91" s="73">
        <f>$CR$40</f>
        <v>12</v>
      </c>
      <c r="AH91" s="68" t="s">
        <v>59</v>
      </c>
      <c r="AI91" s="134">
        <f>$F$538</f>
        <v>12.294117647058824</v>
      </c>
      <c r="AJ91" s="78">
        <v>4</v>
      </c>
      <c r="AK91" s="69"/>
      <c r="AL91" s="70" t="s">
        <v>59</v>
      </c>
      <c r="AM91" s="134">
        <f>$F$539</f>
        <v>13.5</v>
      </c>
      <c r="AN91" s="78">
        <v>8</v>
      </c>
      <c r="AO91" s="69"/>
      <c r="AP91" s="70" t="s">
        <v>59</v>
      </c>
      <c r="AQ91" s="134">
        <f>$F$540</f>
        <v>11.222222222222221</v>
      </c>
      <c r="AR91" s="78">
        <v>5</v>
      </c>
      <c r="AS91" s="69"/>
      <c r="AT91" s="70" t="s">
        <v>59</v>
      </c>
      <c r="AU91" s="134">
        <f>$F$541</f>
        <v>13.25</v>
      </c>
      <c r="AV91" s="78">
        <v>7</v>
      </c>
      <c r="AW91" s="69"/>
      <c r="AX91" s="70" t="s">
        <v>59</v>
      </c>
      <c r="AY91" s="134">
        <f>$F$542</f>
        <v>13.75</v>
      </c>
      <c r="AZ91" s="78">
        <v>8</v>
      </c>
      <c r="BA91" s="69"/>
      <c r="BB91" s="70" t="s">
        <v>59</v>
      </c>
      <c r="BC91" s="134">
        <f>$F$543</f>
        <v>6</v>
      </c>
      <c r="BD91" s="78">
        <v>1</v>
      </c>
      <c r="BE91" s="69"/>
      <c r="BF91" s="70" t="s">
        <v>59</v>
      </c>
      <c r="BG91" s="134">
        <f>$F$544</f>
        <v>15.4</v>
      </c>
      <c r="BH91" s="78">
        <v>12</v>
      </c>
      <c r="BI91" s="65"/>
      <c r="BJ91" s="68" t="s">
        <v>59</v>
      </c>
      <c r="BK91" s="134">
        <f>$Y$538</f>
        <v>21</v>
      </c>
      <c r="BL91" s="78">
        <v>29</v>
      </c>
      <c r="BM91" s="69"/>
      <c r="BN91" s="70" t="s">
        <v>59</v>
      </c>
      <c r="BO91" s="134">
        <f>$Y$539</f>
        <v>22.875</v>
      </c>
      <c r="BP91" s="78">
        <v>28</v>
      </c>
      <c r="BQ91" s="69"/>
      <c r="BR91" s="70" t="s">
        <v>59</v>
      </c>
      <c r="BS91" s="134">
        <f>$Y$540</f>
        <v>19.333333333333332</v>
      </c>
      <c r="BT91" s="78">
        <v>24</v>
      </c>
      <c r="BU91" s="69"/>
      <c r="BV91" s="70" t="s">
        <v>59</v>
      </c>
      <c r="BW91" s="134">
        <f>$Y$541</f>
        <v>23.75</v>
      </c>
      <c r="BX91" s="78">
        <v>29</v>
      </c>
      <c r="BY91" s="69"/>
      <c r="BZ91" s="70" t="s">
        <v>59</v>
      </c>
      <c r="CA91" s="134">
        <f>$Y$542</f>
        <v>22</v>
      </c>
      <c r="CB91" s="78">
        <v>27</v>
      </c>
      <c r="CC91" s="69"/>
      <c r="CD91" s="70" t="s">
        <v>59</v>
      </c>
      <c r="CE91" s="134">
        <f>$Y$543</f>
        <v>24</v>
      </c>
      <c r="CF91" s="78">
        <v>31</v>
      </c>
      <c r="CG91" s="69"/>
      <c r="CH91" s="70" t="s">
        <v>59</v>
      </c>
      <c r="CI91" s="134">
        <f>$Y$544</f>
        <v>15.6</v>
      </c>
      <c r="CJ91" s="78">
        <v>14</v>
      </c>
      <c r="CK91" s="65"/>
      <c r="CL91" s="68" t="s">
        <v>59</v>
      </c>
      <c r="CM91" s="134">
        <f>$AB$538</f>
        <v>21.411764705882351</v>
      </c>
      <c r="CN91" s="78">
        <v>32</v>
      </c>
      <c r="CO91" s="69"/>
      <c r="CP91" s="70" t="s">
        <v>59</v>
      </c>
      <c r="CQ91" s="134">
        <f>$AB$539</f>
        <v>22.5</v>
      </c>
      <c r="CR91" s="78">
        <v>31</v>
      </c>
      <c r="CS91" s="69"/>
      <c r="CT91" s="70" t="s">
        <v>59</v>
      </c>
      <c r="CU91" s="134">
        <f>$AB$540</f>
        <v>20.444444444444443</v>
      </c>
      <c r="CV91" s="78">
        <v>29</v>
      </c>
      <c r="CW91" s="69"/>
      <c r="CX91" s="70" t="s">
        <v>59</v>
      </c>
      <c r="CY91" s="134">
        <f>$AB$541</f>
        <v>24.75</v>
      </c>
      <c r="CZ91" s="78">
        <v>32</v>
      </c>
      <c r="DA91" s="69"/>
      <c r="DB91" s="70" t="s">
        <v>59</v>
      </c>
      <c r="DC91" s="134">
        <f>$AB$542</f>
        <v>20.25</v>
      </c>
      <c r="DD91" s="78">
        <v>26</v>
      </c>
      <c r="DE91" s="69"/>
      <c r="DF91" s="70" t="s">
        <v>59</v>
      </c>
      <c r="DG91" s="134">
        <f>$AB$543</f>
        <v>18.25</v>
      </c>
      <c r="DH91" s="78">
        <v>21</v>
      </c>
      <c r="DI91" s="69"/>
      <c r="DJ91" s="70" t="s">
        <v>59</v>
      </c>
      <c r="DK91" s="134">
        <f>$AB$544</f>
        <v>22.2</v>
      </c>
      <c r="DL91" s="78">
        <v>29</v>
      </c>
    </row>
    <row r="92" spans="1:116" x14ac:dyDescent="0.3">
      <c r="A92" s="73" t="s">
        <v>134</v>
      </c>
      <c r="B92" s="104">
        <f>AVERAGE(G78,G80:G87)</f>
        <v>0.44433333333333341</v>
      </c>
      <c r="C92" s="73">
        <f>$AR$5</f>
        <v>23</v>
      </c>
      <c r="D92" s="104">
        <f>AVERAGE(H78,H80:H87)</f>
        <v>12.666666666666666</v>
      </c>
      <c r="E92" s="73">
        <f>$AR$40</f>
        <v>4</v>
      </c>
      <c r="F92" s="104">
        <f>AVERAGE(I78,I80:I87)</f>
        <v>15.111111111111111</v>
      </c>
      <c r="G92" s="73">
        <f>$AR$75</f>
        <v>14</v>
      </c>
      <c r="H92" s="104">
        <f>AVERAGE(J78,J80:J87)</f>
        <v>12.888888888888889</v>
      </c>
      <c r="I92" s="73">
        <f>$AR$110</f>
        <v>6</v>
      </c>
      <c r="J92" s="104">
        <f>AVERAGE(K78,K80:K87)</f>
        <v>13.777777777777779</v>
      </c>
      <c r="K92" s="73">
        <f>$AR$145</f>
        <v>6</v>
      </c>
      <c r="L92" s="104">
        <f>AVERAGE(L78,L80:L87)</f>
        <v>15.777777777777779</v>
      </c>
      <c r="M92" s="73">
        <f>$AR$180</f>
        <v>12</v>
      </c>
      <c r="N92" s="104">
        <f>AVERAGE(M78,M80:M87)</f>
        <v>13.777777777777779</v>
      </c>
      <c r="O92" s="73">
        <f>$AR$215</f>
        <v>6</v>
      </c>
      <c r="P92" s="104">
        <f>AVERAGE(N78,N80:N87)</f>
        <v>14.222222222222221</v>
      </c>
      <c r="Q92" s="73">
        <f>$AR$250</f>
        <v>7</v>
      </c>
      <c r="R92" s="104">
        <f>AVERAGE(O78,O80:O87)</f>
        <v>12.888888888888889</v>
      </c>
      <c r="S92" s="81">
        <f>$AR$285</f>
        <v>5</v>
      </c>
      <c r="T92" s="75"/>
      <c r="U92" s="104">
        <f>AVERAGE(Q78,Q80:Q87)</f>
        <v>16.888888888888889</v>
      </c>
      <c r="V92" s="73">
        <f>$BT$40</f>
        <v>18</v>
      </c>
      <c r="W92" s="104">
        <f>AVERAGE(R78,R80:R87)</f>
        <v>17.444444444444443</v>
      </c>
      <c r="X92" s="73">
        <f>$BT$110</f>
        <v>21</v>
      </c>
      <c r="Y92" s="104">
        <f>AVERAGE(S78,S80:S87)</f>
        <v>13.888888888888889</v>
      </c>
      <c r="Z92" s="81">
        <f>$BT$75</f>
        <v>9</v>
      </c>
      <c r="AA92" s="75"/>
      <c r="AB92" s="105">
        <f>AVERAGE(U78,U80:U87)</f>
        <v>17.555555555555557</v>
      </c>
      <c r="AC92" s="73">
        <f>$CV$75</f>
        <v>23</v>
      </c>
      <c r="AD92" s="75"/>
      <c r="AE92" s="104">
        <f>AVERAGE(W78,W80:W87)</f>
        <v>14.444444444444445</v>
      </c>
      <c r="AF92" s="73">
        <f>$CV$40</f>
        <v>7</v>
      </c>
      <c r="AH92" s="68" t="s">
        <v>60</v>
      </c>
      <c r="AI92" s="134">
        <f>$F$634</f>
        <v>19.882352941176471</v>
      </c>
      <c r="AJ92" s="78">
        <v>30</v>
      </c>
      <c r="AK92" s="69"/>
      <c r="AL92" s="70" t="s">
        <v>60</v>
      </c>
      <c r="AM92" s="134">
        <f>$F$635</f>
        <v>18.75</v>
      </c>
      <c r="AN92" s="78">
        <v>23</v>
      </c>
      <c r="AO92" s="69"/>
      <c r="AP92" s="70" t="s">
        <v>60</v>
      </c>
      <c r="AQ92" s="134">
        <f>$F$636</f>
        <v>20.888888888888889</v>
      </c>
      <c r="AR92" s="78">
        <v>28</v>
      </c>
      <c r="AS92" s="69"/>
      <c r="AT92" s="70" t="s">
        <v>60</v>
      </c>
      <c r="AU92" s="134">
        <f>$F$637</f>
        <v>16.5</v>
      </c>
      <c r="AV92" s="78">
        <v>14</v>
      </c>
      <c r="AW92" s="69"/>
      <c r="AX92" s="70" t="s">
        <v>60</v>
      </c>
      <c r="AY92" s="134">
        <f>$F$638</f>
        <v>21</v>
      </c>
      <c r="AZ92" s="78">
        <v>28</v>
      </c>
      <c r="BA92" s="69"/>
      <c r="BB92" s="70" t="s">
        <v>60</v>
      </c>
      <c r="BC92" s="134">
        <f>$F$639</f>
        <v>24.75</v>
      </c>
      <c r="BD92" s="78">
        <v>30</v>
      </c>
      <c r="BE92" s="69"/>
      <c r="BF92" s="70" t="s">
        <v>60</v>
      </c>
      <c r="BG92" s="134">
        <f>$F$640</f>
        <v>17.8</v>
      </c>
      <c r="BH92" s="78">
        <v>18</v>
      </c>
      <c r="BI92" s="65"/>
      <c r="BJ92" s="68" t="s">
        <v>60</v>
      </c>
      <c r="BK92" s="134">
        <f>$Y$634</f>
        <v>15.588235294117647</v>
      </c>
      <c r="BL92" s="78">
        <v>14</v>
      </c>
      <c r="BM92" s="69"/>
      <c r="BN92" s="70" t="s">
        <v>60</v>
      </c>
      <c r="BO92" s="134">
        <f>$Y$635</f>
        <v>14.875</v>
      </c>
      <c r="BP92" s="78">
        <v>12</v>
      </c>
      <c r="BQ92" s="69"/>
      <c r="BR92" s="70" t="s">
        <v>60</v>
      </c>
      <c r="BS92" s="134">
        <f>$Y$636</f>
        <v>16.222222222222221</v>
      </c>
      <c r="BT92" s="78">
        <v>14</v>
      </c>
      <c r="BU92" s="69"/>
      <c r="BV92" s="70" t="s">
        <v>60</v>
      </c>
      <c r="BW92" s="134">
        <f>$Y$637</f>
        <v>20.5</v>
      </c>
      <c r="BX92" s="78">
        <v>23</v>
      </c>
      <c r="BY92" s="69"/>
      <c r="BZ92" s="70" t="s">
        <v>60</v>
      </c>
      <c r="CA92" s="134">
        <f>$Y$638</f>
        <v>9.25</v>
      </c>
      <c r="CB92" s="78">
        <v>5</v>
      </c>
      <c r="CC92" s="69"/>
      <c r="CD92" s="70" t="s">
        <v>60</v>
      </c>
      <c r="CE92" s="134">
        <f>$Y$639</f>
        <v>14.5</v>
      </c>
      <c r="CF92" s="78">
        <v>11</v>
      </c>
      <c r="CG92" s="69"/>
      <c r="CH92" s="70" t="s">
        <v>60</v>
      </c>
      <c r="CI92" s="134">
        <f>$Y$640</f>
        <v>17.600000000000001</v>
      </c>
      <c r="CJ92" s="78">
        <v>19</v>
      </c>
      <c r="CK92" s="65"/>
      <c r="CL92" s="68" t="s">
        <v>60</v>
      </c>
      <c r="CM92" s="134">
        <f>$AB$634</f>
        <v>13.529411764705882</v>
      </c>
      <c r="CN92" s="78">
        <v>1</v>
      </c>
      <c r="CO92" s="69"/>
      <c r="CP92" s="70" t="s">
        <v>60</v>
      </c>
      <c r="CQ92" s="134">
        <f>$AB$635</f>
        <v>14.125</v>
      </c>
      <c r="CR92" s="78">
        <v>8</v>
      </c>
      <c r="CS92" s="69"/>
      <c r="CT92" s="70" t="s">
        <v>60</v>
      </c>
      <c r="CU92" s="134">
        <f>$AB$636</f>
        <v>13</v>
      </c>
      <c r="CV92" s="78">
        <v>5</v>
      </c>
      <c r="CW92" s="69"/>
      <c r="CX92" s="70" t="s">
        <v>60</v>
      </c>
      <c r="CY92" s="134">
        <f>$AB$637</f>
        <v>13.5</v>
      </c>
      <c r="CZ92" s="78">
        <v>9</v>
      </c>
      <c r="DA92" s="69"/>
      <c r="DB92" s="70" t="s">
        <v>60</v>
      </c>
      <c r="DC92" s="134">
        <f>$AB$638</f>
        <v>14.75</v>
      </c>
      <c r="DD92" s="78">
        <v>13</v>
      </c>
      <c r="DE92" s="69"/>
      <c r="DF92" s="70" t="s">
        <v>60</v>
      </c>
      <c r="DG92" s="134">
        <f>$AB$639</f>
        <v>9.75</v>
      </c>
      <c r="DH92" s="78">
        <v>2</v>
      </c>
      <c r="DI92" s="69"/>
      <c r="DJ92" s="70" t="s">
        <v>60</v>
      </c>
      <c r="DK92" s="134">
        <f>$AB$640</f>
        <v>15.6</v>
      </c>
      <c r="DL92" s="78">
        <v>13</v>
      </c>
    </row>
    <row r="93" spans="1:116" x14ac:dyDescent="0.3">
      <c r="A93" s="73" t="s">
        <v>135</v>
      </c>
      <c r="B93" s="104">
        <f>AVERAGE(G70,G71,G72,G73)</f>
        <v>0.58325000000000005</v>
      </c>
      <c r="C93" s="73">
        <f>$AV$5</f>
        <v>7</v>
      </c>
      <c r="D93" s="104">
        <f>AVERAGE(H70,H71,H72,H73)</f>
        <v>19.75</v>
      </c>
      <c r="E93" s="73">
        <f>$AV$40</f>
        <v>24</v>
      </c>
      <c r="F93" s="104">
        <f>AVERAGE(I70,I71,I72,I73)</f>
        <v>13.25</v>
      </c>
      <c r="G93" s="73">
        <f>$AV$75</f>
        <v>7</v>
      </c>
      <c r="H93" s="104">
        <f>AVERAGE(J70,J71,J72,J73)</f>
        <v>19.75</v>
      </c>
      <c r="I93" s="73">
        <f>$AV$110</f>
        <v>27</v>
      </c>
      <c r="J93" s="104">
        <f>AVERAGE(K70,K71,K72,K73)</f>
        <v>10.25</v>
      </c>
      <c r="K93" s="73">
        <f>$AV$145</f>
        <v>4</v>
      </c>
      <c r="L93" s="104">
        <f>AVERAGE(L70,L71,L72,L73)</f>
        <v>27</v>
      </c>
      <c r="M93" s="73">
        <f>$AV$180</f>
        <v>32</v>
      </c>
      <c r="N93" s="104">
        <f>AVERAGE(M70,M71,M72,M73)</f>
        <v>15.5</v>
      </c>
      <c r="O93" s="73">
        <f>$AV$215</f>
        <v>13</v>
      </c>
      <c r="P93" s="104">
        <f>AVERAGE(N70,N71,N72,N73)</f>
        <v>17.75</v>
      </c>
      <c r="Q93" s="73">
        <f>$AV$250</f>
        <v>17</v>
      </c>
      <c r="R93" s="104">
        <f>AVERAGE(O70,O71,O72,O73)</f>
        <v>22.25</v>
      </c>
      <c r="S93" s="81">
        <f>$AV$285</f>
        <v>29</v>
      </c>
      <c r="T93" s="75"/>
      <c r="U93" s="104">
        <f>AVERAGE(Q70,Q71,Q72,Q73)</f>
        <v>10</v>
      </c>
      <c r="V93" s="73">
        <f>$BX$40</f>
        <v>4</v>
      </c>
      <c r="W93" s="104">
        <f>AVERAGE(R70,R71,R72,R73)</f>
        <v>13.25</v>
      </c>
      <c r="X93" s="73">
        <f>$BX$110</f>
        <v>7</v>
      </c>
      <c r="Y93" s="104">
        <f>AVERAGE(S70,S71,S72,S73)</f>
        <v>16.25</v>
      </c>
      <c r="Z93" s="81">
        <f>$BX$75</f>
        <v>18</v>
      </c>
      <c r="AA93" s="75"/>
      <c r="AB93" s="105">
        <f>AVERAGE(U70,U71,U72,U73)</f>
        <v>17.5</v>
      </c>
      <c r="AC93" s="73">
        <f>$CZ$75</f>
        <v>18</v>
      </c>
      <c r="AD93" s="75"/>
      <c r="AE93" s="104">
        <f>AVERAGE(W70,W71,W72,W73)</f>
        <v>15.25</v>
      </c>
      <c r="AF93" s="73">
        <f>$CZ$40</f>
        <v>10</v>
      </c>
      <c r="AH93" s="68" t="s">
        <v>61</v>
      </c>
      <c r="AI93" s="134">
        <f>$F$666</f>
        <v>19.470588235294116</v>
      </c>
      <c r="AJ93" s="78">
        <v>28</v>
      </c>
      <c r="AK93" s="69"/>
      <c r="AL93" s="70" t="s">
        <v>61</v>
      </c>
      <c r="AM93" s="134">
        <f>$F$667</f>
        <v>19.75</v>
      </c>
      <c r="AN93" s="78">
        <v>29</v>
      </c>
      <c r="AO93" s="69"/>
      <c r="AP93" s="70" t="s">
        <v>61</v>
      </c>
      <c r="AQ93" s="134">
        <f>$F$668</f>
        <v>19.222222222222221</v>
      </c>
      <c r="AR93" s="78">
        <v>23</v>
      </c>
      <c r="AS93" s="69"/>
      <c r="AT93" s="70" t="s">
        <v>61</v>
      </c>
      <c r="AU93" s="134">
        <f>$F$669</f>
        <v>24.75</v>
      </c>
      <c r="AV93" s="78">
        <v>31</v>
      </c>
      <c r="AW93" s="69"/>
      <c r="AX93" s="70" t="s">
        <v>61</v>
      </c>
      <c r="AY93" s="134">
        <f>$F$670</f>
        <v>14.75</v>
      </c>
      <c r="AZ93" s="78">
        <v>9</v>
      </c>
      <c r="BA93" s="69"/>
      <c r="BB93" s="70" t="s">
        <v>61</v>
      </c>
      <c r="BC93" s="134">
        <f>$F$671</f>
        <v>16.25</v>
      </c>
      <c r="BD93" s="78">
        <v>16</v>
      </c>
      <c r="BE93" s="69"/>
      <c r="BF93" s="70" t="s">
        <v>61</v>
      </c>
      <c r="BG93" s="134">
        <f>$F$672</f>
        <v>21.6</v>
      </c>
      <c r="BH93" s="78">
        <v>27</v>
      </c>
      <c r="BI93" s="65"/>
      <c r="BJ93" s="68" t="s">
        <v>61</v>
      </c>
      <c r="BK93" s="134">
        <f>$Y$666</f>
        <v>12</v>
      </c>
      <c r="BL93" s="78">
        <v>4</v>
      </c>
      <c r="BM93" s="69"/>
      <c r="BN93" s="70" t="s">
        <v>61</v>
      </c>
      <c r="BO93" s="134">
        <f>$Y$667</f>
        <v>12.125</v>
      </c>
      <c r="BP93" s="78">
        <v>4</v>
      </c>
      <c r="BQ93" s="69"/>
      <c r="BR93" s="70" t="s">
        <v>61</v>
      </c>
      <c r="BS93" s="134">
        <f>$Y$668</f>
        <v>11.888888888888889</v>
      </c>
      <c r="BT93" s="78">
        <v>5</v>
      </c>
      <c r="BU93" s="69"/>
      <c r="BV93" s="70" t="s">
        <v>61</v>
      </c>
      <c r="BW93" s="134">
        <f>$Y$669</f>
        <v>8.75</v>
      </c>
      <c r="BX93" s="78">
        <v>1</v>
      </c>
      <c r="BY93" s="69"/>
      <c r="BZ93" s="70" t="s">
        <v>61</v>
      </c>
      <c r="CA93" s="134">
        <f>$Y$670</f>
        <v>15.5</v>
      </c>
      <c r="CB93" s="78">
        <v>14</v>
      </c>
      <c r="CC93" s="69"/>
      <c r="CD93" s="70" t="s">
        <v>61</v>
      </c>
      <c r="CE93" s="134">
        <f>$Y$671</f>
        <v>13.5</v>
      </c>
      <c r="CF93" s="78">
        <v>10</v>
      </c>
      <c r="CG93" s="69"/>
      <c r="CH93" s="70" t="s">
        <v>61</v>
      </c>
      <c r="CI93" s="134">
        <f>$Y$672</f>
        <v>10.6</v>
      </c>
      <c r="CJ93" s="78">
        <v>5</v>
      </c>
      <c r="CK93" s="65"/>
      <c r="CL93" s="68" t="s">
        <v>61</v>
      </c>
      <c r="CM93" s="134">
        <f>$AB$666</f>
        <v>17.352941176470587</v>
      </c>
      <c r="CN93" s="78">
        <v>20</v>
      </c>
      <c r="CO93" s="69"/>
      <c r="CP93" s="70" t="s">
        <v>61</v>
      </c>
      <c r="CQ93" s="134">
        <f>$AB$667</f>
        <v>22.625</v>
      </c>
      <c r="CR93" s="78">
        <v>32</v>
      </c>
      <c r="CS93" s="69"/>
      <c r="CT93" s="70" t="s">
        <v>61</v>
      </c>
      <c r="CU93" s="134">
        <f>$AB$668</f>
        <v>12.666666666666666</v>
      </c>
      <c r="CV93" s="78">
        <v>4</v>
      </c>
      <c r="CW93" s="69"/>
      <c r="CX93" s="70" t="s">
        <v>61</v>
      </c>
      <c r="CY93" s="134">
        <f>$AB$669</f>
        <v>21.25</v>
      </c>
      <c r="CZ93" s="78">
        <v>28</v>
      </c>
      <c r="DA93" s="69"/>
      <c r="DB93" s="70" t="s">
        <v>61</v>
      </c>
      <c r="DC93" s="134">
        <f>$AB$670</f>
        <v>24</v>
      </c>
      <c r="DD93" s="78">
        <v>31</v>
      </c>
      <c r="DE93" s="69"/>
      <c r="DF93" s="70" t="s">
        <v>61</v>
      </c>
      <c r="DG93" s="134">
        <f>$AB$671</f>
        <v>11.25</v>
      </c>
      <c r="DH93" s="78">
        <v>5</v>
      </c>
      <c r="DI93" s="69"/>
      <c r="DJ93" s="70" t="s">
        <v>61</v>
      </c>
      <c r="DK93" s="134">
        <f>$AB$672</f>
        <v>13.8</v>
      </c>
      <c r="DL93" s="78">
        <v>10</v>
      </c>
    </row>
    <row r="94" spans="1:116" x14ac:dyDescent="0.3">
      <c r="A94" s="73" t="s">
        <v>136</v>
      </c>
      <c r="B94" s="104">
        <f>AVERAGE(G74:G77)</f>
        <v>0.58350000000000002</v>
      </c>
      <c r="C94" s="73">
        <f>$AZ$5</f>
        <v>5</v>
      </c>
      <c r="D94" s="104">
        <f>AVERAGE(H74:H77)</f>
        <v>14.75</v>
      </c>
      <c r="E94" s="73">
        <f>$AZ$40</f>
        <v>10</v>
      </c>
      <c r="F94" s="104">
        <f>AVERAGE(I74:I77)</f>
        <v>18.25</v>
      </c>
      <c r="G94" s="73">
        <f>$AZ$75</f>
        <v>21</v>
      </c>
      <c r="H94" s="104">
        <f>AVERAGE(J74:J77)</f>
        <v>13.75</v>
      </c>
      <c r="I94" s="73">
        <f>$AZ$110</f>
        <v>7</v>
      </c>
      <c r="J94" s="104">
        <f>AVERAGE(K74:K77)</f>
        <v>14.25</v>
      </c>
      <c r="K94" s="73">
        <f>$AZ$145</f>
        <v>11</v>
      </c>
      <c r="L94" s="104">
        <f>AVERAGE(L74:L77)</f>
        <v>15</v>
      </c>
      <c r="M94" s="73">
        <f>$AZ$180</f>
        <v>12</v>
      </c>
      <c r="N94" s="104">
        <f>AVERAGE(M74:M77)</f>
        <v>8</v>
      </c>
      <c r="O94" s="73">
        <f>$AZ$215</f>
        <v>1</v>
      </c>
      <c r="P94" s="104">
        <f>AVERAGE(N74:N77)</f>
        <v>15.75</v>
      </c>
      <c r="Q94" s="73">
        <f>$AZ$250</f>
        <v>14</v>
      </c>
      <c r="R94" s="104">
        <f>AVERAGE(O74:O77)</f>
        <v>14.75</v>
      </c>
      <c r="S94" s="81">
        <f>$AZ$285</f>
        <v>15</v>
      </c>
      <c r="T94" s="75"/>
      <c r="U94" s="104">
        <f>AVERAGE(Q74:Q77)</f>
        <v>20.25</v>
      </c>
      <c r="V94" s="73">
        <f>$CB$40</f>
        <v>25</v>
      </c>
      <c r="W94" s="104">
        <f>AVERAGE(R74:R77)</f>
        <v>18.75</v>
      </c>
      <c r="X94" s="73">
        <f>$CB$110</f>
        <v>21</v>
      </c>
      <c r="Y94" s="104">
        <f>AVERAGE(S74:S77)</f>
        <v>17.25</v>
      </c>
      <c r="Z94" s="81">
        <f>$CB$75</f>
        <v>18</v>
      </c>
      <c r="AA94" s="75"/>
      <c r="AB94" s="105">
        <f>AVERAGE(U74:U77)</f>
        <v>14.75</v>
      </c>
      <c r="AC94" s="73">
        <f>$DD$75</f>
        <v>13</v>
      </c>
      <c r="AD94" s="75"/>
      <c r="AE94" s="104">
        <f>AVERAGE(W74:W77)</f>
        <v>15</v>
      </c>
      <c r="AF94" s="73">
        <f>$DD$40</f>
        <v>11</v>
      </c>
      <c r="AH94" s="68" t="s">
        <v>62</v>
      </c>
      <c r="AI94" s="134">
        <f>$F$698</f>
        <v>15.470588235294118</v>
      </c>
      <c r="AJ94" s="78">
        <v>13</v>
      </c>
      <c r="AK94" s="69"/>
      <c r="AL94" s="70" t="s">
        <v>62</v>
      </c>
      <c r="AM94" s="134">
        <f>$F$699</f>
        <v>20.375</v>
      </c>
      <c r="AN94" s="78">
        <v>31</v>
      </c>
      <c r="AO94" s="69"/>
      <c r="AP94" s="70" t="s">
        <v>62</v>
      </c>
      <c r="AQ94" s="134">
        <f>$F$700</f>
        <v>11.111111111111111</v>
      </c>
      <c r="AR94" s="78">
        <v>4</v>
      </c>
      <c r="AS94" s="69"/>
      <c r="AT94" s="70" t="s">
        <v>62</v>
      </c>
      <c r="AU94" s="134">
        <f>$F$701</f>
        <v>19.75</v>
      </c>
      <c r="AV94" s="78">
        <v>26</v>
      </c>
      <c r="AW94" s="69"/>
      <c r="AX94" s="70" t="s">
        <v>62</v>
      </c>
      <c r="AY94" s="134">
        <f>$F$702</f>
        <v>21</v>
      </c>
      <c r="AZ94" s="78">
        <v>28</v>
      </c>
      <c r="BA94" s="69"/>
      <c r="BB94" s="70" t="s">
        <v>62</v>
      </c>
      <c r="BC94" s="134">
        <f>$F$703</f>
        <v>12.5</v>
      </c>
      <c r="BD94" s="78">
        <v>7</v>
      </c>
      <c r="BE94" s="69"/>
      <c r="BF94" s="70" t="s">
        <v>62</v>
      </c>
      <c r="BG94" s="134">
        <f>$F$704</f>
        <v>10</v>
      </c>
      <c r="BH94" s="78">
        <v>5</v>
      </c>
      <c r="BI94" s="65"/>
      <c r="BJ94" s="68" t="s">
        <v>62</v>
      </c>
      <c r="BK94" s="134">
        <f>$Y$698</f>
        <v>16.176470588235293</v>
      </c>
      <c r="BL94" s="78">
        <v>16</v>
      </c>
      <c r="BM94" s="69"/>
      <c r="BN94" s="70" t="s">
        <v>62</v>
      </c>
      <c r="BO94" s="134">
        <f>$Y$699</f>
        <v>10.375</v>
      </c>
      <c r="BP94" s="78">
        <v>1</v>
      </c>
      <c r="BQ94" s="69"/>
      <c r="BR94" s="70" t="s">
        <v>62</v>
      </c>
      <c r="BS94" s="134">
        <f>$Y$700</f>
        <v>21.333333333333332</v>
      </c>
      <c r="BT94" s="78">
        <v>29</v>
      </c>
      <c r="BU94" s="69"/>
      <c r="BV94" s="70" t="s">
        <v>62</v>
      </c>
      <c r="BW94" s="134">
        <f>$Y$701</f>
        <v>13.25</v>
      </c>
      <c r="BX94" s="78">
        <v>12</v>
      </c>
      <c r="BY94" s="69"/>
      <c r="BZ94" s="70" t="s">
        <v>62</v>
      </c>
      <c r="CA94" s="134">
        <f>$Y$702</f>
        <v>7.5</v>
      </c>
      <c r="CB94" s="78">
        <v>2</v>
      </c>
      <c r="CC94" s="69"/>
      <c r="CD94" s="70" t="s">
        <v>62</v>
      </c>
      <c r="CE94" s="134">
        <f>$Y$703</f>
        <v>19</v>
      </c>
      <c r="CF94" s="78">
        <v>20</v>
      </c>
      <c r="CG94" s="69"/>
      <c r="CH94" s="70" t="s">
        <v>62</v>
      </c>
      <c r="CI94" s="134">
        <f>$Y$704</f>
        <v>23.2</v>
      </c>
      <c r="CJ94" s="78">
        <v>31</v>
      </c>
      <c r="CK94" s="65"/>
      <c r="CL94" s="68" t="s">
        <v>62</v>
      </c>
      <c r="CM94" s="134">
        <f>$AB$698</f>
        <v>14.941176470588236</v>
      </c>
      <c r="CN94" s="78">
        <v>10</v>
      </c>
      <c r="CO94" s="69"/>
      <c r="CP94" s="70" t="s">
        <v>62</v>
      </c>
      <c r="CQ94" s="134">
        <f>$AB$699</f>
        <v>14.625</v>
      </c>
      <c r="CR94" s="78">
        <v>10</v>
      </c>
      <c r="CS94" s="69"/>
      <c r="CT94" s="70" t="s">
        <v>62</v>
      </c>
      <c r="CU94" s="134">
        <f>$AB$700</f>
        <v>15.222222222222221</v>
      </c>
      <c r="CV94" s="78">
        <v>9</v>
      </c>
      <c r="CW94" s="69"/>
      <c r="CX94" s="70" t="s">
        <v>62</v>
      </c>
      <c r="CY94" s="134">
        <f>$AB$701</f>
        <v>16.25</v>
      </c>
      <c r="CZ94" s="78">
        <v>15</v>
      </c>
      <c r="DA94" s="69"/>
      <c r="DB94" s="70" t="s">
        <v>62</v>
      </c>
      <c r="DC94" s="134">
        <f>$AB$702</f>
        <v>13</v>
      </c>
      <c r="DD94" s="78">
        <v>9</v>
      </c>
      <c r="DE94" s="69"/>
      <c r="DF94" s="70" t="s">
        <v>62</v>
      </c>
      <c r="DG94" s="134">
        <f>$AB$703</f>
        <v>11</v>
      </c>
      <c r="DH94" s="78">
        <v>4</v>
      </c>
      <c r="DI94" s="69"/>
      <c r="DJ94" s="70" t="s">
        <v>62</v>
      </c>
      <c r="DK94" s="134">
        <f>$AB$704</f>
        <v>18.600000000000001</v>
      </c>
      <c r="DL94" s="78">
        <v>24</v>
      </c>
    </row>
    <row r="95" spans="1:116" x14ac:dyDescent="0.3">
      <c r="A95" s="73" t="s">
        <v>137</v>
      </c>
      <c r="B95" s="104">
        <f>AVERAGE(G78,G80:G82)</f>
        <v>0.5</v>
      </c>
      <c r="C95" s="73">
        <f>$BD$5</f>
        <v>9</v>
      </c>
      <c r="D95" s="104">
        <f>AVERAGE(H78,H80:H82)</f>
        <v>8.25</v>
      </c>
      <c r="E95" s="73">
        <f>$BD$40</f>
        <v>1</v>
      </c>
      <c r="F95" s="104">
        <f>AVERAGE(I78,I80:I82)</f>
        <v>10</v>
      </c>
      <c r="G95" s="73">
        <f>$BD$75</f>
        <v>4</v>
      </c>
      <c r="H95" s="104">
        <f>AVERAGE(J78,J80:J82)</f>
        <v>9.75</v>
      </c>
      <c r="I95" s="73">
        <f>$BD$110</f>
        <v>2</v>
      </c>
      <c r="J95" s="104">
        <f>AVERAGE(K78,K80:K82)</f>
        <v>9.5</v>
      </c>
      <c r="K95" s="73">
        <f>$BD$145</f>
        <v>1</v>
      </c>
      <c r="L95" s="104">
        <f>AVERAGE(L78,L80:L82)</f>
        <v>11.5</v>
      </c>
      <c r="M95" s="73">
        <f>$BD$180</f>
        <v>6</v>
      </c>
      <c r="N95" s="104">
        <f>AVERAGE(M78,M80:M82)</f>
        <v>16.75</v>
      </c>
      <c r="O95" s="73">
        <f>$BD$215</f>
        <v>14</v>
      </c>
      <c r="P95" s="104">
        <f>AVERAGE(N78,N80:N82)</f>
        <v>15.25</v>
      </c>
      <c r="Q95" s="73">
        <f>$BD$250</f>
        <v>10</v>
      </c>
      <c r="R95" s="104">
        <f>AVERAGE(O78,O80:O82)</f>
        <v>9.5</v>
      </c>
      <c r="S95" s="81">
        <f>$BD$285</f>
        <v>2</v>
      </c>
      <c r="T95" s="75"/>
      <c r="U95" s="104">
        <f>AVERAGE(Q78,Q80:Q82)</f>
        <v>19.5</v>
      </c>
      <c r="V95" s="73">
        <f>$CF$40</f>
        <v>25</v>
      </c>
      <c r="W95" s="104">
        <f>AVERAGE(R78,R80:R82)</f>
        <v>18.5</v>
      </c>
      <c r="X95" s="73">
        <f>$CF$110</f>
        <v>21</v>
      </c>
      <c r="Y95" s="104">
        <f>AVERAGE(S78,S80:S82)</f>
        <v>15.25</v>
      </c>
      <c r="Z95" s="81">
        <f>$CF$75</f>
        <v>12</v>
      </c>
      <c r="AA95" s="75"/>
      <c r="AB95" s="105">
        <f>AVERAGE(U78,U80:U82)</f>
        <v>19.75</v>
      </c>
      <c r="AC95" s="73">
        <f>$DH$75</f>
        <v>24</v>
      </c>
      <c r="AD95" s="75"/>
      <c r="AE95" s="104">
        <f>AVERAGE(W78,W80:W82)</f>
        <v>14.25</v>
      </c>
      <c r="AF95" s="73">
        <f>$DH$40</f>
        <v>10</v>
      </c>
      <c r="AH95" s="68" t="s">
        <v>63</v>
      </c>
      <c r="AI95" s="134">
        <f>$F$730</f>
        <v>16.941176470588236</v>
      </c>
      <c r="AJ95" s="78">
        <v>18</v>
      </c>
      <c r="AK95" s="69"/>
      <c r="AL95" s="70" t="s">
        <v>63</v>
      </c>
      <c r="AM95" s="134">
        <f>$F$731</f>
        <v>15.25</v>
      </c>
      <c r="AN95" s="78">
        <v>12</v>
      </c>
      <c r="AO95" s="69"/>
      <c r="AP95" s="70" t="s">
        <v>63</v>
      </c>
      <c r="AQ95" s="134">
        <f>$F$732</f>
        <v>18.444444444444443</v>
      </c>
      <c r="AR95" s="78">
        <v>20</v>
      </c>
      <c r="AS95" s="69"/>
      <c r="AT95" s="70" t="s">
        <v>63</v>
      </c>
      <c r="AU95" s="134">
        <f>$F$733</f>
        <v>20.25</v>
      </c>
      <c r="AV95" s="78">
        <v>28</v>
      </c>
      <c r="AW95" s="69"/>
      <c r="AX95" s="70" t="s">
        <v>63</v>
      </c>
      <c r="AY95" s="134">
        <f>$F$734</f>
        <v>10.25</v>
      </c>
      <c r="AZ95" s="78">
        <v>2</v>
      </c>
      <c r="BA95" s="69"/>
      <c r="BB95" s="70" t="s">
        <v>63</v>
      </c>
      <c r="BC95" s="134">
        <f>$F$735</f>
        <v>16.25</v>
      </c>
      <c r="BD95" s="78">
        <v>16</v>
      </c>
      <c r="BE95" s="69"/>
      <c r="BF95" s="70" t="s">
        <v>63</v>
      </c>
      <c r="BG95" s="134">
        <f>$F$736</f>
        <v>20.2</v>
      </c>
      <c r="BH95" s="78">
        <v>25</v>
      </c>
      <c r="BI95" s="65"/>
      <c r="BJ95" s="68" t="s">
        <v>63</v>
      </c>
      <c r="BK95" s="134">
        <f>$Y$730</f>
        <v>15.117647058823529</v>
      </c>
      <c r="BL95" s="78">
        <v>12</v>
      </c>
      <c r="BM95" s="69"/>
      <c r="BN95" s="70" t="s">
        <v>63</v>
      </c>
      <c r="BO95" s="134">
        <f>$Y$731</f>
        <v>16.875</v>
      </c>
      <c r="BP95" s="78">
        <v>21</v>
      </c>
      <c r="BQ95" s="69"/>
      <c r="BR95" s="70" t="s">
        <v>63</v>
      </c>
      <c r="BS95" s="134">
        <f>$Y$732</f>
        <v>13.555555555555555</v>
      </c>
      <c r="BT95" s="78">
        <v>7</v>
      </c>
      <c r="BU95" s="69"/>
      <c r="BV95" s="70" t="s">
        <v>63</v>
      </c>
      <c r="BW95" s="134">
        <f>$Y$733</f>
        <v>11.5</v>
      </c>
      <c r="BX95" s="78">
        <v>5</v>
      </c>
      <c r="BY95" s="69"/>
      <c r="BZ95" s="70" t="s">
        <v>63</v>
      </c>
      <c r="CA95" s="134">
        <f>$Y$734</f>
        <v>22.25</v>
      </c>
      <c r="CB95" s="78">
        <v>28</v>
      </c>
      <c r="CC95" s="69"/>
      <c r="CD95" s="70" t="s">
        <v>63</v>
      </c>
      <c r="CE95" s="134">
        <f>$Y$735</f>
        <v>16.75</v>
      </c>
      <c r="CF95" s="78">
        <v>14</v>
      </c>
      <c r="CG95" s="69"/>
      <c r="CH95" s="70" t="s">
        <v>63</v>
      </c>
      <c r="CI95" s="134">
        <f>$Y$736</f>
        <v>11</v>
      </c>
      <c r="CJ95" s="78">
        <v>6</v>
      </c>
      <c r="CK95" s="65"/>
      <c r="CL95" s="68" t="s">
        <v>63</v>
      </c>
      <c r="CM95" s="134">
        <f>$AB$730</f>
        <v>14.117647058823529</v>
      </c>
      <c r="CN95" s="78">
        <v>5</v>
      </c>
      <c r="CO95" s="69"/>
      <c r="CP95" s="70" t="s">
        <v>63</v>
      </c>
      <c r="CQ95" s="134">
        <f>$AB$731</f>
        <v>14.75</v>
      </c>
      <c r="CR95" s="78">
        <v>11</v>
      </c>
      <c r="CS95" s="69"/>
      <c r="CT95" s="70" t="s">
        <v>63</v>
      </c>
      <c r="CU95" s="134">
        <f>$AB$732</f>
        <v>13.555555555555555</v>
      </c>
      <c r="CV95" s="78">
        <v>6</v>
      </c>
      <c r="CW95" s="69"/>
      <c r="CX95" s="70" t="s">
        <v>63</v>
      </c>
      <c r="CY95" s="134">
        <f>$AB$733</f>
        <v>11.5</v>
      </c>
      <c r="CZ95" s="78">
        <v>7</v>
      </c>
      <c r="DA95" s="69"/>
      <c r="DB95" s="70" t="s">
        <v>63</v>
      </c>
      <c r="DC95" s="134">
        <f>$AB$734</f>
        <v>18</v>
      </c>
      <c r="DD95" s="78">
        <v>20</v>
      </c>
      <c r="DE95" s="69"/>
      <c r="DF95" s="70" t="s">
        <v>63</v>
      </c>
      <c r="DG95" s="134">
        <f>$AB$735</f>
        <v>14</v>
      </c>
      <c r="DH95" s="78">
        <v>10</v>
      </c>
      <c r="DI95" s="69"/>
      <c r="DJ95" s="70" t="s">
        <v>63</v>
      </c>
      <c r="DK95" s="134">
        <f>$AB$736</f>
        <v>13.2</v>
      </c>
      <c r="DL95" s="78">
        <v>8</v>
      </c>
    </row>
    <row r="96" spans="1:116" x14ac:dyDescent="0.3">
      <c r="A96" s="73" t="s">
        <v>138</v>
      </c>
      <c r="B96" s="104">
        <f>AVERAGE(G83,G84,G85,G86,G87)</f>
        <v>0.39979999999999999</v>
      </c>
      <c r="C96" s="73">
        <f>$BH$5</f>
        <v>26</v>
      </c>
      <c r="D96" s="104">
        <f>AVERAGE(H83,H84,H85,H86,H87)</f>
        <v>16.2</v>
      </c>
      <c r="E96" s="73">
        <f>$BH$40</f>
        <v>14</v>
      </c>
      <c r="F96" s="104">
        <f>AVERAGE(I83,I84,I85,I86,I87)</f>
        <v>19.2</v>
      </c>
      <c r="G96" s="73">
        <f>$BH$75</f>
        <v>22</v>
      </c>
      <c r="H96" s="104">
        <f>AVERAGE(J83,J84,J85,J86,J87)</f>
        <v>15.4</v>
      </c>
      <c r="I96" s="73">
        <f>$BH$110</f>
        <v>13</v>
      </c>
      <c r="J96" s="104">
        <f>AVERAGE(K83,K84,K85,K86,K87)</f>
        <v>17.2</v>
      </c>
      <c r="K96" s="73">
        <f>$BH$145</f>
        <v>18</v>
      </c>
      <c r="L96" s="104">
        <f>AVERAGE(L83,L84,L85,L86,L87)</f>
        <v>19.2</v>
      </c>
      <c r="M96" s="73">
        <f>$BH$180</f>
        <v>23</v>
      </c>
      <c r="N96" s="104">
        <f>AVERAGE(M83,M84,M85,M86,M87)</f>
        <v>11.4</v>
      </c>
      <c r="O96" s="73">
        <f>$BH$215</f>
        <v>4</v>
      </c>
      <c r="P96" s="104">
        <f>AVERAGE(N83,N84,N85,N86,N87)</f>
        <v>13.4</v>
      </c>
      <c r="Q96" s="73">
        <f>$BH$250</f>
        <v>7</v>
      </c>
      <c r="R96" s="104">
        <f>AVERAGE(O83,O84,O85,O86,O87)</f>
        <v>15.6</v>
      </c>
      <c r="S96" s="81">
        <f>$BH$285</f>
        <v>12</v>
      </c>
      <c r="T96" s="80"/>
      <c r="U96" s="104">
        <f>AVERAGE(Q83,Q84,Q85,Q86,Q87)</f>
        <v>14.8</v>
      </c>
      <c r="V96" s="73">
        <f>$CJ$40</f>
        <v>12</v>
      </c>
      <c r="W96" s="104">
        <f>AVERAGE(R83,R84,R85,R86,R87)</f>
        <v>16.600000000000001</v>
      </c>
      <c r="X96" s="73">
        <f>$CJ$110</f>
        <v>18</v>
      </c>
      <c r="Y96" s="104">
        <f>AVERAGE(S83,S84,S85,S86,S87)</f>
        <v>12.8</v>
      </c>
      <c r="Z96" s="81">
        <f>$CJ$75</f>
        <v>8</v>
      </c>
      <c r="AA96" s="80"/>
      <c r="AB96" s="105">
        <f>AVERAGE(U83,U84,U85,U86,U87)</f>
        <v>15.8</v>
      </c>
      <c r="AC96" s="73">
        <f>$DL$75</f>
        <v>15</v>
      </c>
      <c r="AD96" s="80"/>
      <c r="AE96" s="104">
        <f>AVERAGE(W83,W84,W85,W86,W87)</f>
        <v>14.6</v>
      </c>
      <c r="AF96" s="73">
        <f>$DL$40</f>
        <v>12</v>
      </c>
      <c r="AH96" s="68" t="s">
        <v>64</v>
      </c>
      <c r="AI96" s="134">
        <f>$F$762</f>
        <v>18.882352941176471</v>
      </c>
      <c r="AJ96" s="78">
        <v>24</v>
      </c>
      <c r="AK96" s="69"/>
      <c r="AL96" s="70" t="s">
        <v>64</v>
      </c>
      <c r="AM96" s="134">
        <f>$F$763</f>
        <v>16.625</v>
      </c>
      <c r="AN96" s="78">
        <v>16</v>
      </c>
      <c r="AO96" s="69"/>
      <c r="AP96" s="70" t="s">
        <v>64</v>
      </c>
      <c r="AQ96" s="134">
        <f>$F$764</f>
        <v>20.888888888888889</v>
      </c>
      <c r="AR96" s="78">
        <v>28</v>
      </c>
      <c r="AS96" s="69"/>
      <c r="AT96" s="70" t="s">
        <v>64</v>
      </c>
      <c r="AU96" s="134">
        <f>$F$765</f>
        <v>18.5</v>
      </c>
      <c r="AV96" s="78">
        <v>20</v>
      </c>
      <c r="AW96" s="69"/>
      <c r="AX96" s="70" t="s">
        <v>64</v>
      </c>
      <c r="AY96" s="134">
        <f>$F$766</f>
        <v>14.75</v>
      </c>
      <c r="AZ96" s="78">
        <v>9</v>
      </c>
      <c r="BA96" s="69"/>
      <c r="BB96" s="70" t="s">
        <v>64</v>
      </c>
      <c r="BC96" s="134">
        <f>$F$767</f>
        <v>22.25</v>
      </c>
      <c r="BD96" s="78">
        <v>28</v>
      </c>
      <c r="BE96" s="69"/>
      <c r="BF96" s="70" t="s">
        <v>64</v>
      </c>
      <c r="BG96" s="134">
        <f>$F$768</f>
        <v>19.8</v>
      </c>
      <c r="BH96" s="78">
        <v>23</v>
      </c>
      <c r="BI96" s="65"/>
      <c r="BJ96" s="68" t="s">
        <v>64</v>
      </c>
      <c r="BK96" s="134">
        <f>$Y$762</f>
        <v>14.352941176470589</v>
      </c>
      <c r="BL96" s="78">
        <v>10</v>
      </c>
      <c r="BM96" s="69"/>
      <c r="BN96" s="70" t="s">
        <v>64</v>
      </c>
      <c r="BO96" s="134">
        <f>$Y$763</f>
        <v>13.75</v>
      </c>
      <c r="BP96" s="78">
        <v>9</v>
      </c>
      <c r="BQ96" s="69"/>
      <c r="BR96" s="70" t="s">
        <v>64</v>
      </c>
      <c r="BS96" s="134">
        <f>$Y$764</f>
        <v>14.888888888888889</v>
      </c>
      <c r="BT96" s="78">
        <v>12</v>
      </c>
      <c r="BU96" s="69"/>
      <c r="BV96" s="70" t="s">
        <v>64</v>
      </c>
      <c r="BW96" s="134">
        <f>$Y$765</f>
        <v>11.5</v>
      </c>
      <c r="BX96" s="78">
        <v>5</v>
      </c>
      <c r="BY96" s="69"/>
      <c r="BZ96" s="70" t="s">
        <v>64</v>
      </c>
      <c r="CA96" s="134">
        <f>$Y$766</f>
        <v>16</v>
      </c>
      <c r="CB96" s="78">
        <v>15</v>
      </c>
      <c r="CC96" s="69"/>
      <c r="CD96" s="70" t="s">
        <v>64</v>
      </c>
      <c r="CE96" s="134">
        <f>$Y$767</f>
        <v>15.5</v>
      </c>
      <c r="CF96" s="78">
        <v>13</v>
      </c>
      <c r="CG96" s="69"/>
      <c r="CH96" s="70" t="s">
        <v>64</v>
      </c>
      <c r="CI96" s="134">
        <f>$Y$768</f>
        <v>14.4</v>
      </c>
      <c r="CJ96" s="78">
        <v>10</v>
      </c>
      <c r="CK96" s="65"/>
      <c r="CL96" s="68" t="s">
        <v>64</v>
      </c>
      <c r="CM96" s="134">
        <f>$AB$762</f>
        <v>14.176470588235293</v>
      </c>
      <c r="CN96" s="78">
        <v>7</v>
      </c>
      <c r="CO96" s="69"/>
      <c r="CP96" s="70" t="s">
        <v>64</v>
      </c>
      <c r="CQ96" s="134">
        <f>$AB$763</f>
        <v>12.875</v>
      </c>
      <c r="CR96" s="78">
        <v>5</v>
      </c>
      <c r="CS96" s="69"/>
      <c r="CT96" s="70" t="s">
        <v>64</v>
      </c>
      <c r="CU96" s="134">
        <f>$AB$764</f>
        <v>15.333333333333334</v>
      </c>
      <c r="CV96" s="78">
        <v>10</v>
      </c>
      <c r="CW96" s="69"/>
      <c r="CX96" s="70" t="s">
        <v>64</v>
      </c>
      <c r="CY96" s="134">
        <f>$AB$765</f>
        <v>13.75</v>
      </c>
      <c r="CZ96" s="78">
        <v>10</v>
      </c>
      <c r="DA96" s="69"/>
      <c r="DB96" s="70" t="s">
        <v>64</v>
      </c>
      <c r="DC96" s="134">
        <f>$AB$766</f>
        <v>12</v>
      </c>
      <c r="DD96" s="78">
        <v>6</v>
      </c>
      <c r="DE96" s="69"/>
      <c r="DF96" s="70" t="s">
        <v>64</v>
      </c>
      <c r="DG96" s="134">
        <f>$AB$767</f>
        <v>8.75</v>
      </c>
      <c r="DH96" s="78">
        <v>1</v>
      </c>
      <c r="DI96" s="69"/>
      <c r="DJ96" s="70" t="s">
        <v>64</v>
      </c>
      <c r="DK96" s="134">
        <f>$AB$768</f>
        <v>20.6</v>
      </c>
      <c r="DL96" s="78">
        <v>27</v>
      </c>
    </row>
    <row r="97" spans="1:116" x14ac:dyDescent="0.3">
      <c r="AH97" s="68" t="s">
        <v>65</v>
      </c>
      <c r="AI97" s="134">
        <f>$F$794</f>
        <v>16.352941176470587</v>
      </c>
      <c r="AJ97" s="78">
        <v>15</v>
      </c>
      <c r="AK97" s="69"/>
      <c r="AL97" s="70" t="s">
        <v>65</v>
      </c>
      <c r="AM97" s="134">
        <f>$F$795</f>
        <v>18.875</v>
      </c>
      <c r="AN97" s="78">
        <v>24</v>
      </c>
      <c r="AO97" s="69"/>
      <c r="AP97" s="70" t="s">
        <v>65</v>
      </c>
      <c r="AQ97" s="134">
        <f>$F$796</f>
        <v>14.111111111111111</v>
      </c>
      <c r="AR97" s="78">
        <v>10</v>
      </c>
      <c r="AS97" s="69"/>
      <c r="AT97" s="70" t="s">
        <v>65</v>
      </c>
      <c r="AU97" s="134">
        <f>$F$797</f>
        <v>18.75</v>
      </c>
      <c r="AV97" s="78">
        <v>21</v>
      </c>
      <c r="AW97" s="69"/>
      <c r="AX97" s="70" t="s">
        <v>65</v>
      </c>
      <c r="AY97" s="134">
        <f>$F$798</f>
        <v>19</v>
      </c>
      <c r="AZ97" s="78">
        <v>23</v>
      </c>
      <c r="BA97" s="69"/>
      <c r="BB97" s="70" t="s">
        <v>65</v>
      </c>
      <c r="BC97" s="134">
        <f>$F$799</f>
        <v>21.75</v>
      </c>
      <c r="BD97" s="78">
        <v>26</v>
      </c>
      <c r="BE97" s="69"/>
      <c r="BF97" s="70" t="s">
        <v>65</v>
      </c>
      <c r="BG97" s="134">
        <f>$F$800</f>
        <v>8</v>
      </c>
      <c r="BH97" s="78">
        <v>1</v>
      </c>
      <c r="BI97" s="65"/>
      <c r="BJ97" s="68" t="s">
        <v>65</v>
      </c>
      <c r="BK97" s="134">
        <f>$Y$794</f>
        <v>14.058823529411764</v>
      </c>
      <c r="BL97" s="78">
        <v>8</v>
      </c>
      <c r="BM97" s="69"/>
      <c r="BN97" s="70" t="s">
        <v>65</v>
      </c>
      <c r="BO97" s="134">
        <f>$Y$795</f>
        <v>13.375</v>
      </c>
      <c r="BP97" s="78">
        <v>8</v>
      </c>
      <c r="BQ97" s="69"/>
      <c r="BR97" s="70" t="s">
        <v>65</v>
      </c>
      <c r="BS97" s="134">
        <f>$Y$796</f>
        <v>14.666666666666666</v>
      </c>
      <c r="BT97" s="78">
        <v>11</v>
      </c>
      <c r="BU97" s="69"/>
      <c r="BV97" s="70" t="s">
        <v>65</v>
      </c>
      <c r="BW97" s="134">
        <f>$Y$797</f>
        <v>15.75</v>
      </c>
      <c r="BX97" s="78">
        <v>17</v>
      </c>
      <c r="BY97" s="69"/>
      <c r="BZ97" s="70" t="s">
        <v>65</v>
      </c>
      <c r="CA97" s="134">
        <f>$Y$798</f>
        <v>11</v>
      </c>
      <c r="CB97" s="78">
        <v>7</v>
      </c>
      <c r="CC97" s="69"/>
      <c r="CD97" s="70" t="s">
        <v>65</v>
      </c>
      <c r="CE97" s="134">
        <f>$Y$799</f>
        <v>10.5</v>
      </c>
      <c r="CF97" s="78">
        <v>2</v>
      </c>
      <c r="CG97" s="69"/>
      <c r="CH97" s="70" t="s">
        <v>65</v>
      </c>
      <c r="CI97" s="134">
        <f>$Y$800</f>
        <v>18</v>
      </c>
      <c r="CJ97" s="78">
        <v>20</v>
      </c>
      <c r="CK97" s="65"/>
      <c r="CL97" s="68" t="s">
        <v>65</v>
      </c>
      <c r="CM97" s="134">
        <f>$AB$794</f>
        <v>17.882352941176471</v>
      </c>
      <c r="CN97" s="78">
        <v>24</v>
      </c>
      <c r="CO97" s="69"/>
      <c r="CP97" s="70" t="s">
        <v>65</v>
      </c>
      <c r="CQ97" s="134">
        <f>$AB$795</f>
        <v>18.375</v>
      </c>
      <c r="CR97" s="78">
        <v>23</v>
      </c>
      <c r="CS97" s="69"/>
      <c r="CT97" s="70" t="s">
        <v>65</v>
      </c>
      <c r="CU97" s="134">
        <f>$AB$796</f>
        <v>17.444444444444443</v>
      </c>
      <c r="CV97" s="78">
        <v>22</v>
      </c>
      <c r="CW97" s="69"/>
      <c r="CX97" s="70" t="s">
        <v>65</v>
      </c>
      <c r="CY97" s="134">
        <f>$AB$797</f>
        <v>13.25</v>
      </c>
      <c r="CZ97" s="78">
        <v>8</v>
      </c>
      <c r="DA97" s="69"/>
      <c r="DB97" s="70" t="s">
        <v>65</v>
      </c>
      <c r="DC97" s="134">
        <f>$AB$798</f>
        <v>23.5</v>
      </c>
      <c r="DD97" s="78">
        <v>29</v>
      </c>
      <c r="DE97" s="69"/>
      <c r="DF97" s="70" t="s">
        <v>65</v>
      </c>
      <c r="DG97" s="134">
        <f>$AB$799</f>
        <v>19</v>
      </c>
      <c r="DH97" s="78">
        <v>23</v>
      </c>
      <c r="DI97" s="69"/>
      <c r="DJ97" s="70" t="s">
        <v>65</v>
      </c>
      <c r="DK97" s="134">
        <f>$AB$800</f>
        <v>16.2</v>
      </c>
      <c r="DL97" s="78">
        <v>16</v>
      </c>
    </row>
    <row r="98" spans="1:116" x14ac:dyDescent="0.3">
      <c r="A98" s="318" t="s">
        <v>75</v>
      </c>
      <c r="B98" s="318"/>
      <c r="C98" s="318"/>
      <c r="D98" s="318"/>
      <c r="E98" s="318"/>
      <c r="AH98" s="68" t="s">
        <v>66</v>
      </c>
      <c r="AI98" s="134">
        <f>$F$826</f>
        <v>19.823529411764707</v>
      </c>
      <c r="AJ98" s="78">
        <v>29</v>
      </c>
      <c r="AK98" s="69"/>
      <c r="AL98" s="70" t="s">
        <v>66</v>
      </c>
      <c r="AM98" s="134">
        <f>$F$827</f>
        <v>19</v>
      </c>
      <c r="AN98" s="78">
        <v>26</v>
      </c>
      <c r="AO98" s="69"/>
      <c r="AP98" s="70" t="s">
        <v>66</v>
      </c>
      <c r="AQ98" s="134">
        <f>$F$828</f>
        <v>20.555555555555557</v>
      </c>
      <c r="AR98" s="78">
        <v>25</v>
      </c>
      <c r="AS98" s="69"/>
      <c r="AT98" s="70" t="s">
        <v>66</v>
      </c>
      <c r="AU98" s="134">
        <f>$F$829</f>
        <v>18</v>
      </c>
      <c r="AV98" s="78">
        <v>19</v>
      </c>
      <c r="AW98" s="69"/>
      <c r="AX98" s="70" t="s">
        <v>66</v>
      </c>
      <c r="AY98" s="134">
        <f>$F$830</f>
        <v>20</v>
      </c>
      <c r="AZ98" s="78">
        <v>26</v>
      </c>
      <c r="BA98" s="69"/>
      <c r="BB98" s="70" t="s">
        <v>66</v>
      </c>
      <c r="BC98" s="134">
        <f>$F$831</f>
        <v>17.5</v>
      </c>
      <c r="BD98" s="78">
        <v>20</v>
      </c>
      <c r="BE98" s="69"/>
      <c r="BF98" s="70" t="s">
        <v>66</v>
      </c>
      <c r="BG98" s="134">
        <f>$F$832</f>
        <v>23</v>
      </c>
      <c r="BH98" s="78">
        <v>29</v>
      </c>
      <c r="BI98" s="65"/>
      <c r="BJ98" s="68" t="s">
        <v>66</v>
      </c>
      <c r="BK98" s="134">
        <f>$Y$826</f>
        <v>14.058823529411764</v>
      </c>
      <c r="BL98" s="78">
        <v>8</v>
      </c>
      <c r="BM98" s="69"/>
      <c r="BN98" s="70" t="s">
        <v>66</v>
      </c>
      <c r="BO98" s="134">
        <f>$Y$827</f>
        <v>13.875</v>
      </c>
      <c r="BP98" s="78">
        <v>10</v>
      </c>
      <c r="BQ98" s="69"/>
      <c r="BR98" s="70" t="s">
        <v>66</v>
      </c>
      <c r="BS98" s="134">
        <f>$Y$828</f>
        <v>14.222222222222221</v>
      </c>
      <c r="BT98" s="78">
        <v>10</v>
      </c>
      <c r="BU98" s="69"/>
      <c r="BV98" s="70" t="s">
        <v>66</v>
      </c>
      <c r="BW98" s="134">
        <f>$Y$829</f>
        <v>12.75</v>
      </c>
      <c r="BX98" s="78">
        <v>11</v>
      </c>
      <c r="BY98" s="69"/>
      <c r="BZ98" s="70" t="s">
        <v>66</v>
      </c>
      <c r="CA98" s="134">
        <f>$Y$830</f>
        <v>15</v>
      </c>
      <c r="CB98" s="78">
        <v>11</v>
      </c>
      <c r="CC98" s="69"/>
      <c r="CD98" s="70" t="s">
        <v>66</v>
      </c>
      <c r="CE98" s="134">
        <f>$Y$831</f>
        <v>20.75</v>
      </c>
      <c r="CF98" s="78">
        <v>27</v>
      </c>
      <c r="CG98" s="69"/>
      <c r="CH98" s="70" t="s">
        <v>66</v>
      </c>
      <c r="CI98" s="134">
        <f>$Y$832</f>
        <v>9</v>
      </c>
      <c r="CJ98" s="78">
        <v>3</v>
      </c>
      <c r="CK98" s="65"/>
      <c r="CL98" s="68" t="s">
        <v>66</v>
      </c>
      <c r="CM98" s="134">
        <f>$AB$826</f>
        <v>15.823529411764707</v>
      </c>
      <c r="CN98" s="78">
        <v>15</v>
      </c>
      <c r="CO98" s="69"/>
      <c r="CP98" s="70" t="s">
        <v>66</v>
      </c>
      <c r="CQ98" s="134">
        <f>$AB$827</f>
        <v>15</v>
      </c>
      <c r="CR98" s="78">
        <v>14</v>
      </c>
      <c r="CS98" s="69"/>
      <c r="CT98" s="70" t="s">
        <v>66</v>
      </c>
      <c r="CU98" s="134">
        <f>$AB$828</f>
        <v>16.555555555555557</v>
      </c>
      <c r="CV98" s="78">
        <v>18</v>
      </c>
      <c r="CW98" s="69"/>
      <c r="CX98" s="70" t="s">
        <v>66</v>
      </c>
      <c r="CY98" s="134">
        <f>$AB$829</f>
        <v>16.5</v>
      </c>
      <c r="CZ98" s="78">
        <v>17</v>
      </c>
      <c r="DA98" s="69"/>
      <c r="DB98" s="70" t="s">
        <v>66</v>
      </c>
      <c r="DC98" s="134">
        <f>$AB$830</f>
        <v>13.5</v>
      </c>
      <c r="DD98" s="78">
        <v>10</v>
      </c>
      <c r="DE98" s="69"/>
      <c r="DF98" s="70" t="s">
        <v>66</v>
      </c>
      <c r="DG98" s="134">
        <f>$AB$831</f>
        <v>16.25</v>
      </c>
      <c r="DH98" s="78">
        <v>14</v>
      </c>
      <c r="DI98" s="69"/>
      <c r="DJ98" s="70" t="s">
        <v>66</v>
      </c>
      <c r="DK98" s="134">
        <f>$AB$832</f>
        <v>16.8</v>
      </c>
      <c r="DL98" s="78">
        <v>18</v>
      </c>
    </row>
    <row r="99" spans="1:116" x14ac:dyDescent="0.3">
      <c r="A99" s="318"/>
      <c r="B99" s="318"/>
      <c r="C99" s="318"/>
      <c r="D99" s="318"/>
      <c r="E99" s="318"/>
      <c r="AH99" s="68" t="s">
        <v>67</v>
      </c>
      <c r="AI99" s="134">
        <f>$F$858</f>
        <v>16.411764705882351</v>
      </c>
      <c r="AJ99" s="78">
        <v>16</v>
      </c>
      <c r="AK99" s="69"/>
      <c r="AL99" s="70" t="s">
        <v>67</v>
      </c>
      <c r="AM99" s="134">
        <f>$F$859</f>
        <v>15.375</v>
      </c>
      <c r="AN99" s="78">
        <v>14</v>
      </c>
      <c r="AO99" s="69"/>
      <c r="AP99" s="70" t="s">
        <v>67</v>
      </c>
      <c r="AQ99" s="134">
        <f>$F$860</f>
        <v>17.333333333333332</v>
      </c>
      <c r="AR99" s="78">
        <v>19</v>
      </c>
      <c r="AS99" s="69"/>
      <c r="AT99" s="70" t="s">
        <v>67</v>
      </c>
      <c r="AU99" s="134">
        <f>$F$861</f>
        <v>19</v>
      </c>
      <c r="AV99" s="78">
        <v>24</v>
      </c>
      <c r="AW99" s="69"/>
      <c r="AX99" s="70" t="s">
        <v>67</v>
      </c>
      <c r="AY99" s="134">
        <f>$F$862</f>
        <v>11.75</v>
      </c>
      <c r="AZ99" s="78">
        <v>4</v>
      </c>
      <c r="BA99" s="69"/>
      <c r="BB99" s="70" t="s">
        <v>67</v>
      </c>
      <c r="BC99" s="134">
        <f>$F$863</f>
        <v>14</v>
      </c>
      <c r="BD99" s="78">
        <v>11</v>
      </c>
      <c r="BE99" s="69"/>
      <c r="BF99" s="70" t="s">
        <v>67</v>
      </c>
      <c r="BG99" s="134">
        <f>$F$864</f>
        <v>20</v>
      </c>
      <c r="BH99" s="78">
        <v>24</v>
      </c>
      <c r="BI99" s="65"/>
      <c r="BJ99" s="68" t="s">
        <v>67</v>
      </c>
      <c r="BK99" s="134">
        <f>$Y$858</f>
        <v>16.470588235294116</v>
      </c>
      <c r="BL99" s="78">
        <v>17</v>
      </c>
      <c r="BM99" s="69"/>
      <c r="BN99" s="70" t="s">
        <v>67</v>
      </c>
      <c r="BO99" s="134">
        <f>$Y$859</f>
        <v>16.625</v>
      </c>
      <c r="BP99" s="78">
        <v>19</v>
      </c>
      <c r="BQ99" s="69"/>
      <c r="BR99" s="70" t="s">
        <v>67</v>
      </c>
      <c r="BS99" s="134">
        <f>$Y$860</f>
        <v>16.333333333333332</v>
      </c>
      <c r="BT99" s="78">
        <v>15</v>
      </c>
      <c r="BU99" s="69"/>
      <c r="BV99" s="70" t="s">
        <v>67</v>
      </c>
      <c r="BW99" s="134">
        <f>$Y$861</f>
        <v>12.5</v>
      </c>
      <c r="BX99" s="78">
        <v>10</v>
      </c>
      <c r="BY99" s="69"/>
      <c r="BZ99" s="70" t="s">
        <v>67</v>
      </c>
      <c r="CA99" s="134">
        <f>$Y$862</f>
        <v>20.75</v>
      </c>
      <c r="CB99" s="78">
        <v>23</v>
      </c>
      <c r="CC99" s="69"/>
      <c r="CD99" s="70" t="s">
        <v>67</v>
      </c>
      <c r="CE99" s="134">
        <f>$Y$863</f>
        <v>18.75</v>
      </c>
      <c r="CF99" s="78">
        <v>18</v>
      </c>
      <c r="CG99" s="69"/>
      <c r="CH99" s="70" t="s">
        <v>67</v>
      </c>
      <c r="CI99" s="134">
        <f>$Y$864</f>
        <v>14.4</v>
      </c>
      <c r="CJ99" s="78">
        <v>10</v>
      </c>
      <c r="CK99" s="65"/>
      <c r="CL99" s="68" t="s">
        <v>67</v>
      </c>
      <c r="CM99" s="134">
        <f>$AB$858</f>
        <v>14.058823529411764</v>
      </c>
      <c r="CN99" s="78">
        <v>4</v>
      </c>
      <c r="CO99" s="69"/>
      <c r="CP99" s="70" t="s">
        <v>67</v>
      </c>
      <c r="CQ99" s="134">
        <f>$AB$859</f>
        <v>18</v>
      </c>
      <c r="CR99" s="78">
        <v>22</v>
      </c>
      <c r="CS99" s="69"/>
      <c r="CT99" s="70" t="s">
        <v>67</v>
      </c>
      <c r="CU99" s="134">
        <f>$AB$860</f>
        <v>10.555555555555555</v>
      </c>
      <c r="CV99" s="78">
        <v>1</v>
      </c>
      <c r="CW99" s="69"/>
      <c r="CX99" s="70" t="s">
        <v>67</v>
      </c>
      <c r="CY99" s="134">
        <f>$AB$861</f>
        <v>16</v>
      </c>
      <c r="CZ99" s="78">
        <v>14</v>
      </c>
      <c r="DA99" s="69"/>
      <c r="DB99" s="70" t="s">
        <v>67</v>
      </c>
      <c r="DC99" s="134">
        <f>$AB$862</f>
        <v>20</v>
      </c>
      <c r="DD99" s="78">
        <v>25</v>
      </c>
      <c r="DE99" s="69"/>
      <c r="DF99" s="70" t="s">
        <v>67</v>
      </c>
      <c r="DG99" s="134">
        <f>$AB$863</f>
        <v>16.5</v>
      </c>
      <c r="DH99" s="78">
        <v>15</v>
      </c>
      <c r="DI99" s="69"/>
      <c r="DJ99" s="70" t="s">
        <v>67</v>
      </c>
      <c r="DK99" s="134">
        <f>$AB$864</f>
        <v>5.8</v>
      </c>
      <c r="DL99" s="78">
        <v>1</v>
      </c>
    </row>
    <row r="100" spans="1:116" x14ac:dyDescent="0.3">
      <c r="A100" s="319"/>
      <c r="B100" s="319"/>
      <c r="C100" s="319"/>
      <c r="D100" s="319"/>
      <c r="E100" s="319"/>
      <c r="H100" s="306" t="s">
        <v>232</v>
      </c>
      <c r="I100" s="307"/>
      <c r="J100" s="307"/>
      <c r="K100" s="307"/>
      <c r="L100" s="307"/>
      <c r="M100" s="307"/>
      <c r="N100" s="307"/>
      <c r="O100" s="307"/>
      <c r="P100" s="307"/>
      <c r="Q100" s="307"/>
      <c r="R100" s="307"/>
      <c r="S100" s="307"/>
      <c r="T100" s="307"/>
      <c r="U100" s="307"/>
      <c r="V100" s="308"/>
      <c r="W100" s="86" t="s">
        <v>38</v>
      </c>
      <c r="X100" s="72"/>
      <c r="Y100" s="72"/>
      <c r="Z100" s="72"/>
      <c r="AA100" s="72"/>
      <c r="AB100" s="72"/>
      <c r="AC100" s="72"/>
      <c r="AD100" s="72"/>
      <c r="AE100" s="72"/>
      <c r="AF100" s="72"/>
      <c r="AH100" s="68" t="s">
        <v>68</v>
      </c>
      <c r="AI100" s="134">
        <f>$F$890</f>
        <v>11.470588235294118</v>
      </c>
      <c r="AJ100" s="78">
        <v>2</v>
      </c>
      <c r="AK100" s="69"/>
      <c r="AL100" s="70" t="s">
        <v>68</v>
      </c>
      <c r="AM100" s="134">
        <f>$F$891</f>
        <v>10.875</v>
      </c>
      <c r="AN100" s="78">
        <v>1</v>
      </c>
      <c r="AO100" s="69"/>
      <c r="AP100" s="70" t="s">
        <v>68</v>
      </c>
      <c r="AQ100" s="134">
        <f>$F$892</f>
        <v>12</v>
      </c>
      <c r="AR100" s="78">
        <v>6</v>
      </c>
      <c r="AS100" s="69"/>
      <c r="AT100" s="70" t="s">
        <v>68</v>
      </c>
      <c r="AU100" s="134">
        <f>$F$893</f>
        <v>9.25</v>
      </c>
      <c r="AV100" s="78">
        <v>1</v>
      </c>
      <c r="AW100" s="69"/>
      <c r="AX100" s="70" t="s">
        <v>68</v>
      </c>
      <c r="AY100" s="134">
        <f>$F$894</f>
        <v>12.5</v>
      </c>
      <c r="AZ100" s="78">
        <v>5</v>
      </c>
      <c r="BA100" s="69"/>
      <c r="BB100" s="70" t="s">
        <v>68</v>
      </c>
      <c r="BC100" s="134">
        <f>$F$895</f>
        <v>12.5</v>
      </c>
      <c r="BD100" s="78">
        <v>7</v>
      </c>
      <c r="BE100" s="69"/>
      <c r="BF100" s="70" t="s">
        <v>68</v>
      </c>
      <c r="BG100" s="134">
        <f>$F$896</f>
        <v>11.6</v>
      </c>
      <c r="BH100" s="78">
        <v>7</v>
      </c>
      <c r="BI100" s="65"/>
      <c r="BJ100" s="68" t="s">
        <v>68</v>
      </c>
      <c r="BK100" s="134">
        <f>$Y$890</f>
        <v>18</v>
      </c>
      <c r="BL100" s="78">
        <v>22</v>
      </c>
      <c r="BM100" s="69"/>
      <c r="BN100" s="70" t="s">
        <v>68</v>
      </c>
      <c r="BO100" s="134">
        <f>$Y$891</f>
        <v>15.125</v>
      </c>
      <c r="BP100" s="78">
        <v>13</v>
      </c>
      <c r="BQ100" s="69"/>
      <c r="BR100" s="70" t="s">
        <v>68</v>
      </c>
      <c r="BS100" s="134">
        <f>$Y$892</f>
        <v>20.555555555555557</v>
      </c>
      <c r="BT100" s="78">
        <v>27</v>
      </c>
      <c r="BU100" s="69"/>
      <c r="BV100" s="70" t="s">
        <v>68</v>
      </c>
      <c r="BW100" s="134">
        <f>$Y$893</f>
        <v>15.25</v>
      </c>
      <c r="BX100" s="78">
        <v>16</v>
      </c>
      <c r="BY100" s="69"/>
      <c r="BZ100" s="70" t="s">
        <v>68</v>
      </c>
      <c r="CA100" s="134">
        <f>$Y$894</f>
        <v>15</v>
      </c>
      <c r="CB100" s="78">
        <v>11</v>
      </c>
      <c r="CC100" s="69"/>
      <c r="CD100" s="70" t="s">
        <v>68</v>
      </c>
      <c r="CE100" s="134">
        <f>$Y$895</f>
        <v>18.75</v>
      </c>
      <c r="CF100" s="78">
        <v>18</v>
      </c>
      <c r="CG100" s="69"/>
      <c r="CH100" s="70" t="s">
        <v>68</v>
      </c>
      <c r="CI100" s="134">
        <f>$Y$896</f>
        <v>22</v>
      </c>
      <c r="CJ100" s="78">
        <v>29</v>
      </c>
      <c r="CK100" s="65"/>
      <c r="CL100" s="68" t="s">
        <v>68</v>
      </c>
      <c r="CM100" s="134">
        <f>$AB$890</f>
        <v>21.352941176470587</v>
      </c>
      <c r="CN100" s="78">
        <v>31</v>
      </c>
      <c r="CO100" s="69"/>
      <c r="CP100" s="70" t="s">
        <v>68</v>
      </c>
      <c r="CQ100" s="134">
        <f>$AB$891</f>
        <v>20.75</v>
      </c>
      <c r="CR100" s="78">
        <v>29</v>
      </c>
      <c r="CS100" s="69"/>
      <c r="CT100" s="70" t="s">
        <v>68</v>
      </c>
      <c r="CU100" s="134">
        <f>$AB$892</f>
        <v>21.888888888888889</v>
      </c>
      <c r="CV100" s="78">
        <v>32</v>
      </c>
      <c r="CW100" s="69"/>
      <c r="CX100" s="70" t="s">
        <v>68</v>
      </c>
      <c r="CY100" s="134">
        <f>$AB$893</f>
        <v>23.5</v>
      </c>
      <c r="CZ100" s="78">
        <v>31</v>
      </c>
      <c r="DA100" s="69"/>
      <c r="DB100" s="70" t="s">
        <v>68</v>
      </c>
      <c r="DC100" s="134">
        <f>$AB$894</f>
        <v>18</v>
      </c>
      <c r="DD100" s="78">
        <v>20</v>
      </c>
      <c r="DE100" s="69"/>
      <c r="DF100" s="70" t="s">
        <v>68</v>
      </c>
      <c r="DG100" s="134">
        <f>$AB$895</f>
        <v>27.75</v>
      </c>
      <c r="DH100" s="78">
        <v>32</v>
      </c>
      <c r="DI100" s="69"/>
      <c r="DJ100" s="70" t="s">
        <v>68</v>
      </c>
      <c r="DK100" s="134">
        <f>$AB$896</f>
        <v>17.2</v>
      </c>
      <c r="DL100" s="78">
        <v>20</v>
      </c>
    </row>
    <row r="101" spans="1:116" x14ac:dyDescent="0.3">
      <c r="A101" s="73" t="s">
        <v>139</v>
      </c>
      <c r="B101" s="96" t="s">
        <v>140</v>
      </c>
      <c r="C101" s="73" t="s">
        <v>141</v>
      </c>
      <c r="D101" s="98" t="s">
        <v>228</v>
      </c>
      <c r="E101" s="73" t="s">
        <v>142</v>
      </c>
      <c r="G101" s="73" t="s">
        <v>143</v>
      </c>
      <c r="H101" s="74" t="s">
        <v>144</v>
      </c>
      <c r="I101" s="74" t="s">
        <v>145</v>
      </c>
      <c r="J101" s="74" t="s">
        <v>146</v>
      </c>
      <c r="K101" s="74" t="s">
        <v>110</v>
      </c>
      <c r="L101" s="74" t="s">
        <v>111</v>
      </c>
      <c r="M101" s="74" t="s">
        <v>112</v>
      </c>
      <c r="N101" s="74" t="s">
        <v>113</v>
      </c>
      <c r="O101" s="89" t="s">
        <v>114</v>
      </c>
      <c r="P101" s="92"/>
      <c r="Q101" s="76" t="s">
        <v>33</v>
      </c>
      <c r="R101" s="74" t="s">
        <v>34</v>
      </c>
      <c r="S101" s="89" t="s">
        <v>35</v>
      </c>
      <c r="T101" s="71"/>
      <c r="U101" s="93" t="s">
        <v>149</v>
      </c>
      <c r="V101" s="92"/>
      <c r="W101" s="76" t="s">
        <v>150</v>
      </c>
      <c r="X101" s="72"/>
      <c r="Y101" s="72"/>
      <c r="Z101" s="72"/>
      <c r="AA101" s="72"/>
      <c r="AB101" s="72"/>
      <c r="AC101" s="72"/>
      <c r="AD101" s="72"/>
      <c r="AE101" s="72"/>
      <c r="AF101" s="72"/>
      <c r="AH101" s="68" t="s">
        <v>69</v>
      </c>
      <c r="AI101" s="134">
        <f>$F$922</f>
        <v>14.705882352941176</v>
      </c>
      <c r="AJ101" s="78">
        <v>11</v>
      </c>
      <c r="AK101" s="69"/>
      <c r="AL101" s="70" t="s">
        <v>69</v>
      </c>
      <c r="AM101" s="134">
        <f>$F$923</f>
        <v>18.875</v>
      </c>
      <c r="AN101" s="78">
        <v>24</v>
      </c>
      <c r="AO101" s="69"/>
      <c r="AP101" s="70" t="s">
        <v>69</v>
      </c>
      <c r="AQ101" s="134">
        <f>$F$924</f>
        <v>10.625</v>
      </c>
      <c r="AR101" s="78">
        <v>2</v>
      </c>
      <c r="AS101" s="69"/>
      <c r="AT101" s="70" t="s">
        <v>69</v>
      </c>
      <c r="AU101" s="134">
        <f>$F$925</f>
        <v>20</v>
      </c>
      <c r="AV101" s="78">
        <v>27</v>
      </c>
      <c r="AW101" s="69"/>
      <c r="AX101" s="70" t="s">
        <v>69</v>
      </c>
      <c r="AY101" s="134">
        <f>$F$926</f>
        <v>17.75</v>
      </c>
      <c r="AZ101" s="78">
        <v>19</v>
      </c>
      <c r="BA101" s="69"/>
      <c r="BB101" s="70" t="s">
        <v>69</v>
      </c>
      <c r="BC101" s="134">
        <f>$F$927</f>
        <v>10.75</v>
      </c>
      <c r="BD101" s="78">
        <v>6</v>
      </c>
      <c r="BE101" s="69"/>
      <c r="BF101" s="70" t="s">
        <v>69</v>
      </c>
      <c r="BG101" s="134">
        <f>$F$928</f>
        <v>11.2</v>
      </c>
      <c r="BH101" s="78">
        <v>6</v>
      </c>
      <c r="BI101" s="65"/>
      <c r="BJ101" s="68" t="s">
        <v>69</v>
      </c>
      <c r="BK101" s="134">
        <f>$Y$922</f>
        <v>17.470588235294116</v>
      </c>
      <c r="BL101" s="78">
        <v>21</v>
      </c>
      <c r="BM101" s="69"/>
      <c r="BN101" s="70" t="s">
        <v>69</v>
      </c>
      <c r="BO101" s="134">
        <f>$Y$923</f>
        <v>15.875</v>
      </c>
      <c r="BP101" s="78">
        <v>16</v>
      </c>
      <c r="BQ101" s="69"/>
      <c r="BR101" s="70" t="s">
        <v>69</v>
      </c>
      <c r="BS101" s="134">
        <f>$Y$924</f>
        <v>19.25</v>
      </c>
      <c r="BT101" s="78">
        <v>23</v>
      </c>
      <c r="BU101" s="69"/>
      <c r="BV101" s="70" t="s">
        <v>69</v>
      </c>
      <c r="BW101" s="134">
        <f>$Y$925</f>
        <v>14</v>
      </c>
      <c r="BX101" s="78">
        <v>14</v>
      </c>
      <c r="BY101" s="69"/>
      <c r="BZ101" s="70" t="s">
        <v>69</v>
      </c>
      <c r="CA101" s="134">
        <f>$Y$926</f>
        <v>17.75</v>
      </c>
      <c r="CB101" s="78">
        <v>20</v>
      </c>
      <c r="CC101" s="69"/>
      <c r="CD101" s="70" t="s">
        <v>69</v>
      </c>
      <c r="CE101" s="134">
        <f>$Y$927</f>
        <v>19.75</v>
      </c>
      <c r="CF101" s="78">
        <v>26</v>
      </c>
      <c r="CG101" s="69"/>
      <c r="CH101" s="70" t="s">
        <v>69</v>
      </c>
      <c r="CI101" s="134">
        <f>$Y$928</f>
        <v>18.2</v>
      </c>
      <c r="CJ101" s="78">
        <v>21</v>
      </c>
      <c r="CK101" s="65"/>
      <c r="CL101" s="68" t="s">
        <v>69</v>
      </c>
      <c r="CM101" s="134">
        <f>$AB$922</f>
        <v>17.588235294117649</v>
      </c>
      <c r="CN101" s="78">
        <v>22</v>
      </c>
      <c r="CO101" s="69"/>
      <c r="CP101" s="70" t="s">
        <v>69</v>
      </c>
      <c r="CQ101" s="134">
        <f>$AB$923</f>
        <v>17.5</v>
      </c>
      <c r="CR101" s="78">
        <v>21</v>
      </c>
      <c r="CS101" s="69"/>
      <c r="CT101" s="70" t="s">
        <v>69</v>
      </c>
      <c r="CU101" s="134">
        <f>$AB$924</f>
        <v>16.5</v>
      </c>
      <c r="CV101" s="78">
        <v>17</v>
      </c>
      <c r="CW101" s="69"/>
      <c r="CX101" s="70" t="s">
        <v>69</v>
      </c>
      <c r="CY101" s="134">
        <f>$AB$925</f>
        <v>11.25</v>
      </c>
      <c r="CZ101" s="78">
        <v>6</v>
      </c>
      <c r="DA101" s="69"/>
      <c r="DB101" s="70" t="s">
        <v>69</v>
      </c>
      <c r="DC101" s="134">
        <f>$AB$926</f>
        <v>23.75</v>
      </c>
      <c r="DD101" s="78">
        <v>30</v>
      </c>
      <c r="DE101" s="69"/>
      <c r="DF101" s="70" t="s">
        <v>69</v>
      </c>
      <c r="DG101" s="134">
        <f>$AB$927</f>
        <v>20.75</v>
      </c>
      <c r="DH101" s="78">
        <v>26</v>
      </c>
      <c r="DI101" s="69"/>
      <c r="DJ101" s="70" t="s">
        <v>69</v>
      </c>
      <c r="DK101" s="134">
        <f>$AB$928</f>
        <v>15.2</v>
      </c>
      <c r="DL101" s="78">
        <v>12</v>
      </c>
    </row>
    <row r="102" spans="1:116" x14ac:dyDescent="0.3">
      <c r="A102" s="73">
        <v>1</v>
      </c>
      <c r="B102" s="96">
        <v>44812</v>
      </c>
      <c r="C102" s="84" t="s">
        <v>154</v>
      </c>
      <c r="D102" s="99">
        <v>0.84722222222222221</v>
      </c>
      <c r="E102" s="85" t="s">
        <v>194</v>
      </c>
      <c r="G102" s="73">
        <f>$G$8</f>
        <v>0.66700000000000004</v>
      </c>
      <c r="H102" s="73">
        <f>DVOA!$F$387</f>
        <v>16</v>
      </c>
      <c r="I102" s="73">
        <f>DVOA!$F$389</f>
        <v>4</v>
      </c>
      <c r="J102" s="73">
        <f>DVOA!$F$393</f>
        <v>22</v>
      </c>
      <c r="K102" s="73">
        <f>DVOA!$F$396</f>
        <v>30</v>
      </c>
      <c r="L102" s="73">
        <f>DVOA!$F$397</f>
        <v>30</v>
      </c>
      <c r="M102" s="73">
        <f>DVOA!$F$398</f>
        <v>7</v>
      </c>
      <c r="N102" s="73">
        <f>DVOA!$F$401</f>
        <v>17</v>
      </c>
      <c r="O102" s="81">
        <f>DVOA!$F$390</f>
        <v>2</v>
      </c>
      <c r="P102" s="88"/>
      <c r="Q102" s="82">
        <f>DVOA!$AE$387</f>
        <v>18</v>
      </c>
      <c r="R102" s="73">
        <f>DVOA!$AE$388</f>
        <v>16</v>
      </c>
      <c r="S102" s="81">
        <f>DVOA!$AE$389</f>
        <v>14</v>
      </c>
      <c r="T102" s="75"/>
      <c r="U102" s="87">
        <f>DVOA!$AE$401</f>
        <v>31</v>
      </c>
      <c r="V102" s="88"/>
      <c r="W102" s="82">
        <f>DVOA!$AE$397</f>
        <v>24</v>
      </c>
      <c r="X102" s="72"/>
      <c r="Y102" s="72"/>
      <c r="Z102" s="72"/>
      <c r="AA102" s="72"/>
      <c r="AB102" s="72"/>
      <c r="AC102" s="72"/>
      <c r="AD102" s="72"/>
      <c r="AE102" s="72"/>
      <c r="AF102" s="72"/>
      <c r="AH102" s="68" t="s">
        <v>70</v>
      </c>
      <c r="AI102" s="134">
        <f>$F$954</f>
        <v>17.058823529411764</v>
      </c>
      <c r="AJ102" s="78">
        <v>19</v>
      </c>
      <c r="AK102" s="69"/>
      <c r="AL102" s="70" t="s">
        <v>70</v>
      </c>
      <c r="AM102" s="134">
        <f>$F$955</f>
        <v>19.375</v>
      </c>
      <c r="AN102" s="78">
        <v>28</v>
      </c>
      <c r="AO102" s="69"/>
      <c r="AP102" s="70" t="s">
        <v>70</v>
      </c>
      <c r="AQ102" s="134">
        <f>$F$956</f>
        <v>15</v>
      </c>
      <c r="AR102" s="78">
        <v>12</v>
      </c>
      <c r="AS102" s="69"/>
      <c r="AT102" s="70" t="s">
        <v>70</v>
      </c>
      <c r="AU102" s="134">
        <f>$F$957</f>
        <v>18.75</v>
      </c>
      <c r="AV102" s="78">
        <v>21</v>
      </c>
      <c r="AW102" s="69"/>
      <c r="AX102" s="70" t="s">
        <v>70</v>
      </c>
      <c r="AY102" s="134">
        <f>$F$958</f>
        <v>20</v>
      </c>
      <c r="AZ102" s="78">
        <v>26</v>
      </c>
      <c r="BA102" s="69"/>
      <c r="BB102" s="70" t="s">
        <v>70</v>
      </c>
      <c r="BC102" s="134">
        <f>$F$959</f>
        <v>12.75</v>
      </c>
      <c r="BD102" s="78">
        <v>9</v>
      </c>
      <c r="BE102" s="69"/>
      <c r="BF102" s="70" t="s">
        <v>70</v>
      </c>
      <c r="BG102" s="134">
        <f>$F$960</f>
        <v>16.8</v>
      </c>
      <c r="BH102" s="78">
        <v>16</v>
      </c>
      <c r="BI102" s="65"/>
      <c r="BJ102" s="68" t="s">
        <v>70</v>
      </c>
      <c r="BK102" s="134">
        <f>$Y$954</f>
        <v>13.823529411764707</v>
      </c>
      <c r="BL102" s="78">
        <v>7</v>
      </c>
      <c r="BM102" s="69"/>
      <c r="BN102" s="70" t="s">
        <v>70</v>
      </c>
      <c r="BO102" s="134">
        <f>$Y$955</f>
        <v>12.625</v>
      </c>
      <c r="BP102" s="78">
        <v>5</v>
      </c>
      <c r="BQ102" s="69"/>
      <c r="BR102" s="70" t="s">
        <v>70</v>
      </c>
      <c r="BS102" s="134">
        <f>$Y$956</f>
        <v>14.888888888888889</v>
      </c>
      <c r="BT102" s="78">
        <v>13</v>
      </c>
      <c r="BU102" s="69"/>
      <c r="BV102" s="70" t="s">
        <v>70</v>
      </c>
      <c r="BW102" s="134">
        <f>$Y$957</f>
        <v>13.25</v>
      </c>
      <c r="BX102" s="78">
        <v>12</v>
      </c>
      <c r="BY102" s="69"/>
      <c r="BZ102" s="70" t="s">
        <v>70</v>
      </c>
      <c r="CA102" s="134">
        <f>$Y$958</f>
        <v>12</v>
      </c>
      <c r="CB102" s="78">
        <v>9</v>
      </c>
      <c r="CC102" s="69"/>
      <c r="CD102" s="70" t="s">
        <v>70</v>
      </c>
      <c r="CE102" s="134">
        <f>$Y$959</f>
        <v>12.25</v>
      </c>
      <c r="CF102" s="78">
        <v>7</v>
      </c>
      <c r="CG102" s="69"/>
      <c r="CH102" s="70" t="s">
        <v>70</v>
      </c>
      <c r="CI102" s="134">
        <f>$Y$960</f>
        <v>17</v>
      </c>
      <c r="CJ102" s="78">
        <v>17</v>
      </c>
      <c r="CK102" s="65"/>
      <c r="CL102" s="68" t="s">
        <v>70</v>
      </c>
      <c r="CM102" s="134">
        <f>$AB$954</f>
        <v>15.529411764705882</v>
      </c>
      <c r="CN102" s="78">
        <v>12</v>
      </c>
      <c r="CO102" s="69"/>
      <c r="CP102" s="70" t="s">
        <v>70</v>
      </c>
      <c r="CQ102" s="134">
        <f>$AB$955</f>
        <v>14.125</v>
      </c>
      <c r="CR102" s="78">
        <v>8</v>
      </c>
      <c r="CS102" s="69"/>
      <c r="CT102" s="70" t="s">
        <v>70</v>
      </c>
      <c r="CU102" s="134">
        <f>$AB$956</f>
        <v>16.777777777777779</v>
      </c>
      <c r="CV102" s="78">
        <v>20</v>
      </c>
      <c r="CW102" s="69"/>
      <c r="CX102" s="70" t="s">
        <v>70</v>
      </c>
      <c r="CY102" s="134">
        <f>$AB$957</f>
        <v>20</v>
      </c>
      <c r="CZ102" s="78">
        <v>24</v>
      </c>
      <c r="DA102" s="69"/>
      <c r="DB102" s="70" t="s">
        <v>70</v>
      </c>
      <c r="DC102" s="134">
        <f>$AB$958</f>
        <v>8.25</v>
      </c>
      <c r="DD102" s="78">
        <v>2</v>
      </c>
      <c r="DE102" s="69"/>
      <c r="DF102" s="70" t="s">
        <v>70</v>
      </c>
      <c r="DG102" s="134">
        <f>$AB$959</f>
        <v>22.75</v>
      </c>
      <c r="DH102" s="78">
        <v>30</v>
      </c>
      <c r="DI102" s="69"/>
      <c r="DJ102" s="70" t="s">
        <v>70</v>
      </c>
      <c r="DK102" s="134">
        <f>$AB$960</f>
        <v>12</v>
      </c>
      <c r="DL102" s="78">
        <v>3</v>
      </c>
    </row>
    <row r="103" spans="1:116" x14ac:dyDescent="0.3">
      <c r="A103" s="73">
        <v>2</v>
      </c>
      <c r="B103" s="96">
        <v>44823</v>
      </c>
      <c r="C103" s="84" t="s">
        <v>216</v>
      </c>
      <c r="D103" s="99">
        <v>0.80208333333333337</v>
      </c>
      <c r="E103" s="85" t="s">
        <v>171</v>
      </c>
      <c r="F103" s="64" t="s">
        <v>220</v>
      </c>
      <c r="G103" s="73">
        <v>0.33300000000000002</v>
      </c>
      <c r="H103" s="73">
        <f>DVOA!$F$639</f>
        <v>26</v>
      </c>
      <c r="I103" s="73">
        <f>DVOA!$F$641</f>
        <v>20</v>
      </c>
      <c r="J103" s="73">
        <f>DVOA!$F$645</f>
        <v>26</v>
      </c>
      <c r="K103" s="73">
        <f>DVOA!$F$648</f>
        <v>31</v>
      </c>
      <c r="L103" s="73">
        <f>DVOA!$F$649</f>
        <v>32</v>
      </c>
      <c r="M103" s="73">
        <f>DVOA!$F$650</f>
        <v>22</v>
      </c>
      <c r="N103" s="73">
        <f>DVOA!$F$653</f>
        <v>5</v>
      </c>
      <c r="O103" s="81">
        <f>DVOA!$F$642</f>
        <v>7</v>
      </c>
      <c r="P103" s="88"/>
      <c r="Q103" s="82">
        <f>DVOA!$AE$639</f>
        <v>17</v>
      </c>
      <c r="R103" s="73">
        <f>DVOA!$AE$640</f>
        <v>8</v>
      </c>
      <c r="S103" s="81">
        <f>DVOA!$AE$641</f>
        <v>27</v>
      </c>
      <c r="T103" s="75"/>
      <c r="U103" s="87">
        <f>DVOA!$AE$653</f>
        <v>24</v>
      </c>
      <c r="V103" s="88"/>
      <c r="W103" s="82">
        <f>DVOA!$AE$649</f>
        <v>26</v>
      </c>
      <c r="X103" s="72"/>
      <c r="Y103" s="72"/>
      <c r="Z103" s="72"/>
      <c r="AA103" s="72"/>
      <c r="AB103" s="72"/>
      <c r="AC103" s="72"/>
      <c r="AD103" s="72"/>
      <c r="AE103" s="72"/>
      <c r="AF103" s="72"/>
      <c r="AH103" s="68" t="s">
        <v>71</v>
      </c>
      <c r="AI103" s="134">
        <f>$F$986</f>
        <v>14.117647058823529</v>
      </c>
      <c r="AJ103" s="78">
        <v>7</v>
      </c>
      <c r="AK103" s="69"/>
      <c r="AL103" s="70" t="s">
        <v>71</v>
      </c>
      <c r="AM103" s="134">
        <f>$F$987</f>
        <v>13</v>
      </c>
      <c r="AN103" s="78">
        <v>5</v>
      </c>
      <c r="AO103" s="69"/>
      <c r="AP103" s="70" t="s">
        <v>71</v>
      </c>
      <c r="AQ103" s="134">
        <f>$F$988</f>
        <v>15.111111111111111</v>
      </c>
      <c r="AR103" s="78">
        <v>14</v>
      </c>
      <c r="AS103" s="69"/>
      <c r="AT103" s="70" t="s">
        <v>71</v>
      </c>
      <c r="AU103" s="134">
        <f>$F$989</f>
        <v>12.5</v>
      </c>
      <c r="AV103" s="78">
        <v>4</v>
      </c>
      <c r="AW103" s="69"/>
      <c r="AX103" s="70" t="s">
        <v>71</v>
      </c>
      <c r="AY103" s="134">
        <f>$F$990</f>
        <v>13.5</v>
      </c>
      <c r="AZ103" s="78">
        <v>7</v>
      </c>
      <c r="BA103" s="69"/>
      <c r="BB103" s="70" t="s">
        <v>71</v>
      </c>
      <c r="BC103" s="134">
        <f>$F$991</f>
        <v>18.5</v>
      </c>
      <c r="BD103" s="78">
        <v>23</v>
      </c>
      <c r="BE103" s="69"/>
      <c r="BF103" s="70" t="s">
        <v>71</v>
      </c>
      <c r="BG103" s="134">
        <f>$F$992</f>
        <v>12.4</v>
      </c>
      <c r="BH103" s="78">
        <v>8</v>
      </c>
      <c r="BI103" s="65"/>
      <c r="BJ103" s="68" t="s">
        <v>71</v>
      </c>
      <c r="BK103" s="134">
        <f>$Y$986</f>
        <v>21.352941176470587</v>
      </c>
      <c r="BL103" s="78">
        <v>30</v>
      </c>
      <c r="BM103" s="69"/>
      <c r="BN103" s="70" t="s">
        <v>71</v>
      </c>
      <c r="BO103" s="134">
        <f>$Y$987</f>
        <v>24.5</v>
      </c>
      <c r="BP103" s="78">
        <v>31</v>
      </c>
      <c r="BQ103" s="69"/>
      <c r="BR103" s="70" t="s">
        <v>71</v>
      </c>
      <c r="BS103" s="134">
        <f>$Y$988</f>
        <v>18.555555555555557</v>
      </c>
      <c r="BT103" s="78">
        <v>22</v>
      </c>
      <c r="BU103" s="69"/>
      <c r="BV103" s="70" t="s">
        <v>71</v>
      </c>
      <c r="BW103" s="134">
        <f>$Y$989</f>
        <v>22.5</v>
      </c>
      <c r="BX103" s="78">
        <v>25</v>
      </c>
      <c r="BY103" s="69"/>
      <c r="BZ103" s="70" t="s">
        <v>71</v>
      </c>
      <c r="CA103" s="134">
        <f>$Y$990</f>
        <v>26.5</v>
      </c>
      <c r="CB103" s="78">
        <v>32</v>
      </c>
      <c r="CC103" s="69"/>
      <c r="CD103" s="70" t="s">
        <v>71</v>
      </c>
      <c r="CE103" s="134">
        <f>$Y$991</f>
        <v>17</v>
      </c>
      <c r="CF103" s="78">
        <v>16</v>
      </c>
      <c r="CG103" s="69"/>
      <c r="CH103" s="70" t="s">
        <v>71</v>
      </c>
      <c r="CI103" s="134">
        <f>$Y$992</f>
        <v>19.8</v>
      </c>
      <c r="CJ103" s="78">
        <v>22</v>
      </c>
      <c r="CK103" s="65"/>
      <c r="CL103" s="68" t="s">
        <v>71</v>
      </c>
      <c r="CM103" s="134">
        <f>$AB$986</f>
        <v>14.588235294117647</v>
      </c>
      <c r="CN103" s="78">
        <v>8</v>
      </c>
      <c r="CO103" s="69"/>
      <c r="CP103" s="70" t="s">
        <v>71</v>
      </c>
      <c r="CQ103" s="134">
        <f>$AB$987</f>
        <v>12.375</v>
      </c>
      <c r="CR103" s="78">
        <v>3</v>
      </c>
      <c r="CS103" s="69"/>
      <c r="CT103" s="70" t="s">
        <v>71</v>
      </c>
      <c r="CU103" s="134">
        <f>$AB$988</f>
        <v>16.555555555555557</v>
      </c>
      <c r="CV103" s="78">
        <v>18</v>
      </c>
      <c r="CW103" s="69"/>
      <c r="CX103" s="70" t="s">
        <v>71</v>
      </c>
      <c r="CY103" s="134">
        <f>$AB$989</f>
        <v>10</v>
      </c>
      <c r="CZ103" s="78">
        <v>4</v>
      </c>
      <c r="DA103" s="69"/>
      <c r="DB103" s="70" t="s">
        <v>71</v>
      </c>
      <c r="DC103" s="134">
        <f>$AB$990</f>
        <v>14.75</v>
      </c>
      <c r="DD103" s="78">
        <v>13</v>
      </c>
      <c r="DE103" s="69"/>
      <c r="DF103" s="70" t="s">
        <v>71</v>
      </c>
      <c r="DG103" s="134">
        <f>$AB$991</f>
        <v>21.5</v>
      </c>
      <c r="DH103" s="78">
        <v>28</v>
      </c>
      <c r="DI103" s="69"/>
      <c r="DJ103" s="70" t="s">
        <v>71</v>
      </c>
      <c r="DK103" s="134">
        <f>$AB$992</f>
        <v>12.6</v>
      </c>
      <c r="DL103" s="78">
        <v>7</v>
      </c>
    </row>
    <row r="104" spans="1:116" x14ac:dyDescent="0.3">
      <c r="A104" s="73">
        <v>3</v>
      </c>
      <c r="B104" s="96">
        <v>44829</v>
      </c>
      <c r="C104" s="85" t="s">
        <v>177</v>
      </c>
      <c r="D104" s="99">
        <v>0.54166666666666663</v>
      </c>
      <c r="E104" s="85" t="s">
        <v>169</v>
      </c>
      <c r="G104" s="73">
        <f>$G$71</f>
        <v>1</v>
      </c>
      <c r="H104" s="73">
        <f>DVOA!$F$408</f>
        <v>24</v>
      </c>
      <c r="I104" s="73">
        <f>DVOA!$F$410</f>
        <v>7</v>
      </c>
      <c r="J104" s="73">
        <f>DVOA!$F$414</f>
        <v>29</v>
      </c>
      <c r="K104" s="73">
        <f>DVOA!$F$417</f>
        <v>12</v>
      </c>
      <c r="L104" s="73">
        <f>DVOA!$F$418</f>
        <v>23</v>
      </c>
      <c r="M104" s="73">
        <f>DVOA!$F$419</f>
        <v>19</v>
      </c>
      <c r="N104" s="73">
        <f>DVOA!$F$422</f>
        <v>30</v>
      </c>
      <c r="O104" s="81">
        <f>DVOA!$F$411</f>
        <v>27</v>
      </c>
      <c r="P104" s="88"/>
      <c r="Q104" s="82">
        <f>DVOA!$AE$408</f>
        <v>2</v>
      </c>
      <c r="R104" s="73">
        <f>DVOA!$AE$409</f>
        <v>3</v>
      </c>
      <c r="S104" s="81">
        <f>DVOA!$AE$410</f>
        <v>15</v>
      </c>
      <c r="T104" s="75"/>
      <c r="U104" s="87">
        <f>DVOA!$AE$422</f>
        <v>29</v>
      </c>
      <c r="V104" s="88"/>
      <c r="W104" s="82">
        <f>DVOA!$AE$418</f>
        <v>11</v>
      </c>
      <c r="X104" s="72"/>
      <c r="Y104" s="72"/>
      <c r="Z104" s="72"/>
      <c r="AA104" s="72"/>
      <c r="AB104" s="72"/>
      <c r="AC104" s="72"/>
      <c r="AD104" s="72"/>
      <c r="AE104" s="72"/>
      <c r="AF104" s="72"/>
      <c r="AH104" s="68" t="s">
        <v>72</v>
      </c>
      <c r="AI104" s="134">
        <f>$F$1018</f>
        <v>22.352941176470587</v>
      </c>
      <c r="AJ104" s="78">
        <v>31</v>
      </c>
      <c r="AK104" s="83"/>
      <c r="AL104" s="70" t="s">
        <v>72</v>
      </c>
      <c r="AM104" s="134">
        <f>$F$1019</f>
        <v>18.125</v>
      </c>
      <c r="AN104" s="78">
        <v>20</v>
      </c>
      <c r="AO104" s="83"/>
      <c r="AP104" s="68" t="s">
        <v>72</v>
      </c>
      <c r="AQ104" s="134">
        <f>$F$1020</f>
        <v>26.111111111111111</v>
      </c>
      <c r="AR104" s="78">
        <v>32</v>
      </c>
      <c r="AS104" s="83"/>
      <c r="AT104" s="68" t="s">
        <v>72</v>
      </c>
      <c r="AU104" s="134">
        <f>$F$1021</f>
        <v>17.25</v>
      </c>
      <c r="AV104" s="78">
        <v>16</v>
      </c>
      <c r="AW104" s="83"/>
      <c r="AX104" s="68" t="s">
        <v>72</v>
      </c>
      <c r="AY104" s="134">
        <f>$F$1022</f>
        <v>19</v>
      </c>
      <c r="AZ104" s="78">
        <v>23</v>
      </c>
      <c r="BA104" s="83"/>
      <c r="BB104" s="68" t="s">
        <v>72</v>
      </c>
      <c r="BC104" s="134">
        <f>$F$1023</f>
        <v>28.25</v>
      </c>
      <c r="BD104" s="78">
        <v>32</v>
      </c>
      <c r="BE104" s="83"/>
      <c r="BF104" s="68" t="s">
        <v>72</v>
      </c>
      <c r="BG104" s="134">
        <f>$F$1024</f>
        <v>24.4</v>
      </c>
      <c r="BH104" s="78">
        <v>32</v>
      </c>
      <c r="BI104" s="65"/>
      <c r="BJ104" s="68" t="s">
        <v>72</v>
      </c>
      <c r="BK104" s="134">
        <f>$Y$1018</f>
        <v>11.764705882352942</v>
      </c>
      <c r="BL104" s="78">
        <v>2</v>
      </c>
      <c r="BM104" s="83"/>
      <c r="BN104" s="70" t="s">
        <v>72</v>
      </c>
      <c r="BO104" s="134">
        <f>$Y$1019</f>
        <v>12.625</v>
      </c>
      <c r="BP104" s="78">
        <v>5</v>
      </c>
      <c r="BQ104" s="83"/>
      <c r="BR104" s="68" t="s">
        <v>72</v>
      </c>
      <c r="BS104" s="134">
        <f>$Y$1020</f>
        <v>11</v>
      </c>
      <c r="BT104" s="78">
        <v>3</v>
      </c>
      <c r="BU104" s="83"/>
      <c r="BV104" s="68" t="s">
        <v>72</v>
      </c>
      <c r="BW104" s="134">
        <f>$Y$1021</f>
        <v>9.25</v>
      </c>
      <c r="BX104" s="78">
        <v>3</v>
      </c>
      <c r="BY104" s="83"/>
      <c r="BZ104" s="68" t="s">
        <v>72</v>
      </c>
      <c r="CA104" s="134">
        <f>$Y$1022</f>
        <v>16</v>
      </c>
      <c r="CB104" s="78">
        <v>15</v>
      </c>
      <c r="CC104" s="83"/>
      <c r="CD104" s="68" t="s">
        <v>72</v>
      </c>
      <c r="CE104" s="134">
        <f>$Y$1023</f>
        <v>12.25</v>
      </c>
      <c r="CF104" s="78">
        <v>7</v>
      </c>
      <c r="CG104" s="83"/>
      <c r="CH104" s="68" t="s">
        <v>72</v>
      </c>
      <c r="CI104" s="134">
        <f>$Y$1024</f>
        <v>10</v>
      </c>
      <c r="CJ104" s="78">
        <v>4</v>
      </c>
      <c r="CK104" s="65"/>
      <c r="CL104" s="68" t="s">
        <v>72</v>
      </c>
      <c r="CM104" s="134">
        <f>$AB$1018</f>
        <v>13.529411764705882</v>
      </c>
      <c r="CN104" s="78">
        <v>1</v>
      </c>
      <c r="CO104" s="83"/>
      <c r="CP104" s="70" t="s">
        <v>72</v>
      </c>
      <c r="CQ104" s="134">
        <f>$AB$1019</f>
        <v>16.125</v>
      </c>
      <c r="CR104" s="78">
        <v>16</v>
      </c>
      <c r="CS104" s="83"/>
      <c r="CT104" s="68" t="s">
        <v>72</v>
      </c>
      <c r="CU104" s="134">
        <f>$AB$1020</f>
        <v>11.222222222222221</v>
      </c>
      <c r="CV104" s="78">
        <v>2</v>
      </c>
      <c r="CW104" s="83"/>
      <c r="CX104" s="68" t="s">
        <v>72</v>
      </c>
      <c r="CY104" s="134">
        <f>$AB$1021</f>
        <v>15</v>
      </c>
      <c r="CZ104" s="78">
        <v>12</v>
      </c>
      <c r="DA104" s="83"/>
      <c r="DB104" s="68" t="s">
        <v>72</v>
      </c>
      <c r="DC104" s="134">
        <f>$AB$1022</f>
        <v>17.25</v>
      </c>
      <c r="DD104" s="78">
        <v>18</v>
      </c>
      <c r="DE104" s="83"/>
      <c r="DF104" s="68" t="s">
        <v>72</v>
      </c>
      <c r="DG104" s="134">
        <f>$AB$1023</f>
        <v>14</v>
      </c>
      <c r="DH104" s="78">
        <v>10</v>
      </c>
      <c r="DI104" s="83"/>
      <c r="DJ104" s="68" t="s">
        <v>72</v>
      </c>
      <c r="DK104" s="134">
        <f>$AB$1024</f>
        <v>9</v>
      </c>
      <c r="DL104" s="78">
        <v>2</v>
      </c>
    </row>
    <row r="105" spans="1:116" x14ac:dyDescent="0.3">
      <c r="A105" s="73">
        <v>4</v>
      </c>
      <c r="B105" s="96">
        <v>44836</v>
      </c>
      <c r="C105" s="84" t="s">
        <v>209</v>
      </c>
      <c r="D105" s="99">
        <v>0.54166666666666663</v>
      </c>
      <c r="E105" s="85" t="s">
        <v>169</v>
      </c>
      <c r="G105" s="73">
        <f>$G$53</f>
        <v>0.66700000000000004</v>
      </c>
      <c r="H105" s="73">
        <f>DVOA!$F$51</f>
        <v>18</v>
      </c>
      <c r="I105" s="73">
        <f>DVOA!$F$53</f>
        <v>23</v>
      </c>
      <c r="J105" s="73">
        <f>DVOA!$F$57</f>
        <v>15</v>
      </c>
      <c r="K105" s="73">
        <f>DVOA!$F$60</f>
        <v>20</v>
      </c>
      <c r="L105" s="73">
        <f>DVOA!$F$61</f>
        <v>18</v>
      </c>
      <c r="M105" s="73">
        <f>DVOA!$F$62</f>
        <v>1</v>
      </c>
      <c r="N105" s="73">
        <f>DVOA!$F$65</f>
        <v>26</v>
      </c>
      <c r="O105" s="81">
        <f>DVOA!$F$54</f>
        <v>14</v>
      </c>
      <c r="P105" s="88"/>
      <c r="Q105" s="82">
        <f>DVOA!$AE$51</f>
        <v>1</v>
      </c>
      <c r="R105" s="73">
        <f>DVOA!$AE$52</f>
        <v>1</v>
      </c>
      <c r="S105" s="81">
        <f>DVOA!$AE$53</f>
        <v>19</v>
      </c>
      <c r="T105" s="75"/>
      <c r="U105" s="87">
        <f>DVOA!$AE$65</f>
        <v>1</v>
      </c>
      <c r="V105" s="88"/>
      <c r="W105" s="82">
        <f>DVOA!$AE$61</f>
        <v>3</v>
      </c>
      <c r="X105" s="72"/>
      <c r="Y105" s="72"/>
      <c r="Z105" s="72"/>
      <c r="AA105" s="72"/>
      <c r="AB105" s="72"/>
      <c r="AC105" s="72"/>
      <c r="AD105" s="72"/>
      <c r="AE105" s="72"/>
      <c r="AF105" s="72"/>
    </row>
    <row r="106" spans="1:116" x14ac:dyDescent="0.3">
      <c r="A106" s="73">
        <v>5</v>
      </c>
      <c r="B106" s="96">
        <v>44843</v>
      </c>
      <c r="C106" s="84" t="s">
        <v>193</v>
      </c>
      <c r="D106" s="99">
        <v>0.54166666666666663</v>
      </c>
      <c r="E106" s="85" t="s">
        <v>169</v>
      </c>
      <c r="G106" s="73">
        <f>$G$50</f>
        <v>0.33300000000000002</v>
      </c>
      <c r="H106" s="73">
        <f>DVOA!$F$555</f>
        <v>12</v>
      </c>
      <c r="I106" s="73">
        <f>DVOA!$F$557</f>
        <v>17</v>
      </c>
      <c r="J106" s="73">
        <f>DVOA!$F$561</f>
        <v>12</v>
      </c>
      <c r="K106" s="73">
        <f>DVOA!$F$564</f>
        <v>26</v>
      </c>
      <c r="L106" s="73">
        <f>DVOA!$F$565</f>
        <v>15</v>
      </c>
      <c r="M106" s="73">
        <f>DVOA!$F$566</f>
        <v>6</v>
      </c>
      <c r="N106" s="73">
        <f>DVOA!$F$569</f>
        <v>4</v>
      </c>
      <c r="O106" s="81">
        <f>DVOA!$F$558</f>
        <v>20</v>
      </c>
      <c r="P106" s="88"/>
      <c r="Q106" s="82">
        <f>DVOA!$AE$555</f>
        <v>16</v>
      </c>
      <c r="R106" s="73">
        <f>DVOA!$AE$556</f>
        <v>21</v>
      </c>
      <c r="S106" s="81">
        <f>DVOA!$AE$557</f>
        <v>12</v>
      </c>
      <c r="T106" s="75"/>
      <c r="U106" s="87">
        <f>DVOA!$AE$569</f>
        <v>21</v>
      </c>
      <c r="V106" s="88"/>
      <c r="W106" s="82">
        <f>DVOA!$AE$565</f>
        <v>16</v>
      </c>
      <c r="X106" s="72"/>
      <c r="Y106" s="72"/>
      <c r="Z106" s="72"/>
      <c r="AA106" s="72"/>
      <c r="AB106" s="72"/>
      <c r="AC106" s="72"/>
      <c r="AD106" s="72"/>
      <c r="AE106" s="72"/>
      <c r="AF106" s="72"/>
      <c r="AH106" s="457" t="s">
        <v>239</v>
      </c>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8"/>
      <c r="BF106" s="458"/>
      <c r="BG106" s="458"/>
      <c r="BH106" s="459"/>
      <c r="BI106" s="65"/>
      <c r="BJ106" s="457" t="s">
        <v>240</v>
      </c>
      <c r="BK106" s="458"/>
      <c r="BL106" s="458"/>
      <c r="BM106" s="458"/>
      <c r="BN106" s="458"/>
      <c r="BO106" s="458"/>
      <c r="BP106" s="458"/>
      <c r="BQ106" s="458"/>
      <c r="BR106" s="458"/>
      <c r="BS106" s="458"/>
      <c r="BT106" s="458"/>
      <c r="BU106" s="458"/>
      <c r="BV106" s="458"/>
      <c r="BW106" s="458"/>
      <c r="BX106" s="458"/>
      <c r="BY106" s="458"/>
      <c r="BZ106" s="458"/>
      <c r="CA106" s="458"/>
      <c r="CB106" s="458"/>
      <c r="CC106" s="458"/>
      <c r="CD106" s="458"/>
      <c r="CE106" s="458"/>
      <c r="CF106" s="458"/>
      <c r="CG106" s="458"/>
      <c r="CH106" s="458"/>
      <c r="CI106" s="458"/>
      <c r="CJ106" s="459"/>
    </row>
    <row r="107" spans="1:116" x14ac:dyDescent="0.3">
      <c r="A107" s="73">
        <v>6</v>
      </c>
      <c r="B107" s="96">
        <v>44850</v>
      </c>
      <c r="C107" s="84" t="s">
        <v>195</v>
      </c>
      <c r="D107" s="99">
        <v>0.68402777777777779</v>
      </c>
      <c r="E107" s="85" t="s">
        <v>169</v>
      </c>
      <c r="G107" s="73">
        <f>$G$6</f>
        <v>0.66700000000000004</v>
      </c>
      <c r="H107" s="73">
        <f>DVOA!$F$324</f>
        <v>9</v>
      </c>
      <c r="I107" s="73">
        <f>DVOA!$F$326</f>
        <v>6</v>
      </c>
      <c r="J107" s="73">
        <f>DVOA!$F$330</f>
        <v>14</v>
      </c>
      <c r="K107" s="73">
        <f>DVOA!$F$333</f>
        <v>29</v>
      </c>
      <c r="L107" s="73">
        <f>DVOA!$F$334</f>
        <v>14</v>
      </c>
      <c r="M107" s="73">
        <f>DVOA!$F$335</f>
        <v>21</v>
      </c>
      <c r="N107" s="73">
        <f>DVOA!$F$338</f>
        <v>8</v>
      </c>
      <c r="O107" s="81">
        <f>DVOA!$F$327</f>
        <v>21</v>
      </c>
      <c r="P107" s="88"/>
      <c r="Q107" s="82">
        <f>DVOA!$AE$324</f>
        <v>10</v>
      </c>
      <c r="R107" s="73">
        <f>DVOA!$AE$325</f>
        <v>7</v>
      </c>
      <c r="S107" s="81">
        <f>DVOA!$AE$326</f>
        <v>29</v>
      </c>
      <c r="T107" s="75"/>
      <c r="U107" s="87">
        <f>DVOA!$AE$338</f>
        <v>30</v>
      </c>
      <c r="V107" s="88"/>
      <c r="W107" s="82">
        <f>DVOA!$AE$334</f>
        <v>8</v>
      </c>
      <c r="X107" s="72"/>
      <c r="Y107" s="72"/>
      <c r="Z107" s="72"/>
      <c r="AA107" s="72"/>
      <c r="AB107" s="72"/>
      <c r="AC107" s="72"/>
      <c r="AD107" s="72"/>
      <c r="AE107" s="72"/>
      <c r="AF107" s="72"/>
      <c r="AH107" s="454" t="s">
        <v>132</v>
      </c>
      <c r="AI107" s="455"/>
      <c r="AJ107" s="456"/>
      <c r="AK107" s="66"/>
      <c r="AL107" s="454" t="s">
        <v>133</v>
      </c>
      <c r="AM107" s="455"/>
      <c r="AN107" s="456"/>
      <c r="AO107" s="67"/>
      <c r="AP107" s="454" t="s">
        <v>134</v>
      </c>
      <c r="AQ107" s="455"/>
      <c r="AR107" s="456"/>
      <c r="AS107" s="67"/>
      <c r="AT107" s="454" t="s">
        <v>135</v>
      </c>
      <c r="AU107" s="455"/>
      <c r="AV107" s="456"/>
      <c r="AW107" s="67"/>
      <c r="AX107" s="454" t="s">
        <v>136</v>
      </c>
      <c r="AY107" s="455"/>
      <c r="AZ107" s="456"/>
      <c r="BA107" s="67"/>
      <c r="BB107" s="454" t="s">
        <v>137</v>
      </c>
      <c r="BC107" s="455"/>
      <c r="BD107" s="456"/>
      <c r="BE107" s="67"/>
      <c r="BF107" s="454" t="s">
        <v>138</v>
      </c>
      <c r="BG107" s="455"/>
      <c r="BH107" s="456"/>
      <c r="BI107" s="65"/>
      <c r="BJ107" s="454" t="s">
        <v>132</v>
      </c>
      <c r="BK107" s="455"/>
      <c r="BL107" s="456"/>
      <c r="BM107" s="66"/>
      <c r="BN107" s="454" t="s">
        <v>133</v>
      </c>
      <c r="BO107" s="455"/>
      <c r="BP107" s="456"/>
      <c r="BQ107" s="67"/>
      <c r="BR107" s="454" t="s">
        <v>134</v>
      </c>
      <c r="BS107" s="455"/>
      <c r="BT107" s="456"/>
      <c r="BU107" s="67"/>
      <c r="BV107" s="454" t="s">
        <v>135</v>
      </c>
      <c r="BW107" s="455"/>
      <c r="BX107" s="456"/>
      <c r="BY107" s="67"/>
      <c r="BZ107" s="454" t="s">
        <v>136</v>
      </c>
      <c r="CA107" s="455"/>
      <c r="CB107" s="456"/>
      <c r="CC107" s="67"/>
      <c r="CD107" s="454" t="s">
        <v>137</v>
      </c>
      <c r="CE107" s="455"/>
      <c r="CF107" s="456"/>
      <c r="CG107" s="67"/>
      <c r="CH107" s="454" t="s">
        <v>138</v>
      </c>
      <c r="CI107" s="455"/>
      <c r="CJ107" s="456"/>
    </row>
    <row r="108" spans="1:116" x14ac:dyDescent="0.3">
      <c r="A108" s="73">
        <v>7</v>
      </c>
      <c r="B108" s="96" t="s">
        <v>147</v>
      </c>
      <c r="C108" s="101" t="s">
        <v>162</v>
      </c>
      <c r="D108" s="102" t="s">
        <v>162</v>
      </c>
      <c r="E108" s="101" t="s">
        <v>162</v>
      </c>
      <c r="G108" s="101" t="s">
        <v>162</v>
      </c>
      <c r="H108" s="101" t="s">
        <v>162</v>
      </c>
      <c r="I108" s="101" t="s">
        <v>162</v>
      </c>
      <c r="J108" s="101" t="s">
        <v>162</v>
      </c>
      <c r="K108" s="101" t="s">
        <v>162</v>
      </c>
      <c r="L108" s="101" t="s">
        <v>162</v>
      </c>
      <c r="M108" s="101" t="s">
        <v>162</v>
      </c>
      <c r="N108" s="101" t="s">
        <v>162</v>
      </c>
      <c r="O108" s="101" t="s">
        <v>162</v>
      </c>
      <c r="P108" s="88"/>
      <c r="Q108" s="101" t="s">
        <v>162</v>
      </c>
      <c r="R108" s="101" t="s">
        <v>162</v>
      </c>
      <c r="S108" s="101" t="s">
        <v>162</v>
      </c>
      <c r="T108" s="75"/>
      <c r="U108" s="101" t="s">
        <v>162</v>
      </c>
      <c r="V108" s="88"/>
      <c r="W108" s="101" t="s">
        <v>162</v>
      </c>
      <c r="X108" s="72"/>
      <c r="Y108" s="72"/>
      <c r="Z108" s="72"/>
      <c r="AA108" s="72"/>
      <c r="AB108" s="72"/>
      <c r="AC108" s="72"/>
      <c r="AD108" s="72"/>
      <c r="AE108" s="72"/>
      <c r="AF108" s="72"/>
      <c r="AH108" s="68" t="s">
        <v>41</v>
      </c>
      <c r="AI108" s="134">
        <f xml:space="preserve"> $H$26</f>
        <v>15.705882352941176</v>
      </c>
      <c r="AJ108" s="78">
        <v>12</v>
      </c>
      <c r="AK108" s="69"/>
      <c r="AL108" s="70" t="s">
        <v>41</v>
      </c>
      <c r="AM108" s="134">
        <f xml:space="preserve"> $H$27</f>
        <v>14.375</v>
      </c>
      <c r="AN108" s="78">
        <v>6</v>
      </c>
      <c r="AO108" s="69"/>
      <c r="AP108" s="70" t="s">
        <v>41</v>
      </c>
      <c r="AQ108" s="134">
        <f xml:space="preserve"> $H$28</f>
        <v>16.888888888888889</v>
      </c>
      <c r="AR108" s="78">
        <v>16</v>
      </c>
      <c r="AS108" s="69"/>
      <c r="AT108" s="70" t="s">
        <v>41</v>
      </c>
      <c r="AU108" s="134">
        <f xml:space="preserve"> $H$29</f>
        <v>19</v>
      </c>
      <c r="AV108" s="78">
        <v>19</v>
      </c>
      <c r="AW108" s="69"/>
      <c r="AX108" s="70" t="s">
        <v>41</v>
      </c>
      <c r="AY108" s="134">
        <f xml:space="preserve"> $H$30</f>
        <v>9.75</v>
      </c>
      <c r="AZ108" s="78">
        <v>2</v>
      </c>
      <c r="BA108" s="69"/>
      <c r="BB108" s="70" t="s">
        <v>41</v>
      </c>
      <c r="BC108" s="134">
        <f xml:space="preserve"> $H$31</f>
        <v>19</v>
      </c>
      <c r="BD108" s="78">
        <v>21</v>
      </c>
      <c r="BE108" s="69"/>
      <c r="BF108" s="70" t="s">
        <v>41</v>
      </c>
      <c r="BG108" s="134">
        <f xml:space="preserve"> $H$32</f>
        <v>15.2</v>
      </c>
      <c r="BH108" s="78">
        <v>12</v>
      </c>
      <c r="BI108" s="65"/>
      <c r="BJ108" s="68" t="s">
        <v>41</v>
      </c>
      <c r="BK108" s="134">
        <f xml:space="preserve"> $W$26</f>
        <v>15.823529411764707</v>
      </c>
      <c r="BL108" s="78">
        <v>12</v>
      </c>
      <c r="BM108" s="69"/>
      <c r="BN108" s="70" t="s">
        <v>41</v>
      </c>
      <c r="BO108" s="134">
        <f xml:space="preserve"> $W$27</f>
        <v>17.375</v>
      </c>
      <c r="BP108" s="78">
        <v>20</v>
      </c>
      <c r="BQ108" s="69"/>
      <c r="BR108" s="70" t="s">
        <v>41</v>
      </c>
      <c r="BS108" s="134">
        <f xml:space="preserve"> $W$28</f>
        <v>14.444444444444445</v>
      </c>
      <c r="BT108" s="78">
        <v>10</v>
      </c>
      <c r="BU108" s="69"/>
      <c r="BV108" s="70" t="s">
        <v>41</v>
      </c>
      <c r="BW108" s="134">
        <f xml:space="preserve"> $W$29</f>
        <v>18.25</v>
      </c>
      <c r="BX108" s="78">
        <v>20</v>
      </c>
      <c r="BY108" s="69"/>
      <c r="BZ108" s="70" t="s">
        <v>41</v>
      </c>
      <c r="CA108" s="134">
        <f xml:space="preserve"> $W$30</f>
        <v>16.5</v>
      </c>
      <c r="CB108" s="78">
        <v>16</v>
      </c>
      <c r="CC108" s="69"/>
      <c r="CD108" s="70" t="s">
        <v>41</v>
      </c>
      <c r="CE108" s="134">
        <f xml:space="preserve"> $W$31</f>
        <v>14</v>
      </c>
      <c r="CF108" s="78">
        <v>9</v>
      </c>
      <c r="CG108" s="69"/>
      <c r="CH108" s="70" t="s">
        <v>41</v>
      </c>
      <c r="CI108" s="134">
        <f xml:space="preserve"> $W$32</f>
        <v>14.8</v>
      </c>
      <c r="CJ108" s="78">
        <v>12</v>
      </c>
    </row>
    <row r="109" spans="1:116" x14ac:dyDescent="0.3">
      <c r="A109" s="73">
        <v>8</v>
      </c>
      <c r="B109" s="96">
        <v>44864</v>
      </c>
      <c r="C109" s="84" t="s">
        <v>158</v>
      </c>
      <c r="D109" s="99">
        <v>0.84722222222222221</v>
      </c>
      <c r="E109" s="85" t="s">
        <v>194</v>
      </c>
      <c r="F109" s="64" t="s">
        <v>220</v>
      </c>
      <c r="G109" s="85">
        <v>0.66700000000000004</v>
      </c>
      <c r="H109" s="85">
        <f>DVOA!$F$240</f>
        <v>19</v>
      </c>
      <c r="I109" s="85">
        <f>DVOA!$F$242</f>
        <v>32</v>
      </c>
      <c r="J109" s="85">
        <f>DVOA!$F$246</f>
        <v>13</v>
      </c>
      <c r="K109" s="85">
        <f>DVOA!$F$249</f>
        <v>32</v>
      </c>
      <c r="L109" s="85">
        <f>DVOA!$F$250</f>
        <v>3</v>
      </c>
      <c r="M109" s="85">
        <f>DVOA!$F$251</f>
        <v>5</v>
      </c>
      <c r="N109" s="85">
        <f>DVOA!$F$254</f>
        <v>14</v>
      </c>
      <c r="O109" s="90">
        <f>DVOA!$F$243</f>
        <v>17</v>
      </c>
      <c r="P109" s="88"/>
      <c r="Q109" s="91">
        <f>DVOA!$AE$240</f>
        <v>9</v>
      </c>
      <c r="R109" s="85">
        <f>DVOA!$AE$241</f>
        <v>13</v>
      </c>
      <c r="S109" s="90">
        <f>DVOA!$AE$242</f>
        <v>7</v>
      </c>
      <c r="T109" s="75"/>
      <c r="U109" s="94">
        <f>DVOA!$AE$254</f>
        <v>14</v>
      </c>
      <c r="V109" s="88"/>
      <c r="W109" s="82">
        <f>DVOA!$AE$250</f>
        <v>12</v>
      </c>
      <c r="X109" s="72"/>
      <c r="Y109" s="72"/>
      <c r="Z109" s="72"/>
      <c r="AA109" s="72"/>
      <c r="AB109" s="72"/>
      <c r="AC109" s="72"/>
      <c r="AD109" s="72"/>
      <c r="AE109" s="72"/>
      <c r="AF109" s="72"/>
      <c r="AH109" s="68" t="s">
        <v>42</v>
      </c>
      <c r="AI109" s="134">
        <f xml:space="preserve"> $H$58</f>
        <v>15.176470588235293</v>
      </c>
      <c r="AJ109" s="78">
        <v>8</v>
      </c>
      <c r="AK109" s="69"/>
      <c r="AL109" s="70" t="s">
        <v>42</v>
      </c>
      <c r="AM109" s="134">
        <f xml:space="preserve"> $H$59</f>
        <v>14.5</v>
      </c>
      <c r="AN109" s="78">
        <v>7</v>
      </c>
      <c r="AO109" s="69"/>
      <c r="AP109" s="70" t="s">
        <v>42</v>
      </c>
      <c r="AQ109" s="134">
        <f xml:space="preserve"> $H$60</f>
        <v>15.777777777777779</v>
      </c>
      <c r="AR109" s="78">
        <v>11</v>
      </c>
      <c r="AS109" s="69"/>
      <c r="AT109" s="70" t="s">
        <v>42</v>
      </c>
      <c r="AU109" s="134">
        <f xml:space="preserve"> $H$61</f>
        <v>14.75</v>
      </c>
      <c r="AV109" s="78">
        <v>11</v>
      </c>
      <c r="AW109" s="69"/>
      <c r="AX109" s="70" t="s">
        <v>42</v>
      </c>
      <c r="AY109" s="134">
        <f xml:space="preserve"> $H$62</f>
        <v>14.25</v>
      </c>
      <c r="AZ109" s="78">
        <v>9</v>
      </c>
      <c r="BA109" s="69"/>
      <c r="BB109" s="70" t="s">
        <v>42</v>
      </c>
      <c r="BC109" s="134">
        <f xml:space="preserve"> $H$63</f>
        <v>18.25</v>
      </c>
      <c r="BD109" s="78">
        <v>20</v>
      </c>
      <c r="BE109" s="69"/>
      <c r="BF109" s="70" t="s">
        <v>42</v>
      </c>
      <c r="BG109" s="134">
        <f xml:space="preserve"> $H$64</f>
        <v>13.8</v>
      </c>
      <c r="BH109" s="78">
        <v>9</v>
      </c>
      <c r="BI109" s="65"/>
      <c r="BJ109" s="68" t="s">
        <v>42</v>
      </c>
      <c r="BK109" s="134">
        <f xml:space="preserve"> $W$58</f>
        <v>20.294117647058822</v>
      </c>
      <c r="BL109" s="78">
        <v>31</v>
      </c>
      <c r="BM109" s="69"/>
      <c r="BN109" s="70" t="s">
        <v>42</v>
      </c>
      <c r="BO109" s="134">
        <f xml:space="preserve"> $W$59</f>
        <v>19.25</v>
      </c>
      <c r="BP109" s="78">
        <v>26</v>
      </c>
      <c r="BQ109" s="69"/>
      <c r="BR109" s="70" t="s">
        <v>42</v>
      </c>
      <c r="BS109" s="134">
        <f xml:space="preserve"> $W$60</f>
        <v>21.222222222222221</v>
      </c>
      <c r="BT109" s="78">
        <v>31</v>
      </c>
      <c r="BU109" s="69"/>
      <c r="BV109" s="70" t="s">
        <v>42</v>
      </c>
      <c r="BW109" s="134">
        <f xml:space="preserve"> $W$61</f>
        <v>17.25</v>
      </c>
      <c r="BX109" s="78">
        <v>17</v>
      </c>
      <c r="BY109" s="69"/>
      <c r="BZ109" s="70" t="s">
        <v>42</v>
      </c>
      <c r="CA109" s="134">
        <f xml:space="preserve"> $W$62</f>
        <v>21.25</v>
      </c>
      <c r="CB109" s="78">
        <v>26</v>
      </c>
      <c r="CC109" s="69"/>
      <c r="CD109" s="70" t="s">
        <v>42</v>
      </c>
      <c r="CE109" s="134">
        <f xml:space="preserve"> $W$63</f>
        <v>24.75</v>
      </c>
      <c r="CF109" s="78">
        <v>32</v>
      </c>
      <c r="CG109" s="69"/>
      <c r="CH109" s="70" t="s">
        <v>42</v>
      </c>
      <c r="CI109" s="134">
        <f xml:space="preserve"> $W$64</f>
        <v>18.399999999999999</v>
      </c>
      <c r="CJ109" s="78">
        <v>22</v>
      </c>
    </row>
    <row r="110" spans="1:116" x14ac:dyDescent="0.3">
      <c r="A110" s="73">
        <v>9</v>
      </c>
      <c r="B110" s="96">
        <v>44871</v>
      </c>
      <c r="C110" s="85" t="s">
        <v>197</v>
      </c>
      <c r="D110" s="99">
        <v>0.54166666666666663</v>
      </c>
      <c r="E110" s="85" t="s">
        <v>169</v>
      </c>
      <c r="G110" s="73">
        <f>$G$70</f>
        <v>0.33300000000000002</v>
      </c>
      <c r="H110" s="73">
        <f>DVOA!$F$513</f>
        <v>32</v>
      </c>
      <c r="I110" s="73">
        <f>DVOA!$F$515</f>
        <v>12</v>
      </c>
      <c r="J110" s="73">
        <f>DVOA!$F$519</f>
        <v>32</v>
      </c>
      <c r="K110" s="73">
        <f>DVOA!$F$522</f>
        <v>13</v>
      </c>
      <c r="L110" s="73">
        <f>DVOA!$F$523</f>
        <v>31</v>
      </c>
      <c r="M110" s="73">
        <f>DVOA!$F$524</f>
        <v>30</v>
      </c>
      <c r="N110" s="73">
        <f>DVOA!$F$527</f>
        <v>15</v>
      </c>
      <c r="O110" s="81">
        <f>DVOA!$F$516</f>
        <v>23</v>
      </c>
      <c r="P110" s="88"/>
      <c r="Q110" s="82">
        <f>DVOA!$AE$513</f>
        <v>19</v>
      </c>
      <c r="R110" s="73">
        <f>DVOA!$AE$514</f>
        <v>23</v>
      </c>
      <c r="S110" s="81">
        <f>DVOA!$AE$515</f>
        <v>17</v>
      </c>
      <c r="T110" s="75"/>
      <c r="U110" s="87">
        <f>DVOA!$AE$527</f>
        <v>7</v>
      </c>
      <c r="V110" s="88"/>
      <c r="W110" s="82">
        <f>DVOA!$AE$523</f>
        <v>30</v>
      </c>
      <c r="X110" s="72"/>
      <c r="Y110" s="72"/>
      <c r="Z110" s="72"/>
      <c r="AA110" s="72"/>
      <c r="AB110" s="72"/>
      <c r="AC110" s="72"/>
      <c r="AD110" s="72"/>
      <c r="AE110" s="72"/>
      <c r="AF110" s="72"/>
      <c r="AH110" s="68" t="s">
        <v>43</v>
      </c>
      <c r="AI110" s="134">
        <f xml:space="preserve"> $H$90</f>
        <v>14.9375</v>
      </c>
      <c r="AJ110" s="78">
        <v>5</v>
      </c>
      <c r="AK110" s="69"/>
      <c r="AL110" s="70" t="s">
        <v>43</v>
      </c>
      <c r="AM110" s="134">
        <f xml:space="preserve"> $H$91</f>
        <v>16.75</v>
      </c>
      <c r="AN110" s="78">
        <v>18</v>
      </c>
      <c r="AO110" s="69"/>
      <c r="AP110" s="70" t="s">
        <v>43</v>
      </c>
      <c r="AQ110" s="134">
        <f xml:space="preserve"> $H$92</f>
        <v>12.888888888888889</v>
      </c>
      <c r="AR110" s="78">
        <v>6</v>
      </c>
      <c r="AS110" s="69"/>
      <c r="AT110" s="70" t="s">
        <v>43</v>
      </c>
      <c r="AU110" s="134">
        <f xml:space="preserve"> $H$93</f>
        <v>19.75</v>
      </c>
      <c r="AV110" s="78">
        <v>27</v>
      </c>
      <c r="AW110" s="69"/>
      <c r="AX110" s="70" t="s">
        <v>43</v>
      </c>
      <c r="AY110" s="134">
        <f xml:space="preserve"> $H$94</f>
        <v>13.75</v>
      </c>
      <c r="AZ110" s="78">
        <v>7</v>
      </c>
      <c r="BA110" s="69"/>
      <c r="BB110" s="70" t="s">
        <v>43</v>
      </c>
      <c r="BC110" s="134">
        <f xml:space="preserve"> $H$95</f>
        <v>9.75</v>
      </c>
      <c r="BD110" s="78">
        <v>2</v>
      </c>
      <c r="BE110" s="69"/>
      <c r="BF110" s="70" t="s">
        <v>43</v>
      </c>
      <c r="BG110" s="134">
        <f xml:space="preserve"> $H$96</f>
        <v>15.4</v>
      </c>
      <c r="BH110" s="78">
        <v>13</v>
      </c>
      <c r="BI110" s="65"/>
      <c r="BJ110" s="68" t="s">
        <v>43</v>
      </c>
      <c r="BK110" s="134">
        <f xml:space="preserve"> $W$90</f>
        <v>16.0625</v>
      </c>
      <c r="BL110" s="78">
        <v>14</v>
      </c>
      <c r="BM110" s="69"/>
      <c r="BN110" s="70" t="s">
        <v>43</v>
      </c>
      <c r="BO110" s="134">
        <f xml:space="preserve"> $W$91</f>
        <v>16</v>
      </c>
      <c r="BP110" s="78">
        <v>17</v>
      </c>
      <c r="BQ110" s="69"/>
      <c r="BR110" s="70" t="s">
        <v>43</v>
      </c>
      <c r="BS110" s="134">
        <f xml:space="preserve"> $W$92</f>
        <v>17.444444444444443</v>
      </c>
      <c r="BT110" s="78">
        <v>21</v>
      </c>
      <c r="BU110" s="69"/>
      <c r="BV110" s="70" t="s">
        <v>43</v>
      </c>
      <c r="BW110" s="134">
        <f xml:space="preserve"> $W$93</f>
        <v>13.25</v>
      </c>
      <c r="BX110" s="78">
        <v>7</v>
      </c>
      <c r="BY110" s="69"/>
      <c r="BZ110" s="70" t="s">
        <v>43</v>
      </c>
      <c r="CA110" s="134">
        <f xml:space="preserve"> $W$94</f>
        <v>18.75</v>
      </c>
      <c r="CB110" s="78">
        <v>21</v>
      </c>
      <c r="CC110" s="69"/>
      <c r="CD110" s="70" t="s">
        <v>43</v>
      </c>
      <c r="CE110" s="134">
        <f xml:space="preserve"> $W$95</f>
        <v>18.5</v>
      </c>
      <c r="CF110" s="78">
        <v>21</v>
      </c>
      <c r="CG110" s="69"/>
      <c r="CH110" s="70" t="s">
        <v>43</v>
      </c>
      <c r="CI110" s="134">
        <f xml:space="preserve"> $W$96</f>
        <v>16.600000000000001</v>
      </c>
      <c r="CJ110" s="78">
        <v>18</v>
      </c>
    </row>
    <row r="111" spans="1:116" x14ac:dyDescent="0.3">
      <c r="A111" s="73">
        <v>10</v>
      </c>
      <c r="B111" s="96">
        <v>44878</v>
      </c>
      <c r="C111" s="84" t="s">
        <v>152</v>
      </c>
      <c r="D111" s="99">
        <v>0.54166666666666663</v>
      </c>
      <c r="E111" s="85" t="s">
        <v>170</v>
      </c>
      <c r="G111" s="73">
        <f>$G$13</f>
        <v>0.66700000000000004</v>
      </c>
      <c r="H111" s="73">
        <f>DVOA!$F$429</f>
        <v>25</v>
      </c>
      <c r="I111" s="73">
        <f>DVOA!$F$431</f>
        <v>31</v>
      </c>
      <c r="J111" s="73">
        <f>DVOA!$F$435</f>
        <v>20</v>
      </c>
      <c r="K111" s="73">
        <f>DVOA!$F$438</f>
        <v>23</v>
      </c>
      <c r="L111" s="73">
        <f>DVOA!$F$439</f>
        <v>21</v>
      </c>
      <c r="M111" s="73">
        <f>DVOA!$F$440</f>
        <v>23</v>
      </c>
      <c r="N111" s="73">
        <f>DVOA!$F$443</f>
        <v>28</v>
      </c>
      <c r="O111" s="81">
        <f>DVOA!$F$432</f>
        <v>12</v>
      </c>
      <c r="P111" s="88"/>
      <c r="Q111" s="82">
        <f>DVOA!$AE$429</f>
        <v>11</v>
      </c>
      <c r="R111" s="73">
        <f>DVOA!$AE$430</f>
        <v>15</v>
      </c>
      <c r="S111" s="81">
        <f>DVOA!$AE$431</f>
        <v>3</v>
      </c>
      <c r="T111" s="75"/>
      <c r="U111" s="87">
        <f>DVOA!$AE$443</f>
        <v>20</v>
      </c>
      <c r="V111" s="88"/>
      <c r="W111" s="82">
        <f>DVOA!$AE$439</f>
        <v>17</v>
      </c>
      <c r="X111" s="72"/>
      <c r="Y111" s="72"/>
      <c r="Z111" s="72"/>
      <c r="AA111" s="72"/>
      <c r="AB111" s="72"/>
      <c r="AC111" s="72"/>
      <c r="AD111" s="72"/>
      <c r="AE111" s="72"/>
      <c r="AF111" s="72"/>
      <c r="AH111" s="68" t="s">
        <v>44</v>
      </c>
      <c r="AI111" s="134">
        <f xml:space="preserve"> $H$122</f>
        <v>19.647058823529413</v>
      </c>
      <c r="AJ111" s="78">
        <v>31</v>
      </c>
      <c r="AK111" s="69"/>
      <c r="AL111" s="70" t="s">
        <v>44</v>
      </c>
      <c r="AM111" s="134">
        <f xml:space="preserve"> $H$123</f>
        <v>20.375</v>
      </c>
      <c r="AN111" s="78">
        <v>31</v>
      </c>
      <c r="AO111" s="69"/>
      <c r="AP111" s="70" t="s">
        <v>44</v>
      </c>
      <c r="AQ111" s="134">
        <f xml:space="preserve"> $H$124</f>
        <v>19</v>
      </c>
      <c r="AR111" s="78">
        <v>25</v>
      </c>
      <c r="AS111" s="69"/>
      <c r="AT111" s="70" t="s">
        <v>44</v>
      </c>
      <c r="AU111" s="134">
        <f xml:space="preserve"> $H$125</f>
        <v>23</v>
      </c>
      <c r="AV111" s="78">
        <v>32</v>
      </c>
      <c r="AW111" s="69"/>
      <c r="AX111" s="70" t="s">
        <v>44</v>
      </c>
      <c r="AY111" s="134">
        <f xml:space="preserve"> $H$126</f>
        <v>17.75</v>
      </c>
      <c r="AZ111" s="78">
        <v>20</v>
      </c>
      <c r="BA111" s="69"/>
      <c r="BB111" s="70" t="s">
        <v>44</v>
      </c>
      <c r="BC111" s="134">
        <f xml:space="preserve"> $H$127</f>
        <v>19</v>
      </c>
      <c r="BD111" s="78">
        <v>21</v>
      </c>
      <c r="BE111" s="69"/>
      <c r="BF111" s="70" t="s">
        <v>44</v>
      </c>
      <c r="BG111" s="134">
        <f xml:space="preserve"> $H$128</f>
        <v>19</v>
      </c>
      <c r="BH111" s="78">
        <v>24</v>
      </c>
      <c r="BI111" s="65"/>
      <c r="BJ111" s="68" t="s">
        <v>44</v>
      </c>
      <c r="BK111" s="134">
        <f xml:space="preserve"> $W$122</f>
        <v>14.882352941176471</v>
      </c>
      <c r="BL111" s="78">
        <v>5</v>
      </c>
      <c r="BM111" s="69"/>
      <c r="BN111" s="70" t="s">
        <v>44</v>
      </c>
      <c r="BO111" s="134">
        <f xml:space="preserve"> $W$123</f>
        <v>11.5</v>
      </c>
      <c r="BP111" s="78">
        <v>1</v>
      </c>
      <c r="BQ111" s="69"/>
      <c r="BR111" s="70" t="s">
        <v>44</v>
      </c>
      <c r="BS111" s="134">
        <f xml:space="preserve"> $W$124</f>
        <v>17.888888888888889</v>
      </c>
      <c r="BT111" s="78">
        <v>24</v>
      </c>
      <c r="BU111" s="69"/>
      <c r="BV111" s="70" t="s">
        <v>44</v>
      </c>
      <c r="BW111" s="134">
        <f xml:space="preserve"> $W$125</f>
        <v>7</v>
      </c>
      <c r="BX111" s="78">
        <v>1</v>
      </c>
      <c r="BY111" s="69"/>
      <c r="BZ111" s="70" t="s">
        <v>44</v>
      </c>
      <c r="CA111" s="134">
        <f xml:space="preserve"> $W$126</f>
        <v>16</v>
      </c>
      <c r="CB111" s="78">
        <v>14</v>
      </c>
      <c r="CC111" s="69"/>
      <c r="CD111" s="70" t="s">
        <v>44</v>
      </c>
      <c r="CE111" s="134">
        <f xml:space="preserve"> $W$127</f>
        <v>13.75</v>
      </c>
      <c r="CF111" s="78">
        <v>7</v>
      </c>
      <c r="CG111" s="69"/>
      <c r="CH111" s="70" t="s">
        <v>44</v>
      </c>
      <c r="CI111" s="134">
        <f xml:space="preserve"> $W$128</f>
        <v>21.2</v>
      </c>
      <c r="CJ111" s="78">
        <v>28</v>
      </c>
    </row>
    <row r="112" spans="1:116" x14ac:dyDescent="0.3">
      <c r="A112" s="73">
        <v>11</v>
      </c>
      <c r="B112" s="96">
        <v>44885</v>
      </c>
      <c r="C112" s="84" t="s">
        <v>190</v>
      </c>
      <c r="D112" s="99">
        <v>0.54166666666666663</v>
      </c>
      <c r="E112" s="85" t="s">
        <v>169</v>
      </c>
      <c r="G112" s="73">
        <f>$G$41</f>
        <v>0.66700000000000004</v>
      </c>
      <c r="H112" s="73">
        <f>DVOA!$F$156</f>
        <v>23</v>
      </c>
      <c r="I112" s="73">
        <f>DVOA!$F$158</f>
        <v>26</v>
      </c>
      <c r="J112" s="73">
        <f>DVOA!$F$162</f>
        <v>21</v>
      </c>
      <c r="K112" s="73">
        <f>DVOA!$F$165</f>
        <v>11</v>
      </c>
      <c r="L112" s="73">
        <f>DVOA!$F$166</f>
        <v>19</v>
      </c>
      <c r="M112" s="73">
        <f>DVOA!$F$167</f>
        <v>15</v>
      </c>
      <c r="N112" s="73">
        <f>DVOA!$F$170</f>
        <v>12</v>
      </c>
      <c r="O112" s="81">
        <f>DVOA!$F$159</f>
        <v>19</v>
      </c>
      <c r="P112" s="88"/>
      <c r="Q112" s="82">
        <f>DVOA!$AE$156</f>
        <v>3</v>
      </c>
      <c r="R112" s="73">
        <f>DVOA!$AE$157</f>
        <v>6</v>
      </c>
      <c r="S112" s="81">
        <f>DVOA!$AE$158</f>
        <v>2</v>
      </c>
      <c r="T112" s="75"/>
      <c r="U112" s="87">
        <f>DVOA!$AE$170</f>
        <v>12</v>
      </c>
      <c r="V112" s="88"/>
      <c r="W112" s="82">
        <f>DVOA!$AE$166</f>
        <v>7</v>
      </c>
      <c r="X112" s="72"/>
      <c r="Y112" s="72"/>
      <c r="Z112" s="72"/>
      <c r="AA112" s="72"/>
      <c r="AB112" s="72"/>
      <c r="AC112" s="72"/>
      <c r="AD112" s="72"/>
      <c r="AE112" s="72"/>
      <c r="AF112" s="72"/>
      <c r="AH112" s="68" t="s">
        <v>45</v>
      </c>
      <c r="AI112" s="134">
        <f xml:space="preserve"> $H$154</f>
        <v>15.529411764705882</v>
      </c>
      <c r="AJ112" s="78">
        <v>10</v>
      </c>
      <c r="AK112" s="69"/>
      <c r="AL112" s="70" t="s">
        <v>45</v>
      </c>
      <c r="AM112" s="134">
        <f xml:space="preserve"> $H$155</f>
        <v>20.625</v>
      </c>
      <c r="AN112" s="78">
        <v>32</v>
      </c>
      <c r="AO112" s="69"/>
      <c r="AP112" s="70" t="s">
        <v>45</v>
      </c>
      <c r="AQ112" s="134">
        <f xml:space="preserve"> $H$156</f>
        <v>11</v>
      </c>
      <c r="AR112" s="78">
        <v>2</v>
      </c>
      <c r="AS112" s="69"/>
      <c r="AT112" s="70" t="s">
        <v>45</v>
      </c>
      <c r="AU112" s="134">
        <f xml:space="preserve"> $H$157</f>
        <v>21.75</v>
      </c>
      <c r="AV112" s="78">
        <v>30</v>
      </c>
      <c r="AW112" s="69"/>
      <c r="AX112" s="70" t="s">
        <v>45</v>
      </c>
      <c r="AY112" s="134">
        <f xml:space="preserve"> $H$158</f>
        <v>19.5</v>
      </c>
      <c r="AZ112" s="78">
        <v>24</v>
      </c>
      <c r="BA112" s="69"/>
      <c r="BB112" s="70" t="s">
        <v>45</v>
      </c>
      <c r="BC112" s="134">
        <f xml:space="preserve"> $H$159</f>
        <v>12.75</v>
      </c>
      <c r="BD112" s="78">
        <v>6</v>
      </c>
      <c r="BE112" s="69"/>
      <c r="BF112" s="70" t="s">
        <v>45</v>
      </c>
      <c r="BG112" s="134">
        <f xml:space="preserve"> $H$160</f>
        <v>9.6</v>
      </c>
      <c r="BH112" s="78">
        <v>3</v>
      </c>
      <c r="BI112" s="65"/>
      <c r="BJ112" s="68" t="s">
        <v>45</v>
      </c>
      <c r="BK112" s="134">
        <f xml:space="preserve"> $W$154</f>
        <v>16.764705882352942</v>
      </c>
      <c r="BL112" s="78">
        <v>19</v>
      </c>
      <c r="BM112" s="69"/>
      <c r="BN112" s="70" t="s">
        <v>45</v>
      </c>
      <c r="BO112" s="134">
        <f xml:space="preserve"> $W$155</f>
        <v>17.125</v>
      </c>
      <c r="BP112" s="78">
        <v>19</v>
      </c>
      <c r="BQ112" s="69"/>
      <c r="BR112" s="70" t="s">
        <v>45</v>
      </c>
      <c r="BS112" s="134">
        <f xml:space="preserve"> $W$156</f>
        <v>16.444444444444443</v>
      </c>
      <c r="BT112" s="78">
        <v>13</v>
      </c>
      <c r="BU112" s="69"/>
      <c r="BV112" s="70" t="s">
        <v>45</v>
      </c>
      <c r="BW112" s="134">
        <f xml:space="preserve"> $W$157</f>
        <v>20.75</v>
      </c>
      <c r="BX112" s="78">
        <v>26</v>
      </c>
      <c r="BY112" s="69"/>
      <c r="BZ112" s="70" t="s">
        <v>45</v>
      </c>
      <c r="CA112" s="134">
        <f xml:space="preserve"> $W$158</f>
        <v>13.5</v>
      </c>
      <c r="CB112" s="78">
        <v>9</v>
      </c>
      <c r="CC112" s="69"/>
      <c r="CD112" s="70" t="s">
        <v>45</v>
      </c>
      <c r="CE112" s="134">
        <f xml:space="preserve"> $W$159</f>
        <v>12.5</v>
      </c>
      <c r="CF112" s="78">
        <v>5</v>
      </c>
      <c r="CG112" s="69"/>
      <c r="CH112" s="70" t="s">
        <v>45</v>
      </c>
      <c r="CI112" s="134">
        <f xml:space="preserve"> $W$160</f>
        <v>19.600000000000001</v>
      </c>
      <c r="CJ112" s="78">
        <v>25</v>
      </c>
    </row>
    <row r="113" spans="1:88" x14ac:dyDescent="0.3">
      <c r="A113" s="73">
        <v>12</v>
      </c>
      <c r="B113" s="96">
        <v>44889</v>
      </c>
      <c r="C113" s="84" t="s">
        <v>165</v>
      </c>
      <c r="D113" s="99">
        <v>0.52083333333333337</v>
      </c>
      <c r="E113" s="84" t="s">
        <v>169</v>
      </c>
      <c r="F113" s="64" t="s">
        <v>220</v>
      </c>
      <c r="G113" s="77">
        <v>0.33300000000000002</v>
      </c>
      <c r="H113" s="73">
        <f>DVOA!$F$219</f>
        <v>22</v>
      </c>
      <c r="I113" s="73">
        <f>DVOA!$F$221</f>
        <v>24</v>
      </c>
      <c r="J113" s="73">
        <f>DVOA!$F$225</f>
        <v>19</v>
      </c>
      <c r="K113" s="73">
        <f>DVOA!$F$228</f>
        <v>19</v>
      </c>
      <c r="L113" s="73">
        <f>DVOA!$F$229</f>
        <v>24</v>
      </c>
      <c r="M113" s="73">
        <f>DVOA!$F$230</f>
        <v>18</v>
      </c>
      <c r="N113" s="73">
        <f>DVOA!$F$233</f>
        <v>18</v>
      </c>
      <c r="O113" s="81">
        <f>DVOA!$F$222</f>
        <v>22</v>
      </c>
      <c r="P113" s="88"/>
      <c r="Q113" s="82">
        <f>DVOA!$AE$219</f>
        <v>7</v>
      </c>
      <c r="R113" s="73">
        <f>DVOA!$AE$220</f>
        <v>12</v>
      </c>
      <c r="S113" s="81">
        <f>DVOA!$AE$221</f>
        <v>5</v>
      </c>
      <c r="T113" s="75"/>
      <c r="U113" s="87">
        <f>DVOA!$AE$233</f>
        <v>11</v>
      </c>
      <c r="V113" s="88"/>
      <c r="W113" s="82">
        <f>DVOA!$AE$229</f>
        <v>13</v>
      </c>
      <c r="X113" s="72"/>
      <c r="Y113" s="72"/>
      <c r="Z113" s="72"/>
      <c r="AA113" s="72"/>
      <c r="AB113" s="72"/>
      <c r="AC113" s="72"/>
      <c r="AD113" s="72"/>
      <c r="AE113" s="72"/>
      <c r="AF113" s="72"/>
      <c r="AH113" s="68" t="s">
        <v>46</v>
      </c>
      <c r="AI113" s="134">
        <f xml:space="preserve"> $H$186</f>
        <v>18.176470588235293</v>
      </c>
      <c r="AJ113" s="78">
        <v>26</v>
      </c>
      <c r="AK113" s="69"/>
      <c r="AL113" s="70" t="s">
        <v>46</v>
      </c>
      <c r="AM113" s="134">
        <f xml:space="preserve"> $H$187</f>
        <v>18.5</v>
      </c>
      <c r="AN113" s="78">
        <v>24</v>
      </c>
      <c r="AO113" s="69"/>
      <c r="AP113" s="70" t="s">
        <v>46</v>
      </c>
      <c r="AQ113" s="134">
        <f xml:space="preserve"> $H$188</f>
        <v>17.888888888888889</v>
      </c>
      <c r="AR113" s="78">
        <v>20</v>
      </c>
      <c r="AS113" s="69"/>
      <c r="AT113" s="70" t="s">
        <v>46</v>
      </c>
      <c r="AU113" s="134">
        <f xml:space="preserve"> $H$189</f>
        <v>19.5</v>
      </c>
      <c r="AV113" s="78">
        <v>24</v>
      </c>
      <c r="AW113" s="69"/>
      <c r="AX113" s="70" t="s">
        <v>46</v>
      </c>
      <c r="AY113" s="134">
        <f xml:space="preserve"> $H$190</f>
        <v>17.5</v>
      </c>
      <c r="AZ113" s="78">
        <v>19</v>
      </c>
      <c r="BA113" s="69"/>
      <c r="BB113" s="70" t="s">
        <v>46</v>
      </c>
      <c r="BC113" s="134">
        <f xml:space="preserve"> $H$191</f>
        <v>26</v>
      </c>
      <c r="BD113" s="78">
        <v>32</v>
      </c>
      <c r="BE113" s="69"/>
      <c r="BF113" s="70" t="s">
        <v>46</v>
      </c>
      <c r="BG113" s="134">
        <f xml:space="preserve"> $H$192</f>
        <v>11.4</v>
      </c>
      <c r="BH113" s="78">
        <v>5</v>
      </c>
      <c r="BI113" s="65"/>
      <c r="BJ113" s="68" t="s">
        <v>46</v>
      </c>
      <c r="BK113" s="134">
        <f xml:space="preserve"> $W$186</f>
        <v>15</v>
      </c>
      <c r="BL113" s="78">
        <v>6</v>
      </c>
      <c r="BM113" s="69"/>
      <c r="BN113" s="70" t="s">
        <v>46</v>
      </c>
      <c r="BO113" s="134">
        <f xml:space="preserve"> $W$187</f>
        <v>19.875</v>
      </c>
      <c r="BP113" s="78">
        <v>27</v>
      </c>
      <c r="BQ113" s="69"/>
      <c r="BR113" s="70" t="s">
        <v>46</v>
      </c>
      <c r="BS113" s="134">
        <f xml:space="preserve"> $W$188</f>
        <v>10.666666666666666</v>
      </c>
      <c r="BT113" s="78">
        <v>1</v>
      </c>
      <c r="BU113" s="69"/>
      <c r="BV113" s="70" t="s">
        <v>46</v>
      </c>
      <c r="BW113" s="134">
        <f xml:space="preserve"> $W$189</f>
        <v>19.5</v>
      </c>
      <c r="BX113" s="78">
        <v>22</v>
      </c>
      <c r="BY113" s="69"/>
      <c r="BZ113" s="70" t="s">
        <v>46</v>
      </c>
      <c r="CA113" s="134">
        <f xml:space="preserve"> $W$190</f>
        <v>20.25</v>
      </c>
      <c r="CB113" s="78">
        <v>24</v>
      </c>
      <c r="CC113" s="69"/>
      <c r="CD113" s="70" t="s">
        <v>46</v>
      </c>
      <c r="CE113" s="134">
        <f xml:space="preserve"> $W$191</f>
        <v>11.75</v>
      </c>
      <c r="CF113" s="78">
        <v>3</v>
      </c>
      <c r="CG113" s="69"/>
      <c r="CH113" s="70" t="s">
        <v>46</v>
      </c>
      <c r="CI113" s="134">
        <f xml:space="preserve"> $W$192</f>
        <v>9.8000000000000007</v>
      </c>
      <c r="CJ113" s="78">
        <v>2</v>
      </c>
    </row>
    <row r="114" spans="1:88" x14ac:dyDescent="0.3">
      <c r="A114" s="73">
        <v>13</v>
      </c>
      <c r="B114" s="96">
        <v>44896</v>
      </c>
      <c r="C114" s="85" t="s">
        <v>198</v>
      </c>
      <c r="D114" s="99">
        <v>0.84375</v>
      </c>
      <c r="E114" s="85" t="s">
        <v>221</v>
      </c>
      <c r="G114" s="73">
        <f>$G$19</f>
        <v>0.33300000000000002</v>
      </c>
      <c r="H114" s="73">
        <f>DVOA!$F$450</f>
        <v>21</v>
      </c>
      <c r="I114" s="73">
        <f>DVOA!$F$452</f>
        <v>29</v>
      </c>
      <c r="J114" s="73">
        <f>DVOA!$F$456</f>
        <v>16</v>
      </c>
      <c r="K114" s="73">
        <f>DVOA!$F$459</f>
        <v>2</v>
      </c>
      <c r="L114" s="73">
        <f>DVOA!$F$460</f>
        <v>28</v>
      </c>
      <c r="M114" s="73">
        <f>DVOA!$F$461</f>
        <v>10</v>
      </c>
      <c r="N114" s="73">
        <f>DVOA!$F$464</f>
        <v>25</v>
      </c>
      <c r="O114" s="81">
        <f>DVOA!$F$453</f>
        <v>28</v>
      </c>
      <c r="P114" s="88"/>
      <c r="Q114" s="82">
        <f>DVOA!$AE$450</f>
        <v>13</v>
      </c>
      <c r="R114" s="73">
        <f>DVOA!$AE$451</f>
        <v>22</v>
      </c>
      <c r="S114" s="81">
        <f>DVOA!$AE$452</f>
        <v>1</v>
      </c>
      <c r="T114" s="75"/>
      <c r="U114" s="87">
        <f>DVOA!$AE$464</f>
        <v>26</v>
      </c>
      <c r="V114" s="88"/>
      <c r="W114" s="82">
        <f>DVOA!$AE$460</f>
        <v>19</v>
      </c>
      <c r="X114" s="72"/>
      <c r="Y114" s="72"/>
      <c r="Z114" s="72"/>
      <c r="AA114" s="72"/>
      <c r="AB114" s="72"/>
      <c r="AC114" s="72"/>
      <c r="AD114" s="72"/>
      <c r="AE114" s="72"/>
      <c r="AF114" s="72"/>
      <c r="AH114" s="68" t="s">
        <v>47</v>
      </c>
      <c r="AI114" s="134">
        <f xml:space="preserve"> $H$218</f>
        <v>16.117647058823529</v>
      </c>
      <c r="AJ114" s="78">
        <v>15</v>
      </c>
      <c r="AK114" s="69"/>
      <c r="AL114" s="70" t="s">
        <v>47</v>
      </c>
      <c r="AM114" s="134">
        <f xml:space="preserve"> $H$219</f>
        <v>18.75</v>
      </c>
      <c r="AN114" s="78">
        <v>25</v>
      </c>
      <c r="AO114" s="69"/>
      <c r="AP114" s="70" t="s">
        <v>47</v>
      </c>
      <c r="AQ114" s="134">
        <f xml:space="preserve"> $H$220</f>
        <v>13.777777777777779</v>
      </c>
      <c r="AR114" s="78">
        <v>8</v>
      </c>
      <c r="AS114" s="69"/>
      <c r="AT114" s="70" t="s">
        <v>47</v>
      </c>
      <c r="AU114" s="134">
        <f xml:space="preserve"> $H$221</f>
        <v>19.75</v>
      </c>
      <c r="AV114" s="78">
        <v>27</v>
      </c>
      <c r="AW114" s="69"/>
      <c r="AX114" s="70" t="s">
        <v>47</v>
      </c>
      <c r="AY114" s="134">
        <f xml:space="preserve"> $H$222</f>
        <v>17.75</v>
      </c>
      <c r="AZ114" s="78">
        <v>20</v>
      </c>
      <c r="BA114" s="69"/>
      <c r="BB114" s="70" t="s">
        <v>47</v>
      </c>
      <c r="BC114" s="134">
        <f xml:space="preserve"> $H$223</f>
        <v>17.25</v>
      </c>
      <c r="BD114" s="78">
        <v>16</v>
      </c>
      <c r="BE114" s="69"/>
      <c r="BF114" s="70" t="s">
        <v>47</v>
      </c>
      <c r="BG114" s="134">
        <f xml:space="preserve"> $H$224</f>
        <v>11</v>
      </c>
      <c r="BH114" s="78">
        <v>4</v>
      </c>
      <c r="BI114" s="65"/>
      <c r="BJ114" s="68" t="s">
        <v>47</v>
      </c>
      <c r="BK114" s="134">
        <f xml:space="preserve"> $W$218</f>
        <v>13.294117647058824</v>
      </c>
      <c r="BL114" s="78">
        <v>2</v>
      </c>
      <c r="BM114" s="69"/>
      <c r="BN114" s="70" t="s">
        <v>47</v>
      </c>
      <c r="BO114" s="134">
        <f xml:space="preserve"> $W$219</f>
        <v>13.5</v>
      </c>
      <c r="BP114" s="78">
        <v>6</v>
      </c>
      <c r="BQ114" s="69"/>
      <c r="BR114" s="70" t="s">
        <v>47</v>
      </c>
      <c r="BS114" s="134">
        <f xml:space="preserve"> $W$220</f>
        <v>13.111111111111111</v>
      </c>
      <c r="BT114" s="78">
        <v>5</v>
      </c>
      <c r="BU114" s="69"/>
      <c r="BV114" s="70" t="s">
        <v>47</v>
      </c>
      <c r="BW114" s="134">
        <f xml:space="preserve"> $W$221</f>
        <v>16</v>
      </c>
      <c r="BX114" s="78">
        <v>14</v>
      </c>
      <c r="BY114" s="69"/>
      <c r="BZ114" s="70" t="s">
        <v>47</v>
      </c>
      <c r="CA114" s="134">
        <f xml:space="preserve"> $W$222</f>
        <v>11</v>
      </c>
      <c r="CB114" s="78">
        <v>4</v>
      </c>
      <c r="CC114" s="69"/>
      <c r="CD114" s="70" t="s">
        <v>47</v>
      </c>
      <c r="CE114" s="134">
        <f xml:space="preserve"> $W$223</f>
        <v>16.5</v>
      </c>
      <c r="CF114" s="78">
        <v>17</v>
      </c>
      <c r="CG114" s="69"/>
      <c r="CH114" s="70" t="s">
        <v>47</v>
      </c>
      <c r="CI114" s="134">
        <f xml:space="preserve"> $W$224</f>
        <v>10.4</v>
      </c>
      <c r="CJ114" s="78">
        <v>3</v>
      </c>
    </row>
    <row r="115" spans="1:88" x14ac:dyDescent="0.3">
      <c r="A115" s="73">
        <v>14</v>
      </c>
      <c r="B115" s="96">
        <v>44906</v>
      </c>
      <c r="C115" s="84" t="s">
        <v>176</v>
      </c>
      <c r="D115" s="99">
        <v>0.54166666666666663</v>
      </c>
      <c r="E115" s="85" t="s">
        <v>169</v>
      </c>
      <c r="G115" s="73">
        <f>$G$70</f>
        <v>0.33300000000000002</v>
      </c>
      <c r="H115" s="73">
        <f>DVOA!$F$513</f>
        <v>32</v>
      </c>
      <c r="I115" s="73">
        <f>DVOA!$F$515</f>
        <v>12</v>
      </c>
      <c r="J115" s="73">
        <f>DVOA!$F$519</f>
        <v>32</v>
      </c>
      <c r="K115" s="73">
        <f>DVOA!$F$522</f>
        <v>13</v>
      </c>
      <c r="L115" s="73">
        <f>DVOA!$F$523</f>
        <v>31</v>
      </c>
      <c r="M115" s="73">
        <f>DVOA!$F$524</f>
        <v>30</v>
      </c>
      <c r="N115" s="73">
        <f>DVOA!$F$527</f>
        <v>15</v>
      </c>
      <c r="O115" s="81">
        <f>DVOA!$F$516</f>
        <v>23</v>
      </c>
      <c r="P115" s="88"/>
      <c r="Q115" s="82">
        <f>DVOA!$AE$513</f>
        <v>19</v>
      </c>
      <c r="R115" s="73">
        <f>DVOA!$AE$514</f>
        <v>23</v>
      </c>
      <c r="S115" s="81">
        <f>DVOA!$AE$515</f>
        <v>17</v>
      </c>
      <c r="T115" s="75"/>
      <c r="U115" s="87">
        <f>DVOA!$AE$527</f>
        <v>7</v>
      </c>
      <c r="V115" s="88"/>
      <c r="W115" s="82">
        <f>DVOA!$AE$523</f>
        <v>30</v>
      </c>
      <c r="X115" s="72"/>
      <c r="Y115" s="72"/>
      <c r="Z115" s="72"/>
      <c r="AA115" s="72"/>
      <c r="AB115" s="72"/>
      <c r="AC115" s="72"/>
      <c r="AD115" s="72"/>
      <c r="AE115" s="72"/>
      <c r="AF115" s="72"/>
      <c r="AH115" s="68" t="s">
        <v>48</v>
      </c>
      <c r="AI115" s="134">
        <f xml:space="preserve"> $H$250</f>
        <v>15.117647058823529</v>
      </c>
      <c r="AJ115" s="78">
        <v>7</v>
      </c>
      <c r="AK115" s="69"/>
      <c r="AL115" s="70" t="s">
        <v>48</v>
      </c>
      <c r="AM115" s="134">
        <f xml:space="preserve"> $H$251</f>
        <v>17.75</v>
      </c>
      <c r="AN115" s="78">
        <v>21</v>
      </c>
      <c r="AO115" s="69"/>
      <c r="AP115" s="70" t="s">
        <v>48</v>
      </c>
      <c r="AQ115" s="134">
        <f xml:space="preserve"> $H$252</f>
        <v>12.777777777777779</v>
      </c>
      <c r="AR115" s="78">
        <v>5</v>
      </c>
      <c r="AS115" s="69"/>
      <c r="AT115" s="70" t="s">
        <v>48</v>
      </c>
      <c r="AU115" s="134">
        <f xml:space="preserve"> $H$253</f>
        <v>21.25</v>
      </c>
      <c r="AV115" s="78">
        <v>29</v>
      </c>
      <c r="AW115" s="69"/>
      <c r="AX115" s="70" t="s">
        <v>48</v>
      </c>
      <c r="AY115" s="134">
        <f xml:space="preserve"> $H$254</f>
        <v>14.25</v>
      </c>
      <c r="AZ115" s="78">
        <v>9</v>
      </c>
      <c r="BA115" s="69"/>
      <c r="BB115" s="70" t="s">
        <v>48</v>
      </c>
      <c r="BC115" s="134">
        <f xml:space="preserve"> $H$255</f>
        <v>10.25</v>
      </c>
      <c r="BD115" s="78">
        <v>3</v>
      </c>
      <c r="BE115" s="69"/>
      <c r="BF115" s="70" t="s">
        <v>48</v>
      </c>
      <c r="BG115" s="134">
        <f xml:space="preserve"> $H$256</f>
        <v>14.8</v>
      </c>
      <c r="BH115" s="78">
        <v>11</v>
      </c>
      <c r="BI115" s="65"/>
      <c r="BJ115" s="68" t="s">
        <v>48</v>
      </c>
      <c r="BK115" s="134">
        <f xml:space="preserve"> $W$250</f>
        <v>17.647058823529413</v>
      </c>
      <c r="BL115" s="78">
        <v>27</v>
      </c>
      <c r="BM115" s="69"/>
      <c r="BN115" s="70" t="s">
        <v>48</v>
      </c>
      <c r="BO115" s="134">
        <f xml:space="preserve"> $W$251</f>
        <v>17.75</v>
      </c>
      <c r="BP115" s="78">
        <v>21</v>
      </c>
      <c r="BQ115" s="69"/>
      <c r="BR115" s="70" t="s">
        <v>48</v>
      </c>
      <c r="BS115" s="134">
        <f xml:space="preserve"> $W$252</f>
        <v>17.555555555555557</v>
      </c>
      <c r="BT115" s="78">
        <v>22</v>
      </c>
      <c r="BU115" s="69"/>
      <c r="BV115" s="70" t="s">
        <v>48</v>
      </c>
      <c r="BW115" s="134">
        <f xml:space="preserve"> $W$253</f>
        <v>20.75</v>
      </c>
      <c r="BX115" s="78">
        <v>26</v>
      </c>
      <c r="BY115" s="69"/>
      <c r="BZ115" s="70" t="s">
        <v>48</v>
      </c>
      <c r="CA115" s="134">
        <f xml:space="preserve"> $W$254</f>
        <v>14.75</v>
      </c>
      <c r="CB115" s="78">
        <v>11</v>
      </c>
      <c r="CC115" s="69"/>
      <c r="CD115" s="70" t="s">
        <v>48</v>
      </c>
      <c r="CE115" s="134">
        <f xml:space="preserve"> $W$255</f>
        <v>13.75</v>
      </c>
      <c r="CF115" s="78">
        <v>7</v>
      </c>
      <c r="CG115" s="69"/>
      <c r="CH115" s="70" t="s">
        <v>48</v>
      </c>
      <c r="CI115" s="134">
        <f xml:space="preserve"> $W$256</f>
        <v>20.6</v>
      </c>
      <c r="CJ115" s="78">
        <v>27</v>
      </c>
    </row>
    <row r="116" spans="1:88" x14ac:dyDescent="0.3">
      <c r="A116" s="73">
        <v>15</v>
      </c>
      <c r="B116" s="96">
        <v>44913</v>
      </c>
      <c r="C116" s="85" t="s">
        <v>196</v>
      </c>
      <c r="D116" s="99" t="s">
        <v>200</v>
      </c>
      <c r="E116" s="85"/>
      <c r="G116" s="73">
        <f>$G$71</f>
        <v>1</v>
      </c>
      <c r="H116" s="73">
        <f>DVOA!$F$408</f>
        <v>24</v>
      </c>
      <c r="I116" s="73">
        <f>DVOA!$F$410</f>
        <v>7</v>
      </c>
      <c r="J116" s="73">
        <f>DVOA!$F$414</f>
        <v>29</v>
      </c>
      <c r="K116" s="73">
        <f>DVOA!$F$417</f>
        <v>12</v>
      </c>
      <c r="L116" s="73">
        <f>DVOA!$F$418</f>
        <v>23</v>
      </c>
      <c r="M116" s="73">
        <f>DVOA!$F$419</f>
        <v>19</v>
      </c>
      <c r="N116" s="73">
        <f>DVOA!$F$422</f>
        <v>30</v>
      </c>
      <c r="O116" s="81">
        <f>DVOA!$F$411</f>
        <v>27</v>
      </c>
      <c r="P116" s="88"/>
      <c r="Q116" s="82">
        <f>DVOA!$AE$408</f>
        <v>2</v>
      </c>
      <c r="R116" s="73">
        <f>DVOA!$AE$409</f>
        <v>3</v>
      </c>
      <c r="S116" s="81">
        <f>DVOA!$AE$410</f>
        <v>15</v>
      </c>
      <c r="T116" s="75"/>
      <c r="U116" s="87">
        <f>DVOA!$AE$422</f>
        <v>29</v>
      </c>
      <c r="V116" s="88"/>
      <c r="W116" s="82">
        <f>DVOA!$AE$418</f>
        <v>11</v>
      </c>
      <c r="X116" s="72"/>
      <c r="Y116" s="72"/>
      <c r="Z116" s="72"/>
      <c r="AA116" s="72"/>
      <c r="AB116" s="72"/>
      <c r="AC116" s="72"/>
      <c r="AD116" s="72"/>
      <c r="AE116" s="72"/>
      <c r="AF116" s="72"/>
      <c r="AH116" s="68" t="s">
        <v>49</v>
      </c>
      <c r="AI116" s="134">
        <f xml:space="preserve"> $H$282</f>
        <v>16.117647058823529</v>
      </c>
      <c r="AJ116" s="78">
        <v>15</v>
      </c>
      <c r="AK116" s="69"/>
      <c r="AL116" s="70" t="s">
        <v>49</v>
      </c>
      <c r="AM116" s="134">
        <f xml:space="preserve"> $H$283</f>
        <v>14.5</v>
      </c>
      <c r="AN116" s="78">
        <v>7</v>
      </c>
      <c r="AO116" s="69"/>
      <c r="AP116" s="70" t="s">
        <v>49</v>
      </c>
      <c r="AQ116" s="134">
        <f xml:space="preserve"> $H$284</f>
        <v>17.555555555555557</v>
      </c>
      <c r="AR116" s="78">
        <v>19</v>
      </c>
      <c r="AS116" s="69"/>
      <c r="AT116" s="70" t="s">
        <v>49</v>
      </c>
      <c r="AU116" s="134">
        <f xml:space="preserve"> $H$285</f>
        <v>15.5</v>
      </c>
      <c r="AV116" s="78">
        <v>14</v>
      </c>
      <c r="AW116" s="69"/>
      <c r="AX116" s="70" t="s">
        <v>49</v>
      </c>
      <c r="AY116" s="134">
        <f xml:space="preserve"> $H$286</f>
        <v>13.5</v>
      </c>
      <c r="AZ116" s="78">
        <v>5</v>
      </c>
      <c r="BA116" s="69"/>
      <c r="BB116" s="70" t="s">
        <v>49</v>
      </c>
      <c r="BC116" s="134">
        <f xml:space="preserve"> $H$287</f>
        <v>21.25</v>
      </c>
      <c r="BD116" s="78">
        <v>27</v>
      </c>
      <c r="BE116" s="69"/>
      <c r="BF116" s="70" t="s">
        <v>49</v>
      </c>
      <c r="BG116" s="134">
        <f xml:space="preserve"> $H$288</f>
        <v>14.6</v>
      </c>
      <c r="BH116" s="78">
        <v>10</v>
      </c>
      <c r="BI116" s="65"/>
      <c r="BJ116" s="68" t="s">
        <v>49</v>
      </c>
      <c r="BK116" s="134">
        <f xml:space="preserve"> $W$282</f>
        <v>18.470588235294116</v>
      </c>
      <c r="BL116" s="78">
        <v>28</v>
      </c>
      <c r="BM116" s="69"/>
      <c r="BN116" s="70" t="s">
        <v>49</v>
      </c>
      <c r="BO116" s="134">
        <f xml:space="preserve"> $W$283</f>
        <v>20</v>
      </c>
      <c r="BP116" s="78">
        <v>28</v>
      </c>
      <c r="BQ116" s="69"/>
      <c r="BR116" s="70" t="s">
        <v>49</v>
      </c>
      <c r="BS116" s="134">
        <f xml:space="preserve"> $W$284</f>
        <v>17.111111111111111</v>
      </c>
      <c r="BT116" s="78">
        <v>19</v>
      </c>
      <c r="BU116" s="69"/>
      <c r="BV116" s="70" t="s">
        <v>49</v>
      </c>
      <c r="BW116" s="134">
        <f xml:space="preserve"> $W$285</f>
        <v>24</v>
      </c>
      <c r="BX116" s="78">
        <v>32</v>
      </c>
      <c r="BY116" s="69"/>
      <c r="BZ116" s="70" t="s">
        <v>49</v>
      </c>
      <c r="CA116" s="134">
        <f xml:space="preserve"> $W$286</f>
        <v>16</v>
      </c>
      <c r="CB116" s="78">
        <v>14</v>
      </c>
      <c r="CC116" s="69"/>
      <c r="CD116" s="70" t="s">
        <v>49</v>
      </c>
      <c r="CE116" s="134">
        <f xml:space="preserve"> $W$287</f>
        <v>21</v>
      </c>
      <c r="CF116" s="78">
        <v>29</v>
      </c>
      <c r="CG116" s="69"/>
      <c r="CH116" s="70" t="s">
        <v>49</v>
      </c>
      <c r="CI116" s="134">
        <f xml:space="preserve"> $W$288</f>
        <v>14</v>
      </c>
      <c r="CJ116" s="78">
        <v>9</v>
      </c>
    </row>
    <row r="117" spans="1:88" x14ac:dyDescent="0.3">
      <c r="A117" s="73">
        <v>16</v>
      </c>
      <c r="B117" s="96">
        <v>44919</v>
      </c>
      <c r="C117" s="84" t="s">
        <v>163</v>
      </c>
      <c r="D117" s="99">
        <v>0.54166666666666663</v>
      </c>
      <c r="E117" s="85" t="s">
        <v>169</v>
      </c>
      <c r="G117" s="73">
        <f>$G$48</f>
        <v>0.66700000000000004</v>
      </c>
      <c r="H117" s="73">
        <f>DVOA!$F$114</f>
        <v>11</v>
      </c>
      <c r="I117" s="73">
        <f>DVOA!$F$116</f>
        <v>22</v>
      </c>
      <c r="J117" s="73">
        <f>DVOA!$F$120</f>
        <v>10</v>
      </c>
      <c r="K117" s="73">
        <f>DVOA!$F$123</f>
        <v>1</v>
      </c>
      <c r="L117" s="73">
        <f>DVOA!$F$124</f>
        <v>27</v>
      </c>
      <c r="M117" s="73">
        <f>DVOA!$F$125</f>
        <v>17</v>
      </c>
      <c r="N117" s="73">
        <f>DVOA!$F$128</f>
        <v>16</v>
      </c>
      <c r="O117" s="81">
        <f>DVOA!$F$117</f>
        <v>8</v>
      </c>
      <c r="P117" s="88"/>
      <c r="Q117" s="82">
        <f>DVOA!$AE$114</f>
        <v>28</v>
      </c>
      <c r="R117" s="73">
        <f>DVOA!$AE$115</f>
        <v>32</v>
      </c>
      <c r="S117" s="81">
        <f>DVOA!$AE$116</f>
        <v>6</v>
      </c>
      <c r="T117" s="75"/>
      <c r="U117" s="87">
        <f>DVOA!$AE$128</f>
        <v>22</v>
      </c>
      <c r="V117" s="88"/>
      <c r="W117" s="82">
        <f>DVOA!$AE$124</f>
        <v>23</v>
      </c>
      <c r="X117" s="72"/>
      <c r="Y117" s="72"/>
      <c r="Z117" s="72"/>
      <c r="AA117" s="72"/>
      <c r="AB117" s="72"/>
      <c r="AC117" s="72"/>
      <c r="AD117" s="72"/>
      <c r="AE117" s="72"/>
      <c r="AF117" s="72"/>
      <c r="AH117" s="68" t="s">
        <v>50</v>
      </c>
      <c r="AI117" s="134">
        <f xml:space="preserve"> $H$314</f>
        <v>19.470588235294116</v>
      </c>
      <c r="AJ117" s="78">
        <v>30</v>
      </c>
      <c r="AK117" s="69"/>
      <c r="AL117" s="70" t="s">
        <v>50</v>
      </c>
      <c r="AM117" s="134">
        <f xml:space="preserve"> $H$315</f>
        <v>19</v>
      </c>
      <c r="AN117" s="78">
        <v>27</v>
      </c>
      <c r="AO117" s="69"/>
      <c r="AP117" s="70" t="s">
        <v>50</v>
      </c>
      <c r="AQ117" s="134">
        <f xml:space="preserve"> $H$316</f>
        <v>19.888888888888889</v>
      </c>
      <c r="AR117" s="78">
        <v>29</v>
      </c>
      <c r="AS117" s="69"/>
      <c r="AT117" s="70" t="s">
        <v>50</v>
      </c>
      <c r="AU117" s="134">
        <f xml:space="preserve"> $H$317</f>
        <v>17</v>
      </c>
      <c r="AV117" s="78">
        <v>16</v>
      </c>
      <c r="AW117" s="69"/>
      <c r="AX117" s="70" t="s">
        <v>50</v>
      </c>
      <c r="AY117" s="134">
        <f xml:space="preserve"> $H$318</f>
        <v>21</v>
      </c>
      <c r="AZ117" s="78">
        <v>29</v>
      </c>
      <c r="BA117" s="69"/>
      <c r="BB117" s="70" t="s">
        <v>50</v>
      </c>
      <c r="BC117" s="134">
        <f xml:space="preserve"> $H$319</f>
        <v>20.25</v>
      </c>
      <c r="BD117" s="78">
        <v>25</v>
      </c>
      <c r="BE117" s="69"/>
      <c r="BF117" s="70" t="s">
        <v>50</v>
      </c>
      <c r="BG117" s="134">
        <f xml:space="preserve"> $H$320</f>
        <v>19.600000000000001</v>
      </c>
      <c r="BH117" s="78">
        <v>26</v>
      </c>
      <c r="BI117" s="65"/>
      <c r="BJ117" s="68" t="s">
        <v>50</v>
      </c>
      <c r="BK117" s="134">
        <f xml:space="preserve"> $W$314</f>
        <v>15.764705882352942</v>
      </c>
      <c r="BL117" s="78">
        <v>11</v>
      </c>
      <c r="BM117" s="69"/>
      <c r="BN117" s="70" t="s">
        <v>50</v>
      </c>
      <c r="BO117" s="134">
        <f xml:space="preserve"> $W$315</f>
        <v>18.125</v>
      </c>
      <c r="BP117" s="78">
        <v>24</v>
      </c>
      <c r="BQ117" s="69"/>
      <c r="BR117" s="70" t="s">
        <v>50</v>
      </c>
      <c r="BS117" s="134">
        <f xml:space="preserve"> $W$316</f>
        <v>13.666666666666666</v>
      </c>
      <c r="BT117" s="78">
        <v>7</v>
      </c>
      <c r="BU117" s="69"/>
      <c r="BV117" s="70" t="s">
        <v>50</v>
      </c>
      <c r="BW117" s="134">
        <f xml:space="preserve"> $W$317</f>
        <v>19.75</v>
      </c>
      <c r="BX117" s="78">
        <v>23</v>
      </c>
      <c r="BY117" s="69"/>
      <c r="BZ117" s="70" t="s">
        <v>50</v>
      </c>
      <c r="CA117" s="134">
        <f xml:space="preserve"> $W$318</f>
        <v>16.5</v>
      </c>
      <c r="CB117" s="78">
        <v>16</v>
      </c>
      <c r="CC117" s="69"/>
      <c r="CD117" s="70" t="s">
        <v>50</v>
      </c>
      <c r="CE117" s="134">
        <f xml:space="preserve"> $W$319</f>
        <v>14.75</v>
      </c>
      <c r="CF117" s="78">
        <v>12</v>
      </c>
      <c r="CG117" s="69"/>
      <c r="CH117" s="70" t="s">
        <v>50</v>
      </c>
      <c r="CI117" s="134">
        <f xml:space="preserve"> $W$320</f>
        <v>12.8</v>
      </c>
      <c r="CJ117" s="78">
        <v>6</v>
      </c>
    </row>
    <row r="118" spans="1:88" x14ac:dyDescent="0.3">
      <c r="A118" s="73">
        <v>17</v>
      </c>
      <c r="B118" s="96">
        <v>44563</v>
      </c>
      <c r="C118" s="84" t="s">
        <v>192</v>
      </c>
      <c r="D118" s="99">
        <v>0.85416666666666663</v>
      </c>
      <c r="E118" s="85" t="s">
        <v>171</v>
      </c>
      <c r="G118" s="73">
        <f>$G$44</f>
        <v>0.33300000000000002</v>
      </c>
      <c r="H118" s="73">
        <f>DVOA!$F$135</f>
        <v>7</v>
      </c>
      <c r="I118" s="73">
        <f>DVOA!$F$137</f>
        <v>9</v>
      </c>
      <c r="J118" s="73">
        <f>DVOA!$F$141</f>
        <v>8</v>
      </c>
      <c r="K118" s="73">
        <f>DVOA!$F$144</f>
        <v>6</v>
      </c>
      <c r="L118" s="73">
        <f>DVOA!$F$145</f>
        <v>22</v>
      </c>
      <c r="M118" s="73">
        <f>DVOA!$F$146</f>
        <v>4</v>
      </c>
      <c r="N118" s="73">
        <f>DVOA!$F$149</f>
        <v>23</v>
      </c>
      <c r="O118" s="81">
        <f>DVOA!$F$138</f>
        <v>9</v>
      </c>
      <c r="P118" s="88"/>
      <c r="Q118" s="82">
        <f>DVOA!$AE$135</f>
        <v>31</v>
      </c>
      <c r="R118" s="73">
        <f>DVOA!$AE$136</f>
        <v>26</v>
      </c>
      <c r="S118" s="81">
        <f>DVOA!$AE$137</f>
        <v>30</v>
      </c>
      <c r="T118" s="75"/>
      <c r="U118" s="87">
        <f>DVOA!$AE$149</f>
        <v>19</v>
      </c>
      <c r="V118" s="88"/>
      <c r="W118" s="82">
        <f>DVOA!$AE$145</f>
        <v>20</v>
      </c>
      <c r="X118" s="72"/>
      <c r="Y118" s="72"/>
      <c r="Z118" s="72"/>
      <c r="AA118" s="72"/>
      <c r="AB118" s="72"/>
      <c r="AC118" s="72"/>
      <c r="AD118" s="72"/>
      <c r="AE118" s="72"/>
      <c r="AF118" s="72"/>
      <c r="AH118" s="68" t="s">
        <v>51</v>
      </c>
      <c r="AI118" s="134">
        <f xml:space="preserve"> $H$346</f>
        <v>15.058823529411764</v>
      </c>
      <c r="AJ118" s="78">
        <v>6</v>
      </c>
      <c r="AK118" s="69"/>
      <c r="AL118" s="70" t="s">
        <v>51</v>
      </c>
      <c r="AM118" s="134">
        <f xml:space="preserve"> $H$347</f>
        <v>15</v>
      </c>
      <c r="AN118" s="78">
        <v>13</v>
      </c>
      <c r="AO118" s="69"/>
      <c r="AP118" s="70" t="s">
        <v>51</v>
      </c>
      <c r="AQ118" s="134">
        <f xml:space="preserve"> $H$348</f>
        <v>15.111111111111111</v>
      </c>
      <c r="AR118" s="78">
        <v>10</v>
      </c>
      <c r="AS118" s="69"/>
      <c r="AT118" s="70" t="s">
        <v>51</v>
      </c>
      <c r="AU118" s="134">
        <f xml:space="preserve"> $H$349</f>
        <v>14</v>
      </c>
      <c r="AV118" s="78">
        <v>8</v>
      </c>
      <c r="AW118" s="69"/>
      <c r="AX118" s="70" t="s">
        <v>51</v>
      </c>
      <c r="AY118" s="134">
        <f xml:space="preserve"> $H$350</f>
        <v>16</v>
      </c>
      <c r="AZ118" s="78">
        <v>14</v>
      </c>
      <c r="BA118" s="69"/>
      <c r="BB118" s="70" t="s">
        <v>51</v>
      </c>
      <c r="BC118" s="134">
        <f xml:space="preserve"> $H$351</f>
        <v>11</v>
      </c>
      <c r="BD118" s="78">
        <v>4</v>
      </c>
      <c r="BE118" s="69"/>
      <c r="BF118" s="70" t="s">
        <v>51</v>
      </c>
      <c r="BG118" s="134">
        <f xml:space="preserve"> $H$352</f>
        <v>18.399999999999999</v>
      </c>
      <c r="BH118" s="78">
        <v>21</v>
      </c>
      <c r="BI118" s="65"/>
      <c r="BJ118" s="68" t="s">
        <v>51</v>
      </c>
      <c r="BK118" s="134">
        <f xml:space="preserve"> $W$346</f>
        <v>17.470588235294116</v>
      </c>
      <c r="BL118" s="78">
        <v>25</v>
      </c>
      <c r="BM118" s="69"/>
      <c r="BN118" s="70" t="s">
        <v>51</v>
      </c>
      <c r="BO118" s="134">
        <f xml:space="preserve"> $W$347</f>
        <v>15</v>
      </c>
      <c r="BP118" s="78">
        <v>9</v>
      </c>
      <c r="BQ118" s="69"/>
      <c r="BR118" s="70" t="s">
        <v>51</v>
      </c>
      <c r="BS118" s="134">
        <f xml:space="preserve"> $W$348</f>
        <v>19.666666666666668</v>
      </c>
      <c r="BT118" s="78">
        <v>29</v>
      </c>
      <c r="BU118" s="69"/>
      <c r="BV118" s="70" t="s">
        <v>51</v>
      </c>
      <c r="BW118" s="134">
        <f xml:space="preserve"> $W$349</f>
        <v>16.25</v>
      </c>
      <c r="BX118" s="78">
        <v>15</v>
      </c>
      <c r="BY118" s="69"/>
      <c r="BZ118" s="70" t="s">
        <v>51</v>
      </c>
      <c r="CA118" s="134">
        <f xml:space="preserve"> $W$350</f>
        <v>13.75</v>
      </c>
      <c r="CB118" s="78">
        <v>10</v>
      </c>
      <c r="CC118" s="69"/>
      <c r="CD118" s="70" t="s">
        <v>51</v>
      </c>
      <c r="CE118" s="134">
        <f xml:space="preserve"> $W$351</f>
        <v>16</v>
      </c>
      <c r="CF118" s="78">
        <v>15</v>
      </c>
      <c r="CG118" s="69"/>
      <c r="CH118" s="70" t="s">
        <v>51</v>
      </c>
      <c r="CI118" s="134">
        <f xml:space="preserve"> $W$352</f>
        <v>22.6</v>
      </c>
      <c r="CJ118" s="78">
        <v>30</v>
      </c>
    </row>
    <row r="119" spans="1:88" x14ac:dyDescent="0.3">
      <c r="A119" s="73">
        <v>18</v>
      </c>
      <c r="B119" s="96">
        <v>44569</v>
      </c>
      <c r="C119" s="84" t="s">
        <v>179</v>
      </c>
      <c r="D119" s="99" t="s">
        <v>200</v>
      </c>
      <c r="E119" s="85"/>
      <c r="G119" s="73">
        <f>$G$19</f>
        <v>0.33300000000000002</v>
      </c>
      <c r="H119" s="73">
        <f>DVOA!$F$450</f>
        <v>21</v>
      </c>
      <c r="I119" s="73">
        <f>DVOA!$F$452</f>
        <v>29</v>
      </c>
      <c r="J119" s="73">
        <f>DVOA!$F$456</f>
        <v>16</v>
      </c>
      <c r="K119" s="73">
        <f>DVOA!$F$459</f>
        <v>2</v>
      </c>
      <c r="L119" s="73">
        <f>DVOA!$F$460</f>
        <v>28</v>
      </c>
      <c r="M119" s="73">
        <f>DVOA!$F$461</f>
        <v>10</v>
      </c>
      <c r="N119" s="73">
        <f>DVOA!$F$464</f>
        <v>25</v>
      </c>
      <c r="O119" s="81">
        <f>DVOA!$F$453</f>
        <v>28</v>
      </c>
      <c r="P119" s="79"/>
      <c r="Q119" s="82">
        <f>DVOA!$AE$450</f>
        <v>13</v>
      </c>
      <c r="R119" s="73">
        <f>DVOA!$AE$451</f>
        <v>22</v>
      </c>
      <c r="S119" s="81">
        <f>DVOA!$AE$452</f>
        <v>1</v>
      </c>
      <c r="T119" s="80"/>
      <c r="U119" s="87">
        <f>DVOA!$AE$464</f>
        <v>26</v>
      </c>
      <c r="V119" s="79"/>
      <c r="W119" s="82">
        <f>DVOA!$AE$460</f>
        <v>19</v>
      </c>
      <c r="X119" s="72"/>
      <c r="Y119" s="72"/>
      <c r="Z119" s="72"/>
      <c r="AA119" s="72"/>
      <c r="AB119" s="72"/>
      <c r="AC119" s="72"/>
      <c r="AD119" s="72"/>
      <c r="AE119" s="72"/>
      <c r="AF119" s="72"/>
      <c r="AH119" s="68" t="s">
        <v>52</v>
      </c>
      <c r="AI119" s="134">
        <f xml:space="preserve"> $H$378</f>
        <v>16.941176470588236</v>
      </c>
      <c r="AJ119" s="78">
        <v>21</v>
      </c>
      <c r="AK119" s="69"/>
      <c r="AL119" s="70" t="s">
        <v>52</v>
      </c>
      <c r="AM119" s="134">
        <f xml:space="preserve"> $H$379</f>
        <v>16.75</v>
      </c>
      <c r="AN119" s="78">
        <v>18</v>
      </c>
      <c r="AO119" s="69"/>
      <c r="AP119" s="70" t="s">
        <v>52</v>
      </c>
      <c r="AQ119" s="134">
        <f xml:space="preserve"> $H$380</f>
        <v>17.111111111111111</v>
      </c>
      <c r="AR119" s="78">
        <v>18</v>
      </c>
      <c r="AS119" s="69"/>
      <c r="AT119" s="70" t="s">
        <v>52</v>
      </c>
      <c r="AU119" s="134">
        <f xml:space="preserve"> $H$381</f>
        <v>11.75</v>
      </c>
      <c r="AV119" s="78">
        <v>6</v>
      </c>
      <c r="AW119" s="69"/>
      <c r="AX119" s="70" t="s">
        <v>52</v>
      </c>
      <c r="AY119" s="134">
        <f xml:space="preserve"> $H$382</f>
        <v>21.75</v>
      </c>
      <c r="AZ119" s="78">
        <v>31</v>
      </c>
      <c r="BA119" s="69"/>
      <c r="BB119" s="70" t="s">
        <v>52</v>
      </c>
      <c r="BC119" s="134">
        <f xml:space="preserve"> $H$383</f>
        <v>13.5</v>
      </c>
      <c r="BD119" s="78">
        <v>7</v>
      </c>
      <c r="BE119" s="69"/>
      <c r="BF119" s="70" t="s">
        <v>52</v>
      </c>
      <c r="BG119" s="134">
        <f xml:space="preserve"> $H$384</f>
        <v>20</v>
      </c>
      <c r="BH119" s="78">
        <v>28</v>
      </c>
      <c r="BI119" s="65"/>
      <c r="BJ119" s="68" t="s">
        <v>52</v>
      </c>
      <c r="BK119" s="134">
        <f xml:space="preserve"> $W$378</f>
        <v>16.823529411764707</v>
      </c>
      <c r="BL119" s="78">
        <v>20</v>
      </c>
      <c r="BM119" s="69"/>
      <c r="BN119" s="70" t="s">
        <v>52</v>
      </c>
      <c r="BO119" s="134">
        <f xml:space="preserve"> $W$379</f>
        <v>20.875</v>
      </c>
      <c r="BP119" s="78">
        <v>30</v>
      </c>
      <c r="BQ119" s="69"/>
      <c r="BR119" s="70" t="s">
        <v>52</v>
      </c>
      <c r="BS119" s="134">
        <f xml:space="preserve"> $W$380</f>
        <v>13.222222222222221</v>
      </c>
      <c r="BT119" s="78">
        <v>6</v>
      </c>
      <c r="BU119" s="69"/>
      <c r="BV119" s="70" t="s">
        <v>52</v>
      </c>
      <c r="BW119" s="134">
        <f xml:space="preserve"> $W$381</f>
        <v>21.75</v>
      </c>
      <c r="BX119" s="78">
        <v>29</v>
      </c>
      <c r="BY119" s="69"/>
      <c r="BZ119" s="70" t="s">
        <v>52</v>
      </c>
      <c r="CA119" s="134">
        <f xml:space="preserve"> $W$382</f>
        <v>20</v>
      </c>
      <c r="CB119" s="78">
        <v>23</v>
      </c>
      <c r="CC119" s="69"/>
      <c r="CD119" s="70" t="s">
        <v>52</v>
      </c>
      <c r="CE119" s="134">
        <f xml:space="preserve"> $W$383</f>
        <v>10.25</v>
      </c>
      <c r="CF119" s="78">
        <v>2</v>
      </c>
      <c r="CG119" s="69"/>
      <c r="CH119" s="70" t="s">
        <v>52</v>
      </c>
      <c r="CI119" s="134">
        <f xml:space="preserve"> $W$384</f>
        <v>15.6</v>
      </c>
      <c r="CJ119" s="78">
        <v>15</v>
      </c>
    </row>
    <row r="120" spans="1:88" x14ac:dyDescent="0.3">
      <c r="AH120" s="68" t="s">
        <v>53</v>
      </c>
      <c r="AI120" s="134">
        <f xml:space="preserve"> $H$410</f>
        <v>17.705882352941178</v>
      </c>
      <c r="AJ120" s="78">
        <v>24</v>
      </c>
      <c r="AK120" s="69"/>
      <c r="AL120" s="70" t="s">
        <v>53</v>
      </c>
      <c r="AM120" s="134">
        <f xml:space="preserve"> $H$411</f>
        <v>14.75</v>
      </c>
      <c r="AN120" s="78">
        <v>9</v>
      </c>
      <c r="AO120" s="69"/>
      <c r="AP120" s="70" t="s">
        <v>53</v>
      </c>
      <c r="AQ120" s="134">
        <f xml:space="preserve"> $H$412</f>
        <v>20.333333333333332</v>
      </c>
      <c r="AR120" s="78">
        <v>31</v>
      </c>
      <c r="AS120" s="69"/>
      <c r="AT120" s="70" t="s">
        <v>53</v>
      </c>
      <c r="AU120" s="134">
        <f xml:space="preserve"> $H$413</f>
        <v>14.75</v>
      </c>
      <c r="AV120" s="78">
        <v>11</v>
      </c>
      <c r="AW120" s="69"/>
      <c r="AX120" s="70" t="s">
        <v>53</v>
      </c>
      <c r="AY120" s="134">
        <f xml:space="preserve"> $H$414</f>
        <v>14.75</v>
      </c>
      <c r="AZ120" s="78">
        <v>12</v>
      </c>
      <c r="BA120" s="69"/>
      <c r="BB120" s="70" t="s">
        <v>53</v>
      </c>
      <c r="BC120" s="134">
        <f xml:space="preserve"> $H$415</f>
        <v>25.75</v>
      </c>
      <c r="BD120" s="78">
        <v>31</v>
      </c>
      <c r="BE120" s="69"/>
      <c r="BF120" s="70" t="s">
        <v>53</v>
      </c>
      <c r="BG120" s="134">
        <f xml:space="preserve"> $H$416</f>
        <v>16</v>
      </c>
      <c r="BH120" s="78">
        <v>16</v>
      </c>
      <c r="BI120" s="65"/>
      <c r="BJ120" s="68" t="s">
        <v>53</v>
      </c>
      <c r="BK120" s="134">
        <f xml:space="preserve"> $W$410</f>
        <v>14.529411764705882</v>
      </c>
      <c r="BL120" s="78">
        <v>4</v>
      </c>
      <c r="BM120" s="69"/>
      <c r="BN120" s="70" t="s">
        <v>53</v>
      </c>
      <c r="BO120" s="134">
        <f xml:space="preserve"> $W$411</f>
        <v>15.125</v>
      </c>
      <c r="BP120" s="78">
        <v>10</v>
      </c>
      <c r="BQ120" s="69"/>
      <c r="BR120" s="70" t="s">
        <v>53</v>
      </c>
      <c r="BS120" s="134">
        <f xml:space="preserve"> $W$412</f>
        <v>14</v>
      </c>
      <c r="BT120" s="78">
        <v>9</v>
      </c>
      <c r="BU120" s="69"/>
      <c r="BV120" s="70" t="s">
        <v>53</v>
      </c>
      <c r="BW120" s="134">
        <f xml:space="preserve"> $W$413</f>
        <v>21.75</v>
      </c>
      <c r="BX120" s="78">
        <v>29</v>
      </c>
      <c r="BY120" s="69"/>
      <c r="BZ120" s="70" t="s">
        <v>53</v>
      </c>
      <c r="CA120" s="134">
        <f xml:space="preserve"> $W$414</f>
        <v>8.5</v>
      </c>
      <c r="CB120" s="78">
        <v>2</v>
      </c>
      <c r="CC120" s="69"/>
      <c r="CD120" s="70" t="s">
        <v>53</v>
      </c>
      <c r="CE120" s="134">
        <f xml:space="preserve"> $W$415</f>
        <v>15.25</v>
      </c>
      <c r="CF120" s="78">
        <v>13</v>
      </c>
      <c r="CG120" s="69"/>
      <c r="CH120" s="70" t="s">
        <v>53</v>
      </c>
      <c r="CI120" s="134">
        <f xml:space="preserve"> $W$416</f>
        <v>13</v>
      </c>
      <c r="CJ120" s="78">
        <v>7</v>
      </c>
    </row>
    <row r="121" spans="1:88" x14ac:dyDescent="0.3">
      <c r="B121" s="96" t="s">
        <v>148</v>
      </c>
      <c r="C121" s="73" t="s">
        <v>124</v>
      </c>
      <c r="D121" s="98" t="s">
        <v>144</v>
      </c>
      <c r="E121" s="73" t="s">
        <v>124</v>
      </c>
      <c r="F121" s="73" t="s">
        <v>145</v>
      </c>
      <c r="G121" s="73" t="s">
        <v>124</v>
      </c>
      <c r="H121" s="73" t="s">
        <v>146</v>
      </c>
      <c r="I121" s="73" t="s">
        <v>124</v>
      </c>
      <c r="J121" s="73" t="s">
        <v>110</v>
      </c>
      <c r="K121" s="73" t="s">
        <v>124</v>
      </c>
      <c r="L121" s="73" t="s">
        <v>111</v>
      </c>
      <c r="M121" s="73" t="s">
        <v>124</v>
      </c>
      <c r="N121" s="73" t="s">
        <v>112</v>
      </c>
      <c r="O121" s="73" t="s">
        <v>124</v>
      </c>
      <c r="P121" s="73" t="s">
        <v>113</v>
      </c>
      <c r="Q121" s="73" t="s">
        <v>124</v>
      </c>
      <c r="R121" s="73" t="s">
        <v>114</v>
      </c>
      <c r="S121" s="81" t="s">
        <v>124</v>
      </c>
      <c r="T121" s="71"/>
      <c r="U121" s="82" t="s">
        <v>33</v>
      </c>
      <c r="V121" s="73" t="s">
        <v>124</v>
      </c>
      <c r="W121" s="73" t="s">
        <v>34</v>
      </c>
      <c r="X121" s="73" t="s">
        <v>124</v>
      </c>
      <c r="Y121" s="73" t="s">
        <v>35</v>
      </c>
      <c r="Z121" s="81" t="s">
        <v>124</v>
      </c>
      <c r="AA121" s="71"/>
      <c r="AB121" s="87" t="s">
        <v>149</v>
      </c>
      <c r="AC121" s="81" t="s">
        <v>124</v>
      </c>
      <c r="AD121" s="71"/>
      <c r="AE121" s="82" t="s">
        <v>150</v>
      </c>
      <c r="AF121" s="73" t="s">
        <v>124</v>
      </c>
      <c r="AH121" s="68" t="s">
        <v>54</v>
      </c>
      <c r="AI121" s="134">
        <f xml:space="preserve"> $H$442</f>
        <v>14.882352941176471</v>
      </c>
      <c r="AJ121" s="78">
        <v>4</v>
      </c>
      <c r="AK121" s="69"/>
      <c r="AL121" s="70" t="s">
        <v>54</v>
      </c>
      <c r="AM121" s="134">
        <f xml:space="preserve"> $H$443</f>
        <v>15.125</v>
      </c>
      <c r="AN121" s="78">
        <v>14</v>
      </c>
      <c r="AO121" s="69"/>
      <c r="AP121" s="70" t="s">
        <v>54</v>
      </c>
      <c r="AQ121" s="134">
        <f xml:space="preserve"> $H$444</f>
        <v>14.666666666666666</v>
      </c>
      <c r="AR121" s="78">
        <v>9</v>
      </c>
      <c r="AS121" s="69"/>
      <c r="AT121" s="70" t="s">
        <v>54</v>
      </c>
      <c r="AU121" s="134">
        <f xml:space="preserve"> $H$445</f>
        <v>14</v>
      </c>
      <c r="AV121" s="78">
        <v>8</v>
      </c>
      <c r="AW121" s="69"/>
      <c r="AX121" s="70" t="s">
        <v>54</v>
      </c>
      <c r="AY121" s="134">
        <f xml:space="preserve"> $H$446</f>
        <v>16.25</v>
      </c>
      <c r="AZ121" s="78">
        <v>15</v>
      </c>
      <c r="BA121" s="69"/>
      <c r="BB121" s="70" t="s">
        <v>54</v>
      </c>
      <c r="BC121" s="134">
        <f xml:space="preserve"> $H$447</f>
        <v>13.5</v>
      </c>
      <c r="BD121" s="78">
        <v>7</v>
      </c>
      <c r="BE121" s="69"/>
      <c r="BF121" s="70" t="s">
        <v>54</v>
      </c>
      <c r="BG121" s="134">
        <f xml:space="preserve"> $H$448</f>
        <v>15.6</v>
      </c>
      <c r="BH121" s="78">
        <v>15</v>
      </c>
      <c r="BI121" s="65"/>
      <c r="BJ121" s="68" t="s">
        <v>54</v>
      </c>
      <c r="BK121" s="134">
        <f xml:space="preserve"> $W$442</f>
        <v>15.294117647058824</v>
      </c>
      <c r="BL121" s="78">
        <v>8</v>
      </c>
      <c r="BM121" s="69"/>
      <c r="BN121" s="70" t="s">
        <v>54</v>
      </c>
      <c r="BO121" s="134">
        <f xml:space="preserve"> $W$443</f>
        <v>12.125</v>
      </c>
      <c r="BP121" s="78">
        <v>2</v>
      </c>
      <c r="BQ121" s="69"/>
      <c r="BR121" s="70" t="s">
        <v>54</v>
      </c>
      <c r="BS121" s="134">
        <f xml:space="preserve"> $W$444</f>
        <v>18.111111111111111</v>
      </c>
      <c r="BT121" s="78">
        <v>25</v>
      </c>
      <c r="BU121" s="69"/>
      <c r="BV121" s="70" t="s">
        <v>54</v>
      </c>
      <c r="BW121" s="134">
        <f xml:space="preserve"> $W$445</f>
        <v>11.5</v>
      </c>
      <c r="BX121" s="78">
        <v>4</v>
      </c>
      <c r="BY121" s="69"/>
      <c r="BZ121" s="70" t="s">
        <v>54</v>
      </c>
      <c r="CA121" s="134">
        <f xml:space="preserve"> $W$446</f>
        <v>12.75</v>
      </c>
      <c r="CB121" s="78">
        <v>7</v>
      </c>
      <c r="CC121" s="69"/>
      <c r="CD121" s="70" t="s">
        <v>54</v>
      </c>
      <c r="CE121" s="134">
        <f xml:space="preserve"> $W$447</f>
        <v>16.75</v>
      </c>
      <c r="CF121" s="78">
        <v>18</v>
      </c>
      <c r="CG121" s="69"/>
      <c r="CH121" s="70" t="s">
        <v>54</v>
      </c>
      <c r="CI121" s="134">
        <f xml:space="preserve"> $W$448</f>
        <v>19.2</v>
      </c>
      <c r="CJ121" s="78">
        <v>23</v>
      </c>
    </row>
    <row r="122" spans="1:88" x14ac:dyDescent="0.3">
      <c r="A122" s="73" t="s">
        <v>132</v>
      </c>
      <c r="B122" s="104">
        <f>AVERAGE(G102,G103,G104,G105,G106,G113,G109,G107,G110,G111,G112,G114,G115,G116,G117,G118,G119)</f>
        <v>0.54900000000000004</v>
      </c>
      <c r="C122" s="73">
        <f>$AJ$6</f>
        <v>8</v>
      </c>
      <c r="D122" s="104">
        <f>AVERAGE(H102,H103,H104,H105,H106,H113,H109,H107,H110,H111,H112,H114,H115,H116,H117,H118,H119)</f>
        <v>20.117647058823529</v>
      </c>
      <c r="E122" s="73">
        <f>$AJ$41</f>
        <v>31</v>
      </c>
      <c r="F122" s="104">
        <f>AVERAGE(I102,I103,I104,I105,I106,I113,I109,I107,I110,I111,I112,I114,I115,I116,I117,I118,I119)</f>
        <v>18.235294117647058</v>
      </c>
      <c r="G122" s="73">
        <f>$AJ$76</f>
        <v>23</v>
      </c>
      <c r="H122" s="104">
        <f>AVERAGE(J102,J103,J104,J105,J106,J113,J109,J107,J110,J111,J112,J114,J115,J116,J117,J118,J119)</f>
        <v>19.647058823529413</v>
      </c>
      <c r="I122" s="73">
        <f>$AJ$111</f>
        <v>31</v>
      </c>
      <c r="J122" s="104">
        <f>AVERAGE(K102,K103,K104,K105,K106,K113,K109,K107,K110,K111,K112,K114,K115,K116,K117,K118,K119)</f>
        <v>16.588235294117649</v>
      </c>
      <c r="K122" s="73">
        <f>$AJ$146</f>
        <v>18</v>
      </c>
      <c r="L122" s="104">
        <f>AVERAGE(L102,L103,L104,L105,L106,L113,L109,L107,L110,L111,L112,L114,L115,L116,L117,L118,L119)</f>
        <v>22.882352941176471</v>
      </c>
      <c r="M122" s="73">
        <f>$AJ$181</f>
        <v>32</v>
      </c>
      <c r="N122" s="104">
        <f>AVERAGE(M102,M103,M104,M105,M106,M113,M109,M107,M110,M111,M112,M114,M115,M116,M117,M118,M119)</f>
        <v>15.117647058823529</v>
      </c>
      <c r="O122" s="73">
        <f>$AJ$216</f>
        <v>8</v>
      </c>
      <c r="P122" s="104">
        <f>AVERAGE(N102,N103,N104,N105,N106,N113,N109,N107,N110,N111,N112,N114,N115,N116,N117,N118,N119)</f>
        <v>18.294117647058822</v>
      </c>
      <c r="Q122" s="73">
        <f>$AJ$251</f>
        <v>28</v>
      </c>
      <c r="R122" s="104">
        <f>AVERAGE(O102,O103,O104,O105,O106,O113,O109,O107,O110,O111,O112,O114,O115,O116,O117,O118,O119)</f>
        <v>18.058823529411764</v>
      </c>
      <c r="S122" s="81">
        <f>$AJ$286</f>
        <v>24</v>
      </c>
      <c r="T122" s="75"/>
      <c r="U122" s="104">
        <f>AVERAGE(Q102,Q103,Q104,Q105,Q106,Q113,Q109,Q107,Q110,Q111,Q112,Q114,Q115,Q116,Q117,Q118,Q119)</f>
        <v>12.882352941176471</v>
      </c>
      <c r="V122" s="73">
        <f>$BL$41</f>
        <v>4</v>
      </c>
      <c r="W122" s="104">
        <f>AVERAGE(R102,R103,R104,R105,R106,R113,R109,R107,R110,R111,R112,R114:R119)</f>
        <v>14.882352941176471</v>
      </c>
      <c r="X122" s="73">
        <f>$BL$111</f>
        <v>5</v>
      </c>
      <c r="Y122" s="104">
        <f>AVERAGE(S102:S106,S107,S109,S110:S119)</f>
        <v>12.941176470588236</v>
      </c>
      <c r="Z122" s="81">
        <f>$BL$76</f>
        <v>6</v>
      </c>
      <c r="AA122" s="75"/>
      <c r="AB122" s="105">
        <f>AVERAGE(U102:U106,U107,U109,U110:U119)</f>
        <v>19.352941176470587</v>
      </c>
      <c r="AC122" s="73">
        <f>$CN$76</f>
        <v>30</v>
      </c>
      <c r="AD122" s="75"/>
      <c r="AE122" s="104">
        <f>AVERAGE(W102:W106,W107,W109,W110:W119)</f>
        <v>17</v>
      </c>
      <c r="AF122" s="73">
        <f>$CN$41</f>
        <v>22</v>
      </c>
      <c r="AH122" s="68" t="s">
        <v>55</v>
      </c>
      <c r="AI122" s="134">
        <f xml:space="preserve"> $H$474</f>
        <v>18.294117647058822</v>
      </c>
      <c r="AJ122" s="78">
        <v>27</v>
      </c>
      <c r="AK122" s="69"/>
      <c r="AL122" s="70" t="s">
        <v>55</v>
      </c>
      <c r="AM122" s="134">
        <f xml:space="preserve"> $H$475</f>
        <v>17.625</v>
      </c>
      <c r="AN122" s="78">
        <v>20</v>
      </c>
      <c r="AO122" s="69"/>
      <c r="AP122" s="70" t="s">
        <v>55</v>
      </c>
      <c r="AQ122" s="134">
        <f xml:space="preserve"> $H$476</f>
        <v>18.888888888888889</v>
      </c>
      <c r="AR122" s="78">
        <v>24</v>
      </c>
      <c r="AS122" s="69"/>
      <c r="AT122" s="70" t="s">
        <v>55</v>
      </c>
      <c r="AU122" s="134">
        <f xml:space="preserve"> $H$477</f>
        <v>19</v>
      </c>
      <c r="AV122" s="78">
        <v>19</v>
      </c>
      <c r="AW122" s="69"/>
      <c r="AX122" s="70" t="s">
        <v>55</v>
      </c>
      <c r="AY122" s="134">
        <f xml:space="preserve"> $H$478</f>
        <v>16.25</v>
      </c>
      <c r="AZ122" s="78">
        <v>15</v>
      </c>
      <c r="BA122" s="69"/>
      <c r="BB122" s="70" t="s">
        <v>55</v>
      </c>
      <c r="BC122" s="134">
        <f xml:space="preserve"> $H$479</f>
        <v>17.75</v>
      </c>
      <c r="BD122" s="78">
        <v>18</v>
      </c>
      <c r="BE122" s="69"/>
      <c r="BF122" s="70" t="s">
        <v>55</v>
      </c>
      <c r="BG122" s="134">
        <f xml:space="preserve"> $H$480</f>
        <v>19.8</v>
      </c>
      <c r="BH122" s="78">
        <v>27</v>
      </c>
      <c r="BI122" s="65"/>
      <c r="BJ122" s="68" t="s">
        <v>55</v>
      </c>
      <c r="BK122" s="134">
        <f xml:space="preserve"> $W$474</f>
        <v>17.411764705882351</v>
      </c>
      <c r="BL122" s="78">
        <v>24</v>
      </c>
      <c r="BM122" s="69"/>
      <c r="BN122" s="70" t="s">
        <v>55</v>
      </c>
      <c r="BO122" s="134">
        <f xml:space="preserve"> $W$475</f>
        <v>21.375</v>
      </c>
      <c r="BP122" s="78">
        <v>31</v>
      </c>
      <c r="BQ122" s="69"/>
      <c r="BR122" s="70" t="s">
        <v>55</v>
      </c>
      <c r="BS122" s="134">
        <f xml:space="preserve"> $W$476</f>
        <v>13.888888888888889</v>
      </c>
      <c r="BT122" s="78">
        <v>8</v>
      </c>
      <c r="BU122" s="69"/>
      <c r="BV122" s="70" t="s">
        <v>55</v>
      </c>
      <c r="BW122" s="134">
        <f xml:space="preserve"> $W$477</f>
        <v>18</v>
      </c>
      <c r="BX122" s="78">
        <v>18</v>
      </c>
      <c r="BY122" s="69"/>
      <c r="BZ122" s="70" t="s">
        <v>55</v>
      </c>
      <c r="CA122" s="134">
        <f xml:space="preserve"> $W$478</f>
        <v>24.75</v>
      </c>
      <c r="CB122" s="78">
        <v>32</v>
      </c>
      <c r="CC122" s="69"/>
      <c r="CD122" s="70" t="s">
        <v>55</v>
      </c>
      <c r="CE122" s="134">
        <f xml:space="preserve"> $W$479</f>
        <v>10</v>
      </c>
      <c r="CF122" s="78">
        <v>1</v>
      </c>
      <c r="CG122" s="69"/>
      <c r="CH122" s="70" t="s">
        <v>55</v>
      </c>
      <c r="CI122" s="134">
        <f xml:space="preserve"> $W$480</f>
        <v>17</v>
      </c>
      <c r="CJ122" s="78">
        <v>20</v>
      </c>
    </row>
    <row r="123" spans="1:88" x14ac:dyDescent="0.3">
      <c r="A123" s="73" t="s">
        <v>133</v>
      </c>
      <c r="B123" s="104">
        <f>AVERAGE(G102:G107,G109:G110)</f>
        <v>0.58337499999999998</v>
      </c>
      <c r="C123" s="73">
        <f>$AN$6</f>
        <v>4</v>
      </c>
      <c r="D123" s="104">
        <f>AVERAGE(H102:H107,H109:H110)</f>
        <v>19.5</v>
      </c>
      <c r="E123" s="73">
        <f>$AN$41</f>
        <v>28</v>
      </c>
      <c r="F123" s="104">
        <f>AVERAGE(I102:I107,I109:I110)</f>
        <v>15.125</v>
      </c>
      <c r="G123" s="73">
        <f>$AN$76</f>
        <v>11</v>
      </c>
      <c r="H123" s="104">
        <f>AVERAGE(J102:J107,J109:J110)</f>
        <v>20.375</v>
      </c>
      <c r="I123" s="73">
        <f>$AN$111</f>
        <v>31</v>
      </c>
      <c r="J123" s="104">
        <f>AVERAGE(K102:K107,K109:K110)</f>
        <v>24.125</v>
      </c>
      <c r="K123" s="73">
        <f>$AN$146</f>
        <v>32</v>
      </c>
      <c r="L123" s="104">
        <f>AVERAGE(L102:L107,L109:L110)</f>
        <v>20.75</v>
      </c>
      <c r="M123" s="73">
        <f>$AN$181</f>
        <v>29</v>
      </c>
      <c r="N123" s="104">
        <f>AVERAGE(M102:M107,M109:M110)</f>
        <v>13.875</v>
      </c>
      <c r="O123" s="73">
        <f>$AN$216</f>
        <v>7</v>
      </c>
      <c r="P123" s="104">
        <f>AVERAGE(N102:N107,N109:N110)</f>
        <v>14.875</v>
      </c>
      <c r="Q123" s="73">
        <f>$AN$251</f>
        <v>8</v>
      </c>
      <c r="R123" s="104">
        <f>AVERAGE(O102:O107,O109:O110)</f>
        <v>16.375</v>
      </c>
      <c r="S123" s="81">
        <f>$AN$286</f>
        <v>12</v>
      </c>
      <c r="T123" s="75"/>
      <c r="U123" s="104">
        <f>AVERAGE(Q102:Q107,Q109:Q110)</f>
        <v>11.5</v>
      </c>
      <c r="V123" s="73">
        <f>$BP$41</f>
        <v>3</v>
      </c>
      <c r="W123" s="104">
        <f>AVERAGE(R102:R107,R109:R110)</f>
        <v>11.5</v>
      </c>
      <c r="X123" s="73">
        <f>$BP$111</f>
        <v>1</v>
      </c>
      <c r="Y123" s="104">
        <f>AVERAGE(S102:S107,S109:S110)</f>
        <v>17.5</v>
      </c>
      <c r="Z123" s="81">
        <f>$BP$76</f>
        <v>24</v>
      </c>
      <c r="AA123" s="75"/>
      <c r="AB123" s="105">
        <f>AVERAGE(U102:U107,U109:U110)</f>
        <v>19.625</v>
      </c>
      <c r="AC123" s="73">
        <f>$CR$76</f>
        <v>25</v>
      </c>
      <c r="AD123" s="75"/>
      <c r="AE123" s="104">
        <f>AVERAGE(W102:W107,W109:W110)</f>
        <v>16.25</v>
      </c>
      <c r="AF123" s="73">
        <f>$CR$41</f>
        <v>15</v>
      </c>
      <c r="AH123" s="68" t="s">
        <v>56</v>
      </c>
      <c r="AI123" s="134">
        <f xml:space="preserve"> $H$506</f>
        <v>15.176470588235293</v>
      </c>
      <c r="AJ123" s="78">
        <v>8</v>
      </c>
      <c r="AK123" s="69"/>
      <c r="AL123" s="70" t="s">
        <v>56</v>
      </c>
      <c r="AM123" s="134">
        <f xml:space="preserve"> $H$507</f>
        <v>19.75</v>
      </c>
      <c r="AN123" s="78">
        <v>29</v>
      </c>
      <c r="AO123" s="69"/>
      <c r="AP123" s="70" t="s">
        <v>56</v>
      </c>
      <c r="AQ123" s="134">
        <f xml:space="preserve"> $H$508</f>
        <v>11.111111111111111</v>
      </c>
      <c r="AR123" s="78">
        <v>3</v>
      </c>
      <c r="AS123" s="69"/>
      <c r="AT123" s="70" t="s">
        <v>56</v>
      </c>
      <c r="AU123" s="134">
        <f xml:space="preserve"> $H$509</f>
        <v>19</v>
      </c>
      <c r="AV123" s="78">
        <v>19</v>
      </c>
      <c r="AW123" s="69"/>
      <c r="AX123" s="70" t="s">
        <v>56</v>
      </c>
      <c r="AY123" s="134">
        <f xml:space="preserve"> $H$510</f>
        <v>20.5</v>
      </c>
      <c r="AZ123" s="78">
        <v>26</v>
      </c>
      <c r="BA123" s="69"/>
      <c r="BB123" s="70" t="s">
        <v>56</v>
      </c>
      <c r="BC123" s="134">
        <f xml:space="preserve"> $H$511</f>
        <v>13.75</v>
      </c>
      <c r="BD123" s="78">
        <v>10</v>
      </c>
      <c r="BE123" s="69"/>
      <c r="BF123" s="70" t="s">
        <v>56</v>
      </c>
      <c r="BG123" s="134">
        <f xml:space="preserve"> $H$512</f>
        <v>9</v>
      </c>
      <c r="BH123" s="78">
        <v>1</v>
      </c>
      <c r="BI123" s="65"/>
      <c r="BJ123" s="68" t="s">
        <v>56</v>
      </c>
      <c r="BK123" s="134">
        <f xml:space="preserve"> $W$506</f>
        <v>16.294117647058822</v>
      </c>
      <c r="BL123" s="78">
        <v>16</v>
      </c>
      <c r="BM123" s="69"/>
      <c r="BN123" s="70" t="s">
        <v>56</v>
      </c>
      <c r="BO123" s="134">
        <f xml:space="preserve"> $W$507</f>
        <v>15.875</v>
      </c>
      <c r="BP123" s="78">
        <v>16</v>
      </c>
      <c r="BQ123" s="69"/>
      <c r="BR123" s="70" t="s">
        <v>56</v>
      </c>
      <c r="BS123" s="134">
        <f xml:space="preserve"> $W$508</f>
        <v>16.666666666666668</v>
      </c>
      <c r="BT123" s="78">
        <v>14</v>
      </c>
      <c r="BU123" s="69"/>
      <c r="BV123" s="70" t="s">
        <v>56</v>
      </c>
      <c r="BW123" s="134">
        <f xml:space="preserve"> $W$509</f>
        <v>20.75</v>
      </c>
      <c r="BX123" s="78">
        <v>26</v>
      </c>
      <c r="BY123" s="69"/>
      <c r="BZ123" s="70" t="s">
        <v>56</v>
      </c>
      <c r="CA123" s="134">
        <f xml:space="preserve"> $W$510</f>
        <v>11</v>
      </c>
      <c r="CB123" s="78">
        <v>4</v>
      </c>
      <c r="CC123" s="69"/>
      <c r="CD123" s="70" t="s">
        <v>56</v>
      </c>
      <c r="CE123" s="134">
        <f xml:space="preserve"> $W$511</f>
        <v>13.5</v>
      </c>
      <c r="CF123" s="78">
        <v>6</v>
      </c>
      <c r="CG123" s="69"/>
      <c r="CH123" s="70" t="s">
        <v>56</v>
      </c>
      <c r="CI123" s="134">
        <f xml:space="preserve"> $W$512</f>
        <v>19.2</v>
      </c>
      <c r="CJ123" s="78">
        <v>23</v>
      </c>
    </row>
    <row r="124" spans="1:88" x14ac:dyDescent="0.3">
      <c r="A124" s="73" t="s">
        <v>134</v>
      </c>
      <c r="B124" s="104">
        <f>AVERAGE(G111:G119)</f>
        <v>0.51844444444444449</v>
      </c>
      <c r="C124" s="73">
        <f>$AR$6</f>
        <v>14</v>
      </c>
      <c r="D124" s="104">
        <f>AVERAGE(H111:H119)</f>
        <v>20.666666666666668</v>
      </c>
      <c r="E124" s="73">
        <f>$AR$41</f>
        <v>31</v>
      </c>
      <c r="F124" s="104">
        <f>AVERAGE(I111:I119)</f>
        <v>21</v>
      </c>
      <c r="G124" s="73">
        <f>$AR$76</f>
        <v>30</v>
      </c>
      <c r="H124" s="104">
        <f>AVERAGE(J111:J119)</f>
        <v>19</v>
      </c>
      <c r="I124" s="73">
        <f>$AR$111</f>
        <v>25</v>
      </c>
      <c r="J124" s="104">
        <f>AVERAGE(K111:K119)</f>
        <v>9.8888888888888893</v>
      </c>
      <c r="K124" s="73">
        <f>$AR$146</f>
        <v>1</v>
      </c>
      <c r="L124" s="104">
        <f>AVERAGE(L111:L119)</f>
        <v>24.777777777777779</v>
      </c>
      <c r="M124" s="73">
        <f>$AR$181</f>
        <v>32</v>
      </c>
      <c r="N124" s="104">
        <f>AVERAGE(M111:M119)</f>
        <v>16.222222222222221</v>
      </c>
      <c r="O124" s="73">
        <f>$AR$216</f>
        <v>14</v>
      </c>
      <c r="P124" s="104">
        <f>AVERAGE(N111:N119)</f>
        <v>21.333333333333332</v>
      </c>
      <c r="Q124" s="73">
        <f>$AR$251</f>
        <v>32</v>
      </c>
      <c r="R124" s="104">
        <f>AVERAGE(O111:O119)</f>
        <v>19.555555555555557</v>
      </c>
      <c r="S124" s="81">
        <f>$AR$286</f>
        <v>26</v>
      </c>
      <c r="T124" s="75"/>
      <c r="U124" s="104">
        <f>AVERAGE(Q111:Q119)</f>
        <v>14.111111111111111</v>
      </c>
      <c r="V124" s="73">
        <f>$BT$41</f>
        <v>7</v>
      </c>
      <c r="W124" s="104">
        <f>AVERAGE(R111:R119)</f>
        <v>17.888888888888889</v>
      </c>
      <c r="X124" s="73">
        <f>$BT$111</f>
        <v>24</v>
      </c>
      <c r="Y124" s="104">
        <f>AVERAGE(S111:S119)</f>
        <v>8.8888888888888893</v>
      </c>
      <c r="Z124" s="81">
        <f>$BT$76</f>
        <v>1</v>
      </c>
      <c r="AA124" s="75"/>
      <c r="AB124" s="105">
        <f>AVERAGE(U111:U119)</f>
        <v>19.111111111111111</v>
      </c>
      <c r="AC124" s="73">
        <f>$CV$76</f>
        <v>26</v>
      </c>
      <c r="AD124" s="75"/>
      <c r="AE124" s="104">
        <f>AVERAGE(W111:W119)</f>
        <v>17.666666666666668</v>
      </c>
      <c r="AF124" s="73">
        <f>$CV$41</f>
        <v>22</v>
      </c>
      <c r="AH124" s="68" t="s">
        <v>57</v>
      </c>
      <c r="AI124" s="134">
        <f xml:space="preserve"> $H$570</f>
        <v>18.411764705882351</v>
      </c>
      <c r="AJ124" s="78">
        <v>28</v>
      </c>
      <c r="AK124" s="69"/>
      <c r="AL124" s="70" t="s">
        <v>57</v>
      </c>
      <c r="AM124" s="134">
        <f xml:space="preserve"> $H$571</f>
        <v>13.375</v>
      </c>
      <c r="AN124" s="78">
        <v>1</v>
      </c>
      <c r="AO124" s="69"/>
      <c r="AP124" s="70" t="s">
        <v>57</v>
      </c>
      <c r="AQ124" s="134">
        <f xml:space="preserve"> $H$572</f>
        <v>22.888888888888889</v>
      </c>
      <c r="AR124" s="78">
        <v>32</v>
      </c>
      <c r="AS124" s="69"/>
      <c r="AT124" s="70" t="s">
        <v>57</v>
      </c>
      <c r="AU124" s="134">
        <f xml:space="preserve"> $H$573</f>
        <v>13.25</v>
      </c>
      <c r="AV124" s="78">
        <v>7</v>
      </c>
      <c r="AW124" s="69"/>
      <c r="AX124" s="70" t="s">
        <v>57</v>
      </c>
      <c r="AY124" s="134">
        <f xml:space="preserve"> $H$574</f>
        <v>13.5</v>
      </c>
      <c r="AZ124" s="78">
        <v>5</v>
      </c>
      <c r="BA124" s="69"/>
      <c r="BB124" s="70" t="s">
        <v>57</v>
      </c>
      <c r="BC124" s="134">
        <f xml:space="preserve"> $H$575</f>
        <v>24.5</v>
      </c>
      <c r="BD124" s="78">
        <v>30</v>
      </c>
      <c r="BE124" s="69"/>
      <c r="BF124" s="70" t="s">
        <v>57</v>
      </c>
      <c r="BG124" s="134">
        <f xml:space="preserve"> $H$576</f>
        <v>21.6</v>
      </c>
      <c r="BH124" s="78">
        <v>29</v>
      </c>
      <c r="BI124" s="65"/>
      <c r="BJ124" s="68" t="s">
        <v>57</v>
      </c>
      <c r="BK124" s="134">
        <f xml:space="preserve"> $W$570</f>
        <v>14.117647058823529</v>
      </c>
      <c r="BL124" s="78">
        <v>3</v>
      </c>
      <c r="BM124" s="69"/>
      <c r="BN124" s="70" t="s">
        <v>57</v>
      </c>
      <c r="BO124" s="134">
        <f xml:space="preserve"> $W$571</f>
        <v>13.25</v>
      </c>
      <c r="BP124" s="78">
        <v>3</v>
      </c>
      <c r="BQ124" s="69"/>
      <c r="BR124" s="70" t="s">
        <v>57</v>
      </c>
      <c r="BS124" s="134">
        <f xml:space="preserve"> $W$572</f>
        <v>14.888888888888889</v>
      </c>
      <c r="BT124" s="78">
        <v>11</v>
      </c>
      <c r="BU124" s="69"/>
      <c r="BV124" s="70" t="s">
        <v>57</v>
      </c>
      <c r="BW124" s="134">
        <f xml:space="preserve"> $W$573</f>
        <v>14.5</v>
      </c>
      <c r="BX124" s="78">
        <v>13</v>
      </c>
      <c r="BY124" s="69"/>
      <c r="BZ124" s="70" t="s">
        <v>57</v>
      </c>
      <c r="CA124" s="134">
        <f xml:space="preserve"> $W$574</f>
        <v>12</v>
      </c>
      <c r="CB124" s="78">
        <v>6</v>
      </c>
      <c r="CC124" s="69"/>
      <c r="CD124" s="70" t="s">
        <v>57</v>
      </c>
      <c r="CE124" s="134">
        <f xml:space="preserve"> $W$575</f>
        <v>15.5</v>
      </c>
      <c r="CF124" s="78">
        <v>14</v>
      </c>
      <c r="CG124" s="69"/>
      <c r="CH124" s="70" t="s">
        <v>57</v>
      </c>
      <c r="CI124" s="134">
        <f xml:space="preserve"> $W$576</f>
        <v>14.4</v>
      </c>
      <c r="CJ124" s="78">
        <v>10</v>
      </c>
    </row>
    <row r="125" spans="1:88" x14ac:dyDescent="0.3">
      <c r="A125" s="73" t="s">
        <v>135</v>
      </c>
      <c r="B125" s="104">
        <f>AVERAGE(G102,G103,G104,G105)</f>
        <v>0.66674999999999995</v>
      </c>
      <c r="C125" s="73">
        <f>$AV$6</f>
        <v>1</v>
      </c>
      <c r="D125" s="104">
        <f>AVERAGE(H102,H103,H104,H105)</f>
        <v>21</v>
      </c>
      <c r="E125" s="73">
        <f>$AV$41</f>
        <v>27</v>
      </c>
      <c r="F125" s="104">
        <f>AVERAGE(I102,I103,I104,I105)</f>
        <v>13.5</v>
      </c>
      <c r="G125" s="73">
        <f>$AV$76</f>
        <v>9</v>
      </c>
      <c r="H125" s="104">
        <f>AVERAGE(J102,J103,J104,J105)</f>
        <v>23</v>
      </c>
      <c r="I125" s="73">
        <f>$AV$111</f>
        <v>32</v>
      </c>
      <c r="J125" s="104">
        <f>AVERAGE(K102,K103,K104,K105)</f>
        <v>23.25</v>
      </c>
      <c r="K125" s="73">
        <f>$AV$146</f>
        <v>31</v>
      </c>
      <c r="L125" s="104">
        <f>AVERAGE(L102,L103,L104,L105)</f>
        <v>25.75</v>
      </c>
      <c r="M125" s="73">
        <f>$AV$181</f>
        <v>31</v>
      </c>
      <c r="N125" s="104">
        <f>AVERAGE(M102,M103,M104,M105)</f>
        <v>12.25</v>
      </c>
      <c r="O125" s="73">
        <f>$AV$216</f>
        <v>5</v>
      </c>
      <c r="P125" s="104">
        <f>AVERAGE(N102,N103,N104,N105)</f>
        <v>19.5</v>
      </c>
      <c r="Q125" s="73">
        <f>$AV$251</f>
        <v>26</v>
      </c>
      <c r="R125" s="104">
        <f>AVERAGE(O102,O103,O104,O105)</f>
        <v>12.5</v>
      </c>
      <c r="S125" s="81">
        <f>$AV$286</f>
        <v>6</v>
      </c>
      <c r="T125" s="75"/>
      <c r="U125" s="104">
        <f>AVERAGE(Q102,Q103,Q104,Q105)</f>
        <v>9.5</v>
      </c>
      <c r="V125" s="73">
        <f>$BX$41</f>
        <v>3</v>
      </c>
      <c r="W125" s="104">
        <f>AVERAGE(R102:R105)</f>
        <v>7</v>
      </c>
      <c r="X125" s="73">
        <f>$BX$111</f>
        <v>1</v>
      </c>
      <c r="Y125" s="104">
        <f>AVERAGE(S102:S105)</f>
        <v>18.75</v>
      </c>
      <c r="Z125" s="81">
        <f>$BX$76</f>
        <v>20</v>
      </c>
      <c r="AA125" s="75"/>
      <c r="AB125" s="105">
        <f>AVERAGE(U102:U105)</f>
        <v>21.25</v>
      </c>
      <c r="AC125" s="73">
        <f>$CZ$76</f>
        <v>28</v>
      </c>
      <c r="AD125" s="75"/>
      <c r="AE125" s="104">
        <f>AVERAGE(W102:W105)</f>
        <v>16</v>
      </c>
      <c r="AF125" s="73">
        <f>$CZ$41</f>
        <v>14</v>
      </c>
      <c r="AH125" s="68" t="s">
        <v>58</v>
      </c>
      <c r="AI125" s="134">
        <f xml:space="preserve"> $H$602</f>
        <v>15.588235294117647</v>
      </c>
      <c r="AJ125" s="78">
        <v>11</v>
      </c>
      <c r="AK125" s="69"/>
      <c r="AL125" s="70" t="s">
        <v>58</v>
      </c>
      <c r="AM125" s="134">
        <f xml:space="preserve"> $H$603</f>
        <v>17.75</v>
      </c>
      <c r="AN125" s="78">
        <v>21</v>
      </c>
      <c r="AO125" s="69"/>
      <c r="AP125" s="70" t="s">
        <v>58</v>
      </c>
      <c r="AQ125" s="134">
        <f xml:space="preserve"> $H$604</f>
        <v>13.666666666666666</v>
      </c>
      <c r="AR125" s="78">
        <v>7</v>
      </c>
      <c r="AS125" s="69"/>
      <c r="AT125" s="70" t="s">
        <v>58</v>
      </c>
      <c r="AU125" s="134">
        <f xml:space="preserve"> $H$605</f>
        <v>21.75</v>
      </c>
      <c r="AV125" s="78">
        <v>30</v>
      </c>
      <c r="AW125" s="69"/>
      <c r="AX125" s="70" t="s">
        <v>58</v>
      </c>
      <c r="AY125" s="134">
        <f xml:space="preserve"> $H$606</f>
        <v>13.75</v>
      </c>
      <c r="AZ125" s="78">
        <v>7</v>
      </c>
      <c r="BA125" s="69"/>
      <c r="BB125" s="70" t="s">
        <v>58</v>
      </c>
      <c r="BC125" s="134">
        <f xml:space="preserve"> $H$607</f>
        <v>15</v>
      </c>
      <c r="BD125" s="78">
        <v>14</v>
      </c>
      <c r="BE125" s="69"/>
      <c r="BF125" s="70" t="s">
        <v>58</v>
      </c>
      <c r="BG125" s="134">
        <f xml:space="preserve"> $H$608</f>
        <v>12.6</v>
      </c>
      <c r="BH125" s="78">
        <v>7</v>
      </c>
      <c r="BI125" s="65"/>
      <c r="BJ125" s="68" t="s">
        <v>58</v>
      </c>
      <c r="BK125" s="134">
        <f xml:space="preserve"> $W$602</f>
        <v>16.411764705882351</v>
      </c>
      <c r="BL125" s="78">
        <v>18</v>
      </c>
      <c r="BM125" s="69"/>
      <c r="BN125" s="70" t="s">
        <v>58</v>
      </c>
      <c r="BO125" s="134">
        <f xml:space="preserve"> $W$603</f>
        <v>15.625</v>
      </c>
      <c r="BP125" s="78">
        <v>13</v>
      </c>
      <c r="BQ125" s="69"/>
      <c r="BR125" s="70" t="s">
        <v>58</v>
      </c>
      <c r="BS125" s="134">
        <f xml:space="preserve"> $W$604</f>
        <v>17.111111111111111</v>
      </c>
      <c r="BT125" s="78">
        <v>19</v>
      </c>
      <c r="BU125" s="69"/>
      <c r="BV125" s="70" t="s">
        <v>58</v>
      </c>
      <c r="BW125" s="134">
        <f xml:space="preserve"> $W$605</f>
        <v>12.25</v>
      </c>
      <c r="BX125" s="78">
        <v>6</v>
      </c>
      <c r="BY125" s="69"/>
      <c r="BZ125" s="70" t="s">
        <v>58</v>
      </c>
      <c r="CA125" s="134">
        <f xml:space="preserve"> $W$606</f>
        <v>19</v>
      </c>
      <c r="CB125" s="78">
        <v>22</v>
      </c>
      <c r="CC125" s="69"/>
      <c r="CD125" s="70" t="s">
        <v>58</v>
      </c>
      <c r="CE125" s="134">
        <f xml:space="preserve"> $W$607</f>
        <v>19.5</v>
      </c>
      <c r="CF125" s="78">
        <v>25</v>
      </c>
      <c r="CG125" s="69"/>
      <c r="CH125" s="70" t="s">
        <v>58</v>
      </c>
      <c r="CI125" s="134">
        <f xml:space="preserve"> $W$608</f>
        <v>15.2</v>
      </c>
      <c r="CJ125" s="78">
        <v>13</v>
      </c>
    </row>
    <row r="126" spans="1:88" x14ac:dyDescent="0.3">
      <c r="A126" s="73" t="s">
        <v>136</v>
      </c>
      <c r="B126" s="104">
        <f>AVERAGE(G106:G107,G109:G110)</f>
        <v>0.5</v>
      </c>
      <c r="C126" s="73">
        <f>$AZ$6</f>
        <v>10</v>
      </c>
      <c r="D126" s="104">
        <f>AVERAGE(H106:H107,H109:H110)</f>
        <v>18</v>
      </c>
      <c r="E126" s="73">
        <f>$AZ$41</f>
        <v>22</v>
      </c>
      <c r="F126" s="104">
        <f>AVERAGE(I106:I107,I109:I110)</f>
        <v>16.75</v>
      </c>
      <c r="G126" s="73">
        <f>$AZ$76</f>
        <v>17</v>
      </c>
      <c r="H126" s="104">
        <f>AVERAGE(J106:J107,J109:J110)</f>
        <v>17.75</v>
      </c>
      <c r="I126" s="73">
        <f>$AZ$111</f>
        <v>20</v>
      </c>
      <c r="J126" s="104">
        <f>AVERAGE(K106:K107,K109:K110)</f>
        <v>25</v>
      </c>
      <c r="K126" s="73">
        <f>$AZ$146</f>
        <v>31</v>
      </c>
      <c r="L126" s="104">
        <f>AVERAGE(L106:L107,L109:L110)</f>
        <v>15.75</v>
      </c>
      <c r="M126" s="73">
        <f>$AZ$181</f>
        <v>13</v>
      </c>
      <c r="N126" s="104">
        <f>AVERAGE(M106:M107,M109:M110)</f>
        <v>15.5</v>
      </c>
      <c r="O126" s="73">
        <f>$AZ$216</f>
        <v>13</v>
      </c>
      <c r="P126" s="104">
        <f>AVERAGE(N106:N107,N109:N110)</f>
        <v>10.25</v>
      </c>
      <c r="Q126" s="73">
        <f>$AZ$251</f>
        <v>3</v>
      </c>
      <c r="R126" s="104">
        <f>AVERAGE(O106:O107,O109:O110)</f>
        <v>20.25</v>
      </c>
      <c r="S126" s="81">
        <f>$AZ$286</f>
        <v>24</v>
      </c>
      <c r="T126" s="75"/>
      <c r="U126" s="104">
        <f>AVERAGE(Q106:Q107,Q109:Q110)</f>
        <v>13.5</v>
      </c>
      <c r="V126" s="73">
        <f>$CB$41</f>
        <v>9</v>
      </c>
      <c r="W126" s="104">
        <f>AVERAGE(R106:R107,R109:R110)</f>
        <v>16</v>
      </c>
      <c r="X126" s="73">
        <f>$CB$111</f>
        <v>14</v>
      </c>
      <c r="Y126" s="104">
        <f>AVERAGE(S106:S107,S109:S110)</f>
        <v>16.25</v>
      </c>
      <c r="Z126" s="81">
        <f>$CB$76</f>
        <v>17</v>
      </c>
      <c r="AA126" s="75"/>
      <c r="AB126" s="105">
        <f>AVERAGE(U106:U107,U109:U110)</f>
        <v>18</v>
      </c>
      <c r="AC126" s="73">
        <f>$DD$76</f>
        <v>20</v>
      </c>
      <c r="AD126" s="75"/>
      <c r="AE126" s="104">
        <f>AVERAGE(W106:W107,W109:W110)</f>
        <v>16.5</v>
      </c>
      <c r="AF126" s="73">
        <f>$DD$41</f>
        <v>19</v>
      </c>
      <c r="AH126" s="68" t="s">
        <v>59</v>
      </c>
      <c r="AI126" s="134">
        <f xml:space="preserve"> $H$538</f>
        <v>15.764705882352942</v>
      </c>
      <c r="AJ126" s="78">
        <v>13</v>
      </c>
      <c r="AK126" s="69"/>
      <c r="AL126" s="70" t="s">
        <v>59</v>
      </c>
      <c r="AM126" s="134">
        <f xml:space="preserve"> $H$539</f>
        <v>14.875</v>
      </c>
      <c r="AN126" s="78">
        <v>12</v>
      </c>
      <c r="AO126" s="69"/>
      <c r="AP126" s="70" t="s">
        <v>59</v>
      </c>
      <c r="AQ126" s="134">
        <f xml:space="preserve"> $H$540</f>
        <v>16.555555555555557</v>
      </c>
      <c r="AR126" s="78">
        <v>14</v>
      </c>
      <c r="AS126" s="69"/>
      <c r="AT126" s="70" t="s">
        <v>59</v>
      </c>
      <c r="AU126" s="134">
        <f xml:space="preserve"> $H$541</f>
        <v>19.5</v>
      </c>
      <c r="AV126" s="78">
        <v>24</v>
      </c>
      <c r="AW126" s="69"/>
      <c r="AX126" s="70" t="s">
        <v>59</v>
      </c>
      <c r="AY126" s="134">
        <f xml:space="preserve"> $H$542</f>
        <v>10.25</v>
      </c>
      <c r="AZ126" s="78">
        <v>4</v>
      </c>
      <c r="BA126" s="69"/>
      <c r="BB126" s="70" t="s">
        <v>59</v>
      </c>
      <c r="BC126" s="134">
        <f xml:space="preserve"> $H$543</f>
        <v>13.5</v>
      </c>
      <c r="BD126" s="78">
        <v>7</v>
      </c>
      <c r="BE126" s="69"/>
      <c r="BF126" s="70" t="s">
        <v>59</v>
      </c>
      <c r="BG126" s="134">
        <f xml:space="preserve"> $H$544</f>
        <v>19</v>
      </c>
      <c r="BH126" s="78">
        <v>24</v>
      </c>
      <c r="BI126" s="65"/>
      <c r="BJ126" s="68" t="s">
        <v>59</v>
      </c>
      <c r="BK126" s="134">
        <f xml:space="preserve"> $W$538</f>
        <v>16.058823529411764</v>
      </c>
      <c r="BL126" s="78">
        <v>13</v>
      </c>
      <c r="BM126" s="69"/>
      <c r="BN126" s="70" t="s">
        <v>59</v>
      </c>
      <c r="BO126" s="134">
        <f xml:space="preserve"> $W$539</f>
        <v>15.25</v>
      </c>
      <c r="BP126" s="78">
        <v>11</v>
      </c>
      <c r="BQ126" s="69"/>
      <c r="BR126" s="70" t="s">
        <v>59</v>
      </c>
      <c r="BS126" s="134">
        <f xml:space="preserve"> $W$540</f>
        <v>16.777777777777779</v>
      </c>
      <c r="BT126" s="78">
        <v>15</v>
      </c>
      <c r="BU126" s="69"/>
      <c r="BV126" s="70" t="s">
        <v>59</v>
      </c>
      <c r="BW126" s="134">
        <f xml:space="preserve"> $W$541</f>
        <v>14</v>
      </c>
      <c r="BX126" s="78">
        <v>10</v>
      </c>
      <c r="BY126" s="69"/>
      <c r="BZ126" s="70" t="s">
        <v>59</v>
      </c>
      <c r="CA126" s="134">
        <f xml:space="preserve"> $W$542</f>
        <v>16.5</v>
      </c>
      <c r="CB126" s="78">
        <v>16</v>
      </c>
      <c r="CC126" s="69"/>
      <c r="CD126" s="70" t="s">
        <v>59</v>
      </c>
      <c r="CE126" s="134">
        <f xml:space="preserve"> $W$543</f>
        <v>18.5</v>
      </c>
      <c r="CF126" s="78">
        <v>21</v>
      </c>
      <c r="CG126" s="69"/>
      <c r="CH126" s="70" t="s">
        <v>59</v>
      </c>
      <c r="CI126" s="134">
        <f xml:space="preserve"> $W$544</f>
        <v>15.4</v>
      </c>
      <c r="CJ126" s="78">
        <v>14</v>
      </c>
    </row>
    <row r="127" spans="1:88" x14ac:dyDescent="0.3">
      <c r="A127" s="73" t="s">
        <v>137</v>
      </c>
      <c r="B127" s="104">
        <f>AVERAGE(G111:G114)</f>
        <v>0.5</v>
      </c>
      <c r="C127" s="73">
        <f>$BD$6</f>
        <v>9</v>
      </c>
      <c r="D127" s="104">
        <f>AVERAGE(H111:H114)</f>
        <v>22.75</v>
      </c>
      <c r="E127" s="73">
        <f>$BD$41</f>
        <v>30</v>
      </c>
      <c r="F127" s="104">
        <f>AVERAGE(I111:I114)</f>
        <v>27.5</v>
      </c>
      <c r="G127" s="73">
        <f>$BD$76</f>
        <v>31</v>
      </c>
      <c r="H127" s="104">
        <f>AVERAGE(J111:J114)</f>
        <v>19</v>
      </c>
      <c r="I127" s="73">
        <f>$BD$111</f>
        <v>21</v>
      </c>
      <c r="J127" s="104">
        <f>AVERAGE(K111:K114)</f>
        <v>13.75</v>
      </c>
      <c r="K127" s="73">
        <f>$BD$146</f>
        <v>8</v>
      </c>
      <c r="L127" s="104">
        <f>AVERAGE(L111:L114)</f>
        <v>23</v>
      </c>
      <c r="M127" s="73">
        <f>$BD$181</f>
        <v>27</v>
      </c>
      <c r="N127" s="104">
        <f>AVERAGE(M111:M114)</f>
        <v>16.5</v>
      </c>
      <c r="O127" s="73">
        <f>$BD$216</f>
        <v>13</v>
      </c>
      <c r="P127" s="104">
        <f>AVERAGE(N111:N114)</f>
        <v>20.75</v>
      </c>
      <c r="Q127" s="73">
        <f>$BD$251</f>
        <v>27</v>
      </c>
      <c r="R127" s="104">
        <f>AVERAGE(O111:O114)</f>
        <v>20.25</v>
      </c>
      <c r="S127" s="81">
        <f>$BD$286</f>
        <v>24</v>
      </c>
      <c r="T127" s="75"/>
      <c r="U127" s="104">
        <f>AVERAGE(Q111:Q114)</f>
        <v>8.5</v>
      </c>
      <c r="V127" s="73">
        <f>$CF$41</f>
        <v>1</v>
      </c>
      <c r="W127" s="104">
        <f>AVERAGE(R111:R114)</f>
        <v>13.75</v>
      </c>
      <c r="X127" s="73">
        <f>$CF$111</f>
        <v>7</v>
      </c>
      <c r="Y127" s="104">
        <f>AVERAGE(S111:S114)</f>
        <v>2.75</v>
      </c>
      <c r="Z127" s="81">
        <f>$CF$76</f>
        <v>1</v>
      </c>
      <c r="AA127" s="75"/>
      <c r="AB127" s="105">
        <f>AVERAGE(U111:U114)</f>
        <v>17.25</v>
      </c>
      <c r="AC127" s="73">
        <f>$DH$76</f>
        <v>18</v>
      </c>
      <c r="AD127" s="75"/>
      <c r="AE127" s="104">
        <f>AVERAGE(W111:W114)</f>
        <v>14</v>
      </c>
      <c r="AF127" s="73">
        <f>$DH$41</f>
        <v>8</v>
      </c>
      <c r="AH127" s="68" t="s">
        <v>60</v>
      </c>
      <c r="AI127" s="134">
        <f xml:space="preserve"> $H$634</f>
        <v>16.235294117647058</v>
      </c>
      <c r="AJ127" s="78">
        <v>19</v>
      </c>
      <c r="AK127" s="69"/>
      <c r="AL127" s="70" t="s">
        <v>60</v>
      </c>
      <c r="AM127" s="134">
        <f xml:space="preserve"> $H$635</f>
        <v>15.5</v>
      </c>
      <c r="AN127" s="78">
        <v>15</v>
      </c>
      <c r="AO127" s="69"/>
      <c r="AP127" s="70" t="s">
        <v>60</v>
      </c>
      <c r="AQ127" s="134">
        <f xml:space="preserve"> $H$636</f>
        <v>16.888888888888889</v>
      </c>
      <c r="AR127" s="78">
        <v>16</v>
      </c>
      <c r="AS127" s="69"/>
      <c r="AT127" s="70" t="s">
        <v>60</v>
      </c>
      <c r="AU127" s="134">
        <f xml:space="preserve"> $H$637</f>
        <v>10.25</v>
      </c>
      <c r="AV127" s="78">
        <v>2</v>
      </c>
      <c r="AW127" s="69"/>
      <c r="AX127" s="70" t="s">
        <v>60</v>
      </c>
      <c r="AY127" s="134">
        <f xml:space="preserve"> $H$638</f>
        <v>20.75</v>
      </c>
      <c r="AZ127" s="78">
        <v>28</v>
      </c>
      <c r="BA127" s="69"/>
      <c r="BB127" s="70" t="s">
        <v>60</v>
      </c>
      <c r="BC127" s="134">
        <f xml:space="preserve"> $H$639</f>
        <v>17.75</v>
      </c>
      <c r="BD127" s="78">
        <v>18</v>
      </c>
      <c r="BE127" s="69"/>
      <c r="BF127" s="70" t="s">
        <v>60</v>
      </c>
      <c r="BG127" s="134">
        <f xml:space="preserve"> $H$640</f>
        <v>16.2</v>
      </c>
      <c r="BH127" s="78">
        <v>17</v>
      </c>
      <c r="BI127" s="65"/>
      <c r="BJ127" s="68" t="s">
        <v>60</v>
      </c>
      <c r="BK127" s="134">
        <f xml:space="preserve"> $W$634</f>
        <v>16.235294117647058</v>
      </c>
      <c r="BL127" s="78">
        <v>15</v>
      </c>
      <c r="BM127" s="69"/>
      <c r="BN127" s="70" t="s">
        <v>60</v>
      </c>
      <c r="BO127" s="134">
        <f xml:space="preserve"> $W$635</f>
        <v>15.625</v>
      </c>
      <c r="BP127" s="78">
        <v>13</v>
      </c>
      <c r="BQ127" s="69"/>
      <c r="BR127" s="70" t="s">
        <v>60</v>
      </c>
      <c r="BS127" s="134">
        <f xml:space="preserve"> $W$636</f>
        <v>16.777777777777779</v>
      </c>
      <c r="BT127" s="78">
        <v>15</v>
      </c>
      <c r="BU127" s="69"/>
      <c r="BV127" s="70" t="s">
        <v>60</v>
      </c>
      <c r="BW127" s="134">
        <f xml:space="preserve"> $W$637</f>
        <v>13.5</v>
      </c>
      <c r="BX127" s="78">
        <v>8</v>
      </c>
      <c r="BY127" s="69"/>
      <c r="BZ127" s="70" t="s">
        <v>60</v>
      </c>
      <c r="CA127" s="134">
        <f xml:space="preserve"> $W$638</f>
        <v>17.75</v>
      </c>
      <c r="CB127" s="78">
        <v>19</v>
      </c>
      <c r="CC127" s="69"/>
      <c r="CD127" s="70" t="s">
        <v>60</v>
      </c>
      <c r="CE127" s="134">
        <f xml:space="preserve"> $W$639</f>
        <v>19.5</v>
      </c>
      <c r="CF127" s="78">
        <v>25</v>
      </c>
      <c r="CG127" s="69"/>
      <c r="CH127" s="70" t="s">
        <v>60</v>
      </c>
      <c r="CI127" s="134">
        <f xml:space="preserve"> $W$640</f>
        <v>14.6</v>
      </c>
      <c r="CJ127" s="78">
        <v>11</v>
      </c>
    </row>
    <row r="128" spans="1:88" x14ac:dyDescent="0.3">
      <c r="A128" s="73" t="s">
        <v>138</v>
      </c>
      <c r="B128" s="104">
        <f>AVERAGE(G115,G116,G117,G118,G119)</f>
        <v>0.53320000000000012</v>
      </c>
      <c r="C128" s="73">
        <f>$BH$6</f>
        <v>14</v>
      </c>
      <c r="D128" s="104">
        <f>AVERAGE(H115,H116,H117,H118,H119)</f>
        <v>19</v>
      </c>
      <c r="E128" s="73">
        <f>$BH$41</f>
        <v>26</v>
      </c>
      <c r="F128" s="104">
        <f>AVERAGE(I115,I116,I117,I118,I119)</f>
        <v>15.8</v>
      </c>
      <c r="G128" s="73">
        <f>$BH$76</f>
        <v>13</v>
      </c>
      <c r="H128" s="104">
        <f>AVERAGE(J115,J116,J117,J118,J119)</f>
        <v>19</v>
      </c>
      <c r="I128" s="73">
        <f>$BH$111</f>
        <v>24</v>
      </c>
      <c r="J128" s="104">
        <f>AVERAGE(K115,K116,K117,K118,K119)</f>
        <v>6.8</v>
      </c>
      <c r="K128" s="73">
        <f>$BH$146</f>
        <v>1</v>
      </c>
      <c r="L128" s="104">
        <f>AVERAGE(L115,L116,L117,L118,L119)</f>
        <v>26.2</v>
      </c>
      <c r="M128" s="73">
        <f>$BH$181</f>
        <v>32</v>
      </c>
      <c r="N128" s="104">
        <f>AVERAGE(M115,M116,M117,M118,M119)</f>
        <v>16</v>
      </c>
      <c r="O128" s="73">
        <f>$BH$216</f>
        <v>16</v>
      </c>
      <c r="P128" s="104">
        <f>AVERAGE(N115,N116,N117,N118,N119)</f>
        <v>21.8</v>
      </c>
      <c r="Q128" s="73">
        <f>$BH$251</f>
        <v>29</v>
      </c>
      <c r="R128" s="104">
        <f>AVERAGE(O115,O116,O117,O118,O119)</f>
        <v>19</v>
      </c>
      <c r="S128" s="81">
        <f>$BH$286</f>
        <v>23</v>
      </c>
      <c r="T128" s="80"/>
      <c r="U128" s="104">
        <f>AVERAGE(Q115,Q116,Q117,Q118,Q119)</f>
        <v>18.600000000000001</v>
      </c>
      <c r="V128" s="73">
        <f>$CJ$41</f>
        <v>24</v>
      </c>
      <c r="W128" s="104">
        <f>AVERAGE(R115:R119)</f>
        <v>21.2</v>
      </c>
      <c r="X128" s="73">
        <f>$CJ$111</f>
        <v>28</v>
      </c>
      <c r="Y128" s="104">
        <f>AVERAGE(S115:S119)</f>
        <v>13.8</v>
      </c>
      <c r="Z128" s="81">
        <f>$CJ$76</f>
        <v>9</v>
      </c>
      <c r="AA128" s="80"/>
      <c r="AB128" s="105">
        <f>AVERAGE(U115:U119)</f>
        <v>20.6</v>
      </c>
      <c r="AC128" s="73">
        <f>$DL$76</f>
        <v>27</v>
      </c>
      <c r="AD128" s="80"/>
      <c r="AE128" s="104">
        <f>AVERAGE(W115:W119)</f>
        <v>20.6</v>
      </c>
      <c r="AF128" s="73">
        <f>$DL$41</f>
        <v>27</v>
      </c>
      <c r="AH128" s="68" t="s">
        <v>61</v>
      </c>
      <c r="AI128" s="134">
        <f xml:space="preserve"> $H$666</f>
        <v>17.235294117647058</v>
      </c>
      <c r="AJ128" s="78">
        <v>22</v>
      </c>
      <c r="AK128" s="69"/>
      <c r="AL128" s="70" t="s">
        <v>61</v>
      </c>
      <c r="AM128" s="134">
        <f xml:space="preserve"> $H$667</f>
        <v>17.875</v>
      </c>
      <c r="AN128" s="78">
        <v>23</v>
      </c>
      <c r="AO128" s="69"/>
      <c r="AP128" s="70" t="s">
        <v>61</v>
      </c>
      <c r="AQ128" s="134">
        <f xml:space="preserve"> $H$668</f>
        <v>16.666666666666668</v>
      </c>
      <c r="AR128" s="78">
        <v>15</v>
      </c>
      <c r="AS128" s="69"/>
      <c r="AT128" s="70" t="s">
        <v>61</v>
      </c>
      <c r="AU128" s="134">
        <f xml:space="preserve"> $H$669</f>
        <v>11.5</v>
      </c>
      <c r="AV128" s="78">
        <v>5</v>
      </c>
      <c r="AW128" s="69"/>
      <c r="AX128" s="70" t="s">
        <v>61</v>
      </c>
      <c r="AY128" s="134">
        <f xml:space="preserve"> $H$670</f>
        <v>24.25</v>
      </c>
      <c r="AZ128" s="78">
        <v>32</v>
      </c>
      <c r="BA128" s="69"/>
      <c r="BB128" s="70" t="s">
        <v>61</v>
      </c>
      <c r="BC128" s="134">
        <f xml:space="preserve"> $H$671</f>
        <v>14</v>
      </c>
      <c r="BD128" s="78">
        <v>11</v>
      </c>
      <c r="BE128" s="69"/>
      <c r="BF128" s="70" t="s">
        <v>61</v>
      </c>
      <c r="BG128" s="134">
        <f xml:space="preserve"> $H$672</f>
        <v>18.8</v>
      </c>
      <c r="BH128" s="78">
        <v>23</v>
      </c>
      <c r="BI128" s="65"/>
      <c r="BJ128" s="68" t="s">
        <v>61</v>
      </c>
      <c r="BK128" s="134">
        <f xml:space="preserve"> $W$666</f>
        <v>19</v>
      </c>
      <c r="BL128" s="78">
        <v>30</v>
      </c>
      <c r="BM128" s="69"/>
      <c r="BN128" s="70" t="s">
        <v>61</v>
      </c>
      <c r="BO128" s="134">
        <f xml:space="preserve"> $W$667</f>
        <v>17.875</v>
      </c>
      <c r="BP128" s="78">
        <v>22</v>
      </c>
      <c r="BQ128" s="69"/>
      <c r="BR128" s="70" t="s">
        <v>61</v>
      </c>
      <c r="BS128" s="134">
        <f xml:space="preserve"> $W$668</f>
        <v>20</v>
      </c>
      <c r="BT128" s="78">
        <v>30</v>
      </c>
      <c r="BU128" s="69"/>
      <c r="BV128" s="70" t="s">
        <v>61</v>
      </c>
      <c r="BW128" s="134">
        <f xml:space="preserve"> $W$669</f>
        <v>14.25</v>
      </c>
      <c r="BX128" s="78">
        <v>12</v>
      </c>
      <c r="BY128" s="69"/>
      <c r="BZ128" s="70" t="s">
        <v>61</v>
      </c>
      <c r="CA128" s="134">
        <f xml:space="preserve"> $W$670</f>
        <v>21.5</v>
      </c>
      <c r="CB128" s="78">
        <v>27</v>
      </c>
      <c r="CC128" s="69"/>
      <c r="CD128" s="70" t="s">
        <v>61</v>
      </c>
      <c r="CE128" s="134">
        <f xml:space="preserve"> $W$671</f>
        <v>16.75</v>
      </c>
      <c r="CF128" s="78">
        <v>18</v>
      </c>
      <c r="CG128" s="69"/>
      <c r="CH128" s="70" t="s">
        <v>61</v>
      </c>
      <c r="CI128" s="134">
        <f xml:space="preserve"> $W$672</f>
        <v>22.6</v>
      </c>
      <c r="CJ128" s="78">
        <v>30</v>
      </c>
    </row>
    <row r="129" spans="1:88" x14ac:dyDescent="0.3">
      <c r="AH129" s="68" t="s">
        <v>62</v>
      </c>
      <c r="AI129" s="134">
        <f xml:space="preserve"> $H$698</f>
        <v>19.058823529411764</v>
      </c>
      <c r="AJ129" s="78">
        <v>29</v>
      </c>
      <c r="AK129" s="69"/>
      <c r="AL129" s="70" t="s">
        <v>62</v>
      </c>
      <c r="AM129" s="134">
        <f xml:space="preserve"> $H$699</f>
        <v>18.875</v>
      </c>
      <c r="AN129" s="78">
        <v>26</v>
      </c>
      <c r="AO129" s="69"/>
      <c r="AP129" s="70" t="s">
        <v>62</v>
      </c>
      <c r="AQ129" s="134">
        <f xml:space="preserve"> $H$700</f>
        <v>19.222222222222221</v>
      </c>
      <c r="AR129" s="78">
        <v>27</v>
      </c>
      <c r="AS129" s="69"/>
      <c r="AT129" s="70" t="s">
        <v>62</v>
      </c>
      <c r="AU129" s="134">
        <f xml:space="preserve"> $H$701</f>
        <v>17.25</v>
      </c>
      <c r="AV129" s="78">
        <v>17</v>
      </c>
      <c r="AW129" s="69"/>
      <c r="AX129" s="70" t="s">
        <v>62</v>
      </c>
      <c r="AY129" s="134">
        <f xml:space="preserve"> $H$702</f>
        <v>20.5</v>
      </c>
      <c r="AZ129" s="78">
        <v>26</v>
      </c>
      <c r="BA129" s="69"/>
      <c r="BB129" s="70" t="s">
        <v>62</v>
      </c>
      <c r="BC129" s="134">
        <f xml:space="preserve"> $H$703</f>
        <v>20.25</v>
      </c>
      <c r="BD129" s="78">
        <v>25</v>
      </c>
      <c r="BE129" s="69"/>
      <c r="BF129" s="70" t="s">
        <v>62</v>
      </c>
      <c r="BG129" s="134">
        <f xml:space="preserve"> $H$704</f>
        <v>18.399999999999999</v>
      </c>
      <c r="BH129" s="78">
        <v>21</v>
      </c>
      <c r="BI129" s="65"/>
      <c r="BJ129" s="68" t="s">
        <v>62</v>
      </c>
      <c r="BK129" s="134">
        <f xml:space="preserve"> $W$698</f>
        <v>15.470588235294118</v>
      </c>
      <c r="BL129" s="78">
        <v>10</v>
      </c>
      <c r="BM129" s="69"/>
      <c r="BN129" s="70" t="s">
        <v>62</v>
      </c>
      <c r="BO129" s="134">
        <f xml:space="preserve"> $W$699</f>
        <v>13.875</v>
      </c>
      <c r="BP129" s="78">
        <v>7</v>
      </c>
      <c r="BQ129" s="69"/>
      <c r="BR129" s="70" t="s">
        <v>62</v>
      </c>
      <c r="BS129" s="134">
        <f xml:space="preserve"> $W$700</f>
        <v>16.888888888888889</v>
      </c>
      <c r="BT129" s="78">
        <v>17</v>
      </c>
      <c r="BU129" s="69"/>
      <c r="BV129" s="70" t="s">
        <v>62</v>
      </c>
      <c r="BW129" s="134">
        <f xml:space="preserve"> $W$701</f>
        <v>9.5</v>
      </c>
      <c r="BX129" s="78">
        <v>3</v>
      </c>
      <c r="BY129" s="69"/>
      <c r="BZ129" s="70" t="s">
        <v>62</v>
      </c>
      <c r="CA129" s="134">
        <f xml:space="preserve"> $W$702</f>
        <v>18.25</v>
      </c>
      <c r="CB129" s="78">
        <v>20</v>
      </c>
      <c r="CC129" s="69"/>
      <c r="CD129" s="70" t="s">
        <v>62</v>
      </c>
      <c r="CE129" s="134">
        <f xml:space="preserve"> $W$703</f>
        <v>18.5</v>
      </c>
      <c r="CF129" s="78">
        <v>21</v>
      </c>
      <c r="CG129" s="69"/>
      <c r="CH129" s="70" t="s">
        <v>62</v>
      </c>
      <c r="CI129" s="134">
        <f xml:space="preserve"> $W$704</f>
        <v>15.6</v>
      </c>
      <c r="CJ129" s="78">
        <v>15</v>
      </c>
    </row>
    <row r="130" spans="1:88" x14ac:dyDescent="0.3">
      <c r="A130" s="320" t="s">
        <v>76</v>
      </c>
      <c r="B130" s="321"/>
      <c r="C130" s="321"/>
      <c r="D130" s="321"/>
      <c r="E130" s="322"/>
      <c r="AH130" s="68" t="s">
        <v>63</v>
      </c>
      <c r="AI130" s="134">
        <f xml:space="preserve"> $H$730</f>
        <v>16.117647058823529</v>
      </c>
      <c r="AJ130" s="78">
        <v>15</v>
      </c>
      <c r="AK130" s="69"/>
      <c r="AL130" s="70" t="s">
        <v>63</v>
      </c>
      <c r="AM130" s="134">
        <f xml:space="preserve"> $H$731</f>
        <v>16</v>
      </c>
      <c r="AN130" s="78">
        <v>16</v>
      </c>
      <c r="AO130" s="69"/>
      <c r="AP130" s="70" t="s">
        <v>63</v>
      </c>
      <c r="AQ130" s="134">
        <f xml:space="preserve"> $H$732</f>
        <v>16.222222222222221</v>
      </c>
      <c r="AR130" s="78">
        <v>13</v>
      </c>
      <c r="AS130" s="69"/>
      <c r="AT130" s="70" t="s">
        <v>63</v>
      </c>
      <c r="AU130" s="134">
        <f xml:space="preserve"> $H$733</f>
        <v>15.5</v>
      </c>
      <c r="AV130" s="78">
        <v>14</v>
      </c>
      <c r="AW130" s="69"/>
      <c r="AX130" s="70" t="s">
        <v>63</v>
      </c>
      <c r="AY130" s="134">
        <f xml:space="preserve"> $H$734</f>
        <v>16.5</v>
      </c>
      <c r="AZ130" s="78">
        <v>17</v>
      </c>
      <c r="BA130" s="69"/>
      <c r="BB130" s="70" t="s">
        <v>63</v>
      </c>
      <c r="BC130" s="134">
        <f xml:space="preserve"> $H$735</f>
        <v>20</v>
      </c>
      <c r="BD130" s="78">
        <v>24</v>
      </c>
      <c r="BE130" s="69"/>
      <c r="BF130" s="70" t="s">
        <v>63</v>
      </c>
      <c r="BG130" s="134">
        <f xml:space="preserve"> $H$736</f>
        <v>13.2</v>
      </c>
      <c r="BH130" s="78">
        <v>8</v>
      </c>
      <c r="BI130" s="65"/>
      <c r="BJ130" s="68" t="s">
        <v>63</v>
      </c>
      <c r="BK130" s="134">
        <f xml:space="preserve"> $W$730</f>
        <v>16.294117647058822</v>
      </c>
      <c r="BL130" s="78">
        <v>16</v>
      </c>
      <c r="BM130" s="69"/>
      <c r="BN130" s="70" t="s">
        <v>63</v>
      </c>
      <c r="BO130" s="134">
        <f xml:space="preserve"> $W$731</f>
        <v>20.125</v>
      </c>
      <c r="BP130" s="78">
        <v>29</v>
      </c>
      <c r="BQ130" s="69"/>
      <c r="BR130" s="70" t="s">
        <v>63</v>
      </c>
      <c r="BS130" s="134">
        <f xml:space="preserve"> $W$732</f>
        <v>12.888888888888889</v>
      </c>
      <c r="BT130" s="78">
        <v>3</v>
      </c>
      <c r="BU130" s="69"/>
      <c r="BV130" s="70" t="s">
        <v>63</v>
      </c>
      <c r="BW130" s="134">
        <f xml:space="preserve"> $W$733</f>
        <v>18</v>
      </c>
      <c r="BX130" s="78">
        <v>18</v>
      </c>
      <c r="BY130" s="69"/>
      <c r="BZ130" s="70" t="s">
        <v>63</v>
      </c>
      <c r="CA130" s="134">
        <f xml:space="preserve"> $W$734</f>
        <v>22.25</v>
      </c>
      <c r="CB130" s="78">
        <v>29</v>
      </c>
      <c r="CC130" s="69"/>
      <c r="CD130" s="70" t="s">
        <v>63</v>
      </c>
      <c r="CE130" s="134">
        <f xml:space="preserve"> $W$735</f>
        <v>12.25</v>
      </c>
      <c r="CF130" s="78">
        <v>4</v>
      </c>
      <c r="CG130" s="69"/>
      <c r="CH130" s="70" t="s">
        <v>63</v>
      </c>
      <c r="CI130" s="134">
        <f xml:space="preserve"> $W$736</f>
        <v>13.4</v>
      </c>
      <c r="CJ130" s="78">
        <v>8</v>
      </c>
    </row>
    <row r="131" spans="1:88" x14ac:dyDescent="0.3">
      <c r="A131" s="323"/>
      <c r="B131" s="324"/>
      <c r="C131" s="324"/>
      <c r="D131" s="324"/>
      <c r="E131" s="325"/>
      <c r="AH131" s="68" t="s">
        <v>64</v>
      </c>
      <c r="AI131" s="134">
        <f xml:space="preserve"> $H$762</f>
        <v>14.235294117647058</v>
      </c>
      <c r="AJ131" s="78">
        <v>3</v>
      </c>
      <c r="AK131" s="69"/>
      <c r="AL131" s="70" t="s">
        <v>64</v>
      </c>
      <c r="AM131" s="134">
        <f xml:space="preserve"> $H$763</f>
        <v>12.375</v>
      </c>
      <c r="AN131" s="78">
        <v>1</v>
      </c>
      <c r="AO131" s="69"/>
      <c r="AP131" s="70" t="s">
        <v>64</v>
      </c>
      <c r="AQ131" s="134">
        <f xml:space="preserve"> $H$764</f>
        <v>15.888888888888889</v>
      </c>
      <c r="AR131" s="78">
        <v>12</v>
      </c>
      <c r="AS131" s="69"/>
      <c r="AT131" s="70" t="s">
        <v>64</v>
      </c>
      <c r="AU131" s="134">
        <f xml:space="preserve"> $H$765</f>
        <v>14.75</v>
      </c>
      <c r="AV131" s="78">
        <v>11</v>
      </c>
      <c r="AW131" s="69"/>
      <c r="AX131" s="70" t="s">
        <v>64</v>
      </c>
      <c r="AY131" s="134">
        <f xml:space="preserve"> $H$766</f>
        <v>10</v>
      </c>
      <c r="AZ131" s="78">
        <v>3</v>
      </c>
      <c r="BA131" s="69"/>
      <c r="BB131" s="70" t="s">
        <v>64</v>
      </c>
      <c r="BC131" s="134">
        <f xml:space="preserve"> $H$767</f>
        <v>15.5</v>
      </c>
      <c r="BD131" s="78">
        <v>15</v>
      </c>
      <c r="BE131" s="69"/>
      <c r="BF131" s="70" t="s">
        <v>64</v>
      </c>
      <c r="BG131" s="134">
        <f xml:space="preserve"> $H$768</f>
        <v>16.2</v>
      </c>
      <c r="BH131" s="78">
        <v>17</v>
      </c>
      <c r="BI131" s="65"/>
      <c r="BJ131" s="68" t="s">
        <v>64</v>
      </c>
      <c r="BK131" s="134">
        <f xml:space="preserve"> $W$762</f>
        <v>16.941176470588236</v>
      </c>
      <c r="BL131" s="78">
        <v>21</v>
      </c>
      <c r="BM131" s="69"/>
      <c r="BN131" s="70" t="s">
        <v>64</v>
      </c>
      <c r="BO131" s="134">
        <f xml:space="preserve"> $W$763</f>
        <v>15.25</v>
      </c>
      <c r="BP131" s="78">
        <v>11</v>
      </c>
      <c r="BQ131" s="69"/>
      <c r="BR131" s="70" t="s">
        <v>64</v>
      </c>
      <c r="BS131" s="134">
        <f xml:space="preserve"> $W$764</f>
        <v>18.444444444444443</v>
      </c>
      <c r="BT131" s="78">
        <v>26</v>
      </c>
      <c r="BU131" s="69"/>
      <c r="BV131" s="70" t="s">
        <v>64</v>
      </c>
      <c r="BW131" s="134">
        <f xml:space="preserve"> $W$765</f>
        <v>21.75</v>
      </c>
      <c r="BX131" s="78">
        <v>29</v>
      </c>
      <c r="BY131" s="69"/>
      <c r="BZ131" s="70" t="s">
        <v>64</v>
      </c>
      <c r="CA131" s="134">
        <f xml:space="preserve"> $W$766</f>
        <v>8.75</v>
      </c>
      <c r="CB131" s="78">
        <v>3</v>
      </c>
      <c r="CC131" s="69"/>
      <c r="CD131" s="70" t="s">
        <v>64</v>
      </c>
      <c r="CE131" s="134">
        <f xml:space="preserve"> $W$767</f>
        <v>21.25</v>
      </c>
      <c r="CF131" s="78">
        <v>30</v>
      </c>
      <c r="CG131" s="69"/>
      <c r="CH131" s="70" t="s">
        <v>64</v>
      </c>
      <c r="CI131" s="134">
        <f xml:space="preserve"> $W$768</f>
        <v>16.2</v>
      </c>
      <c r="CJ131" s="78">
        <v>17</v>
      </c>
    </row>
    <row r="132" spans="1:88" x14ac:dyDescent="0.3">
      <c r="A132" s="326"/>
      <c r="B132" s="327"/>
      <c r="C132" s="327"/>
      <c r="D132" s="327"/>
      <c r="E132" s="328"/>
      <c r="H132" s="306" t="s">
        <v>232</v>
      </c>
      <c r="I132" s="307"/>
      <c r="J132" s="307"/>
      <c r="K132" s="307"/>
      <c r="L132" s="307"/>
      <c r="M132" s="307"/>
      <c r="N132" s="307"/>
      <c r="O132" s="307"/>
      <c r="P132" s="307"/>
      <c r="Q132" s="307"/>
      <c r="R132" s="307"/>
      <c r="S132" s="307"/>
      <c r="T132" s="307"/>
      <c r="U132" s="307"/>
      <c r="V132" s="308"/>
      <c r="W132" s="86" t="s">
        <v>38</v>
      </c>
      <c r="X132" s="72"/>
      <c r="Y132" s="72"/>
      <c r="Z132" s="72"/>
      <c r="AA132" s="72"/>
      <c r="AB132" s="72"/>
      <c r="AC132" s="72"/>
      <c r="AD132" s="72"/>
      <c r="AE132" s="72"/>
      <c r="AF132" s="72"/>
      <c r="AH132" s="68" t="s">
        <v>65</v>
      </c>
      <c r="AI132" s="134">
        <f xml:space="preserve"> $H$794</f>
        <v>13.411764705882353</v>
      </c>
      <c r="AJ132" s="78">
        <v>1</v>
      </c>
      <c r="AK132" s="69"/>
      <c r="AL132" s="70" t="s">
        <v>65</v>
      </c>
      <c r="AM132" s="134">
        <f xml:space="preserve"> $H$795</f>
        <v>14.75</v>
      </c>
      <c r="AN132" s="78">
        <v>9</v>
      </c>
      <c r="AO132" s="69"/>
      <c r="AP132" s="70" t="s">
        <v>65</v>
      </c>
      <c r="AQ132" s="134">
        <f xml:space="preserve"> $H$796</f>
        <v>12.222222222222221</v>
      </c>
      <c r="AR132" s="78">
        <v>4</v>
      </c>
      <c r="AS132" s="69"/>
      <c r="AT132" s="70" t="s">
        <v>65</v>
      </c>
      <c r="AU132" s="134">
        <f xml:space="preserve"> $H$797</f>
        <v>14</v>
      </c>
      <c r="AV132" s="78">
        <v>8</v>
      </c>
      <c r="AW132" s="69"/>
      <c r="AX132" s="70" t="s">
        <v>65</v>
      </c>
      <c r="AY132" s="134">
        <f xml:space="preserve"> $H$798</f>
        <v>15.5</v>
      </c>
      <c r="AZ132" s="78">
        <v>13</v>
      </c>
      <c r="BA132" s="69"/>
      <c r="BB132" s="70" t="s">
        <v>65</v>
      </c>
      <c r="BC132" s="134">
        <f xml:space="preserve"> $H$799</f>
        <v>12</v>
      </c>
      <c r="BD132" s="78">
        <v>5</v>
      </c>
      <c r="BE132" s="69"/>
      <c r="BF132" s="70" t="s">
        <v>65</v>
      </c>
      <c r="BG132" s="134">
        <f xml:space="preserve"> $H$800</f>
        <v>12.4</v>
      </c>
      <c r="BH132" s="78">
        <v>6</v>
      </c>
      <c r="BI132" s="65"/>
      <c r="BJ132" s="68" t="s">
        <v>65</v>
      </c>
      <c r="BK132" s="134">
        <f xml:space="preserve"> $W$794</f>
        <v>13</v>
      </c>
      <c r="BL132" s="78">
        <v>1</v>
      </c>
      <c r="BM132" s="69"/>
      <c r="BN132" s="70" t="s">
        <v>65</v>
      </c>
      <c r="BO132" s="134">
        <f xml:space="preserve"> $W$795</f>
        <v>13.25</v>
      </c>
      <c r="BP132" s="78">
        <v>3</v>
      </c>
      <c r="BQ132" s="69"/>
      <c r="BR132" s="70" t="s">
        <v>65</v>
      </c>
      <c r="BS132" s="134">
        <f xml:space="preserve"> $W$796</f>
        <v>12.777777777777779</v>
      </c>
      <c r="BT132" s="78">
        <v>2</v>
      </c>
      <c r="BU132" s="69"/>
      <c r="BV132" s="70" t="s">
        <v>65</v>
      </c>
      <c r="BW132" s="134">
        <f xml:space="preserve"> $W$797</f>
        <v>13.5</v>
      </c>
      <c r="BX132" s="78">
        <v>8</v>
      </c>
      <c r="BY132" s="69"/>
      <c r="BZ132" s="70" t="s">
        <v>65</v>
      </c>
      <c r="CA132" s="134">
        <f xml:space="preserve"> $W$798</f>
        <v>13</v>
      </c>
      <c r="CB132" s="78">
        <v>8</v>
      </c>
      <c r="CC132" s="69"/>
      <c r="CD132" s="70" t="s">
        <v>65</v>
      </c>
      <c r="CE132" s="134">
        <f xml:space="preserve"> $W$799</f>
        <v>18.5</v>
      </c>
      <c r="CF132" s="78">
        <v>21</v>
      </c>
      <c r="CG132" s="69"/>
      <c r="CH132" s="70" t="s">
        <v>65</v>
      </c>
      <c r="CI132" s="134">
        <f xml:space="preserve"> $W$800</f>
        <v>8.1999999999999993</v>
      </c>
      <c r="CJ132" s="78">
        <v>1</v>
      </c>
    </row>
    <row r="133" spans="1:88" x14ac:dyDescent="0.3">
      <c r="A133" s="73" t="s">
        <v>139</v>
      </c>
      <c r="B133" s="96" t="s">
        <v>140</v>
      </c>
      <c r="C133" s="73" t="s">
        <v>141</v>
      </c>
      <c r="D133" s="98" t="s">
        <v>228</v>
      </c>
      <c r="E133" s="73" t="s">
        <v>142</v>
      </c>
      <c r="G133" s="73" t="s">
        <v>143</v>
      </c>
      <c r="H133" s="74" t="s">
        <v>144</v>
      </c>
      <c r="I133" s="74" t="s">
        <v>145</v>
      </c>
      <c r="J133" s="74" t="s">
        <v>146</v>
      </c>
      <c r="K133" s="74" t="s">
        <v>110</v>
      </c>
      <c r="L133" s="74" t="s">
        <v>111</v>
      </c>
      <c r="M133" s="74" t="s">
        <v>112</v>
      </c>
      <c r="N133" s="74" t="s">
        <v>113</v>
      </c>
      <c r="O133" s="89" t="s">
        <v>114</v>
      </c>
      <c r="P133" s="92"/>
      <c r="Q133" s="76" t="s">
        <v>33</v>
      </c>
      <c r="R133" s="74" t="s">
        <v>34</v>
      </c>
      <c r="S133" s="89" t="s">
        <v>35</v>
      </c>
      <c r="T133" s="71"/>
      <c r="U133" s="93" t="s">
        <v>149</v>
      </c>
      <c r="V133" s="92"/>
      <c r="W133" s="76" t="s">
        <v>150</v>
      </c>
      <c r="X133" s="72"/>
      <c r="Y133" s="72"/>
      <c r="Z133" s="72"/>
      <c r="AA133" s="72"/>
      <c r="AB133" s="72"/>
      <c r="AC133" s="72"/>
      <c r="AD133" s="72"/>
      <c r="AE133" s="72"/>
      <c r="AF133" s="72"/>
      <c r="AH133" s="68" t="s">
        <v>66</v>
      </c>
      <c r="AI133" s="134">
        <f xml:space="preserve"> $H$826</f>
        <v>17.764705882352942</v>
      </c>
      <c r="AJ133" s="78">
        <v>25</v>
      </c>
      <c r="AK133" s="69"/>
      <c r="AL133" s="70" t="s">
        <v>66</v>
      </c>
      <c r="AM133" s="134">
        <f xml:space="preserve"> $H$827</f>
        <v>16.375</v>
      </c>
      <c r="AN133" s="78">
        <v>17</v>
      </c>
      <c r="AO133" s="69"/>
      <c r="AP133" s="70" t="s">
        <v>66</v>
      </c>
      <c r="AQ133" s="134">
        <f xml:space="preserve"> $H$828</f>
        <v>19</v>
      </c>
      <c r="AR133" s="78">
        <v>25</v>
      </c>
      <c r="AS133" s="69"/>
      <c r="AT133" s="70" t="s">
        <v>66</v>
      </c>
      <c r="AU133" s="134">
        <f xml:space="preserve"> $H$829</f>
        <v>18.5</v>
      </c>
      <c r="AV133" s="78">
        <v>18</v>
      </c>
      <c r="AW133" s="69"/>
      <c r="AX133" s="70" t="s">
        <v>66</v>
      </c>
      <c r="AY133" s="134">
        <f xml:space="preserve"> $H$830</f>
        <v>14.25</v>
      </c>
      <c r="AZ133" s="78">
        <v>9</v>
      </c>
      <c r="BA133" s="69"/>
      <c r="BB133" s="70" t="s">
        <v>66</v>
      </c>
      <c r="BC133" s="134">
        <f xml:space="preserve"> $H$831</f>
        <v>23.5</v>
      </c>
      <c r="BD133" s="78">
        <v>29</v>
      </c>
      <c r="BE133" s="69"/>
      <c r="BF133" s="70" t="s">
        <v>66</v>
      </c>
      <c r="BG133" s="134">
        <f xml:space="preserve"> $H$832</f>
        <v>15.4</v>
      </c>
      <c r="BH133" s="78">
        <v>13</v>
      </c>
      <c r="BI133" s="65"/>
      <c r="BJ133" s="68" t="s">
        <v>66</v>
      </c>
      <c r="BK133" s="134">
        <f xml:space="preserve"> $W$826</f>
        <v>20.764705882352942</v>
      </c>
      <c r="BL133" s="78">
        <v>32</v>
      </c>
      <c r="BM133" s="69"/>
      <c r="BN133" s="70" t="s">
        <v>66</v>
      </c>
      <c r="BO133" s="134">
        <f xml:space="preserve"> $W$827</f>
        <v>18.375</v>
      </c>
      <c r="BP133" s="78">
        <v>25</v>
      </c>
      <c r="BQ133" s="69"/>
      <c r="BR133" s="70" t="s">
        <v>66</v>
      </c>
      <c r="BS133" s="134">
        <f xml:space="preserve"> $W$828</f>
        <v>22.888888888888889</v>
      </c>
      <c r="BT133" s="78">
        <v>32</v>
      </c>
      <c r="BU133" s="69"/>
      <c r="BV133" s="70" t="s">
        <v>66</v>
      </c>
      <c r="BW133" s="134">
        <f xml:space="preserve"> $W$829</f>
        <v>14</v>
      </c>
      <c r="BX133" s="78">
        <v>10</v>
      </c>
      <c r="BY133" s="69"/>
      <c r="BZ133" s="70" t="s">
        <v>66</v>
      </c>
      <c r="CA133" s="134">
        <f xml:space="preserve"> $W$830</f>
        <v>22.75</v>
      </c>
      <c r="CB133" s="78">
        <v>30</v>
      </c>
      <c r="CC133" s="69"/>
      <c r="CD133" s="70" t="s">
        <v>66</v>
      </c>
      <c r="CE133" s="134">
        <f xml:space="preserve"> $W$831</f>
        <v>19.75</v>
      </c>
      <c r="CF133" s="78">
        <v>28</v>
      </c>
      <c r="CG133" s="69"/>
      <c r="CH133" s="70" t="s">
        <v>66</v>
      </c>
      <c r="CI133" s="134">
        <f xml:space="preserve"> $W$832</f>
        <v>25.4</v>
      </c>
      <c r="CJ133" s="78">
        <v>32</v>
      </c>
    </row>
    <row r="134" spans="1:88" x14ac:dyDescent="0.3">
      <c r="A134" s="73">
        <v>1</v>
      </c>
      <c r="B134" s="96">
        <v>44815</v>
      </c>
      <c r="C134" s="84" t="s">
        <v>190</v>
      </c>
      <c r="D134" s="99">
        <v>0.54166666666666663</v>
      </c>
      <c r="E134" s="85" t="s">
        <v>169</v>
      </c>
      <c r="G134" s="73">
        <f>$G$41</f>
        <v>0.66700000000000004</v>
      </c>
      <c r="H134" s="73">
        <f>DVOA!$F$156</f>
        <v>23</v>
      </c>
      <c r="I134" s="73">
        <f>DVOA!$F$158</f>
        <v>26</v>
      </c>
      <c r="J134" s="73">
        <f>DVOA!$F$162</f>
        <v>21</v>
      </c>
      <c r="K134" s="73">
        <f>DVOA!$F$165</f>
        <v>11</v>
      </c>
      <c r="L134" s="73">
        <f>DVOA!$F$166</f>
        <v>19</v>
      </c>
      <c r="M134" s="73">
        <f>DVOA!$F$167</f>
        <v>15</v>
      </c>
      <c r="N134" s="73">
        <f>DVOA!$F$170</f>
        <v>12</v>
      </c>
      <c r="O134" s="81">
        <f>DVOA!$F$159</f>
        <v>19</v>
      </c>
      <c r="P134" s="88"/>
      <c r="Q134" s="82">
        <f>DVOA!$AE$156</f>
        <v>3</v>
      </c>
      <c r="R134" s="73">
        <f>DVOA!$AE$157</f>
        <v>6</v>
      </c>
      <c r="S134" s="81">
        <f>DVOA!$AE$158</f>
        <v>2</v>
      </c>
      <c r="T134" s="75"/>
      <c r="U134" s="87">
        <f>DVOA!$AE$170</f>
        <v>12</v>
      </c>
      <c r="V134" s="88"/>
      <c r="W134" s="82">
        <f>DVOA!$AE$166</f>
        <v>7</v>
      </c>
      <c r="X134" s="72"/>
      <c r="Y134" s="72"/>
      <c r="Z134" s="72"/>
      <c r="AA134" s="72"/>
      <c r="AB134" s="72"/>
      <c r="AC134" s="72"/>
      <c r="AD134" s="72"/>
      <c r="AE134" s="72"/>
      <c r="AF134" s="72"/>
      <c r="AH134" s="68" t="s">
        <v>67</v>
      </c>
      <c r="AI134" s="134">
        <f xml:space="preserve"> $H$858</f>
        <v>16.058823529411764</v>
      </c>
      <c r="AJ134" s="78">
        <v>14</v>
      </c>
      <c r="AK134" s="69"/>
      <c r="AL134" s="70" t="s">
        <v>67</v>
      </c>
      <c r="AM134" s="134">
        <f xml:space="preserve"> $H$859</f>
        <v>14</v>
      </c>
      <c r="AN134" s="78">
        <v>4</v>
      </c>
      <c r="AO134" s="69"/>
      <c r="AP134" s="70" t="s">
        <v>67</v>
      </c>
      <c r="AQ134" s="134">
        <f xml:space="preserve"> $H$860</f>
        <v>17.888888888888889</v>
      </c>
      <c r="AR134" s="78">
        <v>20</v>
      </c>
      <c r="AS134" s="69"/>
      <c r="AT134" s="70" t="s">
        <v>67</v>
      </c>
      <c r="AU134" s="134">
        <f xml:space="preserve"> $H$861</f>
        <v>19.25</v>
      </c>
      <c r="AV134" s="78">
        <v>22</v>
      </c>
      <c r="AW134" s="69"/>
      <c r="AX134" s="70" t="s">
        <v>67</v>
      </c>
      <c r="AY134" s="134">
        <f xml:space="preserve"> $H$862</f>
        <v>8.75</v>
      </c>
      <c r="AZ134" s="78">
        <v>1</v>
      </c>
      <c r="BA134" s="69"/>
      <c r="BB134" s="70" t="s">
        <v>67</v>
      </c>
      <c r="BC134" s="134">
        <f xml:space="preserve"> $H$863</f>
        <v>17.5</v>
      </c>
      <c r="BD134" s="78">
        <v>17</v>
      </c>
      <c r="BE134" s="69"/>
      <c r="BF134" s="70" t="s">
        <v>67</v>
      </c>
      <c r="BG134" s="134">
        <f xml:space="preserve"> $H$864</f>
        <v>18.2</v>
      </c>
      <c r="BH134" s="78">
        <v>20</v>
      </c>
      <c r="BI134" s="65"/>
      <c r="BJ134" s="68" t="s">
        <v>67</v>
      </c>
      <c r="BK134" s="134">
        <f xml:space="preserve"> $W$858</f>
        <v>15.235294117647058</v>
      </c>
      <c r="BL134" s="78">
        <v>7</v>
      </c>
      <c r="BM134" s="69"/>
      <c r="BN134" s="70" t="s">
        <v>67</v>
      </c>
      <c r="BO134" s="134">
        <f xml:space="preserve"> $W$859</f>
        <v>13.375</v>
      </c>
      <c r="BP134" s="78">
        <v>5</v>
      </c>
      <c r="BQ134" s="69"/>
      <c r="BR134" s="70" t="s">
        <v>67</v>
      </c>
      <c r="BS134" s="134">
        <f xml:space="preserve"> $W$860</f>
        <v>16.888888888888889</v>
      </c>
      <c r="BT134" s="78">
        <v>17</v>
      </c>
      <c r="BU134" s="69"/>
      <c r="BV134" s="70" t="s">
        <v>67</v>
      </c>
      <c r="BW134" s="134">
        <f xml:space="preserve"> $W$861</f>
        <v>19.25</v>
      </c>
      <c r="BX134" s="78">
        <v>21</v>
      </c>
      <c r="BY134" s="69"/>
      <c r="BZ134" s="70" t="s">
        <v>67</v>
      </c>
      <c r="CA134" s="134">
        <f xml:space="preserve"> $W$862</f>
        <v>7.5</v>
      </c>
      <c r="CB134" s="78">
        <v>1</v>
      </c>
      <c r="CC134" s="69"/>
      <c r="CD134" s="70" t="s">
        <v>67</v>
      </c>
      <c r="CE134" s="134">
        <f xml:space="preserve"> $W$863</f>
        <v>23.5</v>
      </c>
      <c r="CF134" s="78">
        <v>31</v>
      </c>
      <c r="CG134" s="69"/>
      <c r="CH134" s="70" t="s">
        <v>67</v>
      </c>
      <c r="CI134" s="134">
        <f xml:space="preserve"> $W$864</f>
        <v>11.6</v>
      </c>
      <c r="CJ134" s="78">
        <v>4</v>
      </c>
    </row>
    <row r="135" spans="1:88" x14ac:dyDescent="0.3">
      <c r="A135" s="73">
        <v>2</v>
      </c>
      <c r="B135" s="96">
        <v>44822</v>
      </c>
      <c r="C135" s="84" t="s">
        <v>175</v>
      </c>
      <c r="D135" s="99">
        <v>0.54166666666666663</v>
      </c>
      <c r="E135" s="85" t="s">
        <v>170</v>
      </c>
      <c r="G135" s="73">
        <f>$G$75</f>
        <v>0.66700000000000004</v>
      </c>
      <c r="H135" s="73">
        <f>DVOA!$F$492</f>
        <v>28</v>
      </c>
      <c r="I135" s="73">
        <f>DVOA!$F$494</f>
        <v>28</v>
      </c>
      <c r="J135" s="73">
        <f>DVOA!$F$498</f>
        <v>25</v>
      </c>
      <c r="K135" s="73">
        <f>DVOA!$F$501</f>
        <v>22</v>
      </c>
      <c r="L135" s="73">
        <f>DVOA!$F$502</f>
        <v>13</v>
      </c>
      <c r="M135" s="73">
        <f>DVOA!$F$503</f>
        <v>11</v>
      </c>
      <c r="N135" s="73">
        <f>DVOA!$F$506</f>
        <v>22</v>
      </c>
      <c r="O135" s="81">
        <f>DVOA!$F$495</f>
        <v>30</v>
      </c>
      <c r="P135" s="88"/>
      <c r="Q135" s="82">
        <f>DVOA!$AE$492</f>
        <v>20</v>
      </c>
      <c r="R135" s="73">
        <f>DVOA!$AE$493</f>
        <v>25</v>
      </c>
      <c r="S135" s="81">
        <f>DVOA!$AE$494</f>
        <v>11</v>
      </c>
      <c r="T135" s="75"/>
      <c r="U135" s="87">
        <f>DVOA!$AE$506</f>
        <v>13</v>
      </c>
      <c r="V135" s="88"/>
      <c r="W135" s="82">
        <f>DVOA!$AE$502</f>
        <v>28</v>
      </c>
      <c r="X135" s="72"/>
      <c r="Y135" s="72"/>
      <c r="Z135" s="72"/>
      <c r="AA135" s="72"/>
      <c r="AB135" s="72"/>
      <c r="AC135" s="72"/>
      <c r="AD135" s="72"/>
      <c r="AE135" s="72"/>
      <c r="AF135" s="72"/>
      <c r="AH135" s="68" t="s">
        <v>68</v>
      </c>
      <c r="AI135" s="134">
        <f xml:space="preserve"> $H$890</f>
        <v>17.235294117647058</v>
      </c>
      <c r="AJ135" s="78">
        <v>22</v>
      </c>
      <c r="AK135" s="69"/>
      <c r="AL135" s="70" t="s">
        <v>68</v>
      </c>
      <c r="AM135" s="134">
        <f xml:space="preserve"> $H$891</f>
        <v>14.75</v>
      </c>
      <c r="AN135" s="78">
        <v>9</v>
      </c>
      <c r="AO135" s="69"/>
      <c r="AP135" s="70" t="s">
        <v>68</v>
      </c>
      <c r="AQ135" s="134">
        <f xml:space="preserve"> $H$892</f>
        <v>19.444444444444443</v>
      </c>
      <c r="AR135" s="78">
        <v>28</v>
      </c>
      <c r="AS135" s="69"/>
      <c r="AT135" s="70" t="s">
        <v>68</v>
      </c>
      <c r="AU135" s="134">
        <f xml:space="preserve"> $H$893</f>
        <v>10.25</v>
      </c>
      <c r="AV135" s="78">
        <v>2</v>
      </c>
      <c r="AW135" s="69"/>
      <c r="AX135" s="70" t="s">
        <v>68</v>
      </c>
      <c r="AY135" s="134">
        <f xml:space="preserve"> $H$894</f>
        <v>19.25</v>
      </c>
      <c r="AZ135" s="78">
        <v>23</v>
      </c>
      <c r="BA135" s="69"/>
      <c r="BB135" s="70" t="s">
        <v>68</v>
      </c>
      <c r="BC135" s="134">
        <f xml:space="preserve"> $H$895</f>
        <v>22</v>
      </c>
      <c r="BD135" s="78">
        <v>28</v>
      </c>
      <c r="BE135" s="69"/>
      <c r="BF135" s="70" t="s">
        <v>68</v>
      </c>
      <c r="BG135" s="134">
        <f xml:space="preserve"> $H$896</f>
        <v>17.399999999999999</v>
      </c>
      <c r="BH135" s="78">
        <v>19</v>
      </c>
      <c r="BI135" s="65"/>
      <c r="BJ135" s="68" t="s">
        <v>68</v>
      </c>
      <c r="BK135" s="134">
        <f xml:space="preserve"> $W$890</f>
        <v>18.588235294117649</v>
      </c>
      <c r="BL135" s="78">
        <v>29</v>
      </c>
      <c r="BM135" s="69"/>
      <c r="BN135" s="70" t="s">
        <v>68</v>
      </c>
      <c r="BO135" s="134">
        <f xml:space="preserve"> $W$891</f>
        <v>17.875</v>
      </c>
      <c r="BP135" s="78">
        <v>22</v>
      </c>
      <c r="BQ135" s="69"/>
      <c r="BR135" s="70" t="s">
        <v>68</v>
      </c>
      <c r="BS135" s="134">
        <f xml:space="preserve"> $W$892</f>
        <v>19.222222222222221</v>
      </c>
      <c r="BT135" s="78">
        <v>28</v>
      </c>
      <c r="BU135" s="69"/>
      <c r="BV135" s="70" t="s">
        <v>68</v>
      </c>
      <c r="BW135" s="134">
        <f xml:space="preserve"> $W$893</f>
        <v>20.25</v>
      </c>
      <c r="BX135" s="78">
        <v>24</v>
      </c>
      <c r="BY135" s="69"/>
      <c r="BZ135" s="70" t="s">
        <v>68</v>
      </c>
      <c r="CA135" s="134">
        <f xml:space="preserve"> $W$894</f>
        <v>15.5</v>
      </c>
      <c r="CB135" s="78">
        <v>13</v>
      </c>
      <c r="CC135" s="69"/>
      <c r="CD135" s="70" t="s">
        <v>68</v>
      </c>
      <c r="CE135" s="134">
        <f xml:space="preserve"> $W$895</f>
        <v>16.25</v>
      </c>
      <c r="CF135" s="78">
        <v>16</v>
      </c>
      <c r="CG135" s="69"/>
      <c r="CH135" s="70" t="s">
        <v>68</v>
      </c>
      <c r="CI135" s="134">
        <f xml:space="preserve"> $W$896</f>
        <v>21.6</v>
      </c>
      <c r="CJ135" s="78">
        <v>29</v>
      </c>
    </row>
    <row r="136" spans="1:88" x14ac:dyDescent="0.3">
      <c r="A136" s="73">
        <v>3</v>
      </c>
      <c r="B136" s="96">
        <v>44829</v>
      </c>
      <c r="C136" s="85" t="s">
        <v>184</v>
      </c>
      <c r="D136" s="99">
        <v>0.54166666666666663</v>
      </c>
      <c r="E136" s="85" t="s">
        <v>170</v>
      </c>
      <c r="G136" s="73">
        <f>$G$12</f>
        <v>0.33300000000000002</v>
      </c>
      <c r="H136" s="73">
        <f>DVOA!$F$471</f>
        <v>10</v>
      </c>
      <c r="I136" s="73">
        <f>DVOA!$F$473</f>
        <v>18</v>
      </c>
      <c r="J136" s="73">
        <f>DVOA!$F$477</f>
        <v>11</v>
      </c>
      <c r="K136" s="73">
        <f>DVOA!$F$480</f>
        <v>16</v>
      </c>
      <c r="L136" s="73">
        <f>DVOA!$F$481</f>
        <v>9</v>
      </c>
      <c r="M136" s="73">
        <f>DVOA!$F$482</f>
        <v>25</v>
      </c>
      <c r="N136" s="73">
        <f>DVOA!$F$485</f>
        <v>3</v>
      </c>
      <c r="O136" s="81">
        <f>DVOA!$F$474</f>
        <v>4</v>
      </c>
      <c r="P136" s="88"/>
      <c r="Q136" s="82">
        <f>DVOA!$AE$471</f>
        <v>26</v>
      </c>
      <c r="R136" s="73">
        <f>DVOA!$AE$472</f>
        <v>28</v>
      </c>
      <c r="S136" s="81">
        <f>DVOA!$AE$473</f>
        <v>13</v>
      </c>
      <c r="T136" s="75"/>
      <c r="U136" s="87">
        <f>DVOA!$AE$485</f>
        <v>32</v>
      </c>
      <c r="V136" s="88"/>
      <c r="W136" s="82">
        <f>DVOA!$AE$481</f>
        <v>27</v>
      </c>
      <c r="X136" s="72"/>
      <c r="Y136" s="72"/>
      <c r="Z136" s="72"/>
      <c r="AA136" s="72"/>
      <c r="AB136" s="72"/>
      <c r="AC136" s="72"/>
      <c r="AD136" s="72"/>
      <c r="AE136" s="72"/>
      <c r="AF136" s="72"/>
      <c r="AH136" s="68" t="s">
        <v>69</v>
      </c>
      <c r="AI136" s="134">
        <f xml:space="preserve"> $H$922</f>
        <v>20.823529411764707</v>
      </c>
      <c r="AJ136" s="78">
        <v>32</v>
      </c>
      <c r="AK136" s="69"/>
      <c r="AL136" s="70" t="s">
        <v>69</v>
      </c>
      <c r="AM136" s="134">
        <f xml:space="preserve"> $H$923</f>
        <v>20.25</v>
      </c>
      <c r="AN136" s="78">
        <v>30</v>
      </c>
      <c r="AO136" s="69"/>
      <c r="AP136" s="70" t="s">
        <v>69</v>
      </c>
      <c r="AQ136" s="134">
        <f xml:space="preserve"> $H$924</f>
        <v>20.25</v>
      </c>
      <c r="AR136" s="78">
        <v>30</v>
      </c>
      <c r="AS136" s="69"/>
      <c r="AT136" s="70" t="s">
        <v>69</v>
      </c>
      <c r="AU136" s="134">
        <f xml:space="preserve"> $H$925</f>
        <v>19.5</v>
      </c>
      <c r="AV136" s="78">
        <v>24</v>
      </c>
      <c r="AW136" s="69"/>
      <c r="AX136" s="70" t="s">
        <v>69</v>
      </c>
      <c r="AY136" s="134">
        <f xml:space="preserve"> $H$926</f>
        <v>21</v>
      </c>
      <c r="AZ136" s="78">
        <v>29</v>
      </c>
      <c r="BA136" s="69"/>
      <c r="BB136" s="70" t="s">
        <v>69</v>
      </c>
      <c r="BC136" s="134">
        <f xml:space="preserve"> $H$927</f>
        <v>19</v>
      </c>
      <c r="BD136" s="78">
        <v>21</v>
      </c>
      <c r="BE136" s="69"/>
      <c r="BF136" s="70" t="s">
        <v>69</v>
      </c>
      <c r="BG136" s="134">
        <f xml:space="preserve"> $H$928</f>
        <v>23.2</v>
      </c>
      <c r="BH136" s="78">
        <v>32</v>
      </c>
      <c r="BI136" s="65"/>
      <c r="BJ136" s="68" t="s">
        <v>69</v>
      </c>
      <c r="BK136" s="134">
        <f xml:space="preserve"> $W$922</f>
        <v>17.529411764705884</v>
      </c>
      <c r="BL136" s="78">
        <v>26</v>
      </c>
      <c r="BM136" s="69"/>
      <c r="BN136" s="70" t="s">
        <v>69</v>
      </c>
      <c r="BO136" s="134">
        <f xml:space="preserve"> $W$923</f>
        <v>16.625</v>
      </c>
      <c r="BP136" s="78">
        <v>18</v>
      </c>
      <c r="BQ136" s="69"/>
      <c r="BR136" s="70" t="s">
        <v>69</v>
      </c>
      <c r="BS136" s="134">
        <f xml:space="preserve"> $W$924</f>
        <v>17.625</v>
      </c>
      <c r="BT136" s="78">
        <v>23</v>
      </c>
      <c r="BU136" s="69"/>
      <c r="BV136" s="70" t="s">
        <v>69</v>
      </c>
      <c r="BW136" s="134">
        <f xml:space="preserve"> $W$925</f>
        <v>11.5</v>
      </c>
      <c r="BX136" s="78">
        <v>4</v>
      </c>
      <c r="BY136" s="69"/>
      <c r="BZ136" s="70" t="s">
        <v>69</v>
      </c>
      <c r="CA136" s="134">
        <f xml:space="preserve"> $W$926</f>
        <v>21.75</v>
      </c>
      <c r="CB136" s="78">
        <v>28</v>
      </c>
      <c r="CC136" s="69"/>
      <c r="CD136" s="70" t="s">
        <v>69</v>
      </c>
      <c r="CE136" s="134">
        <f xml:space="preserve"> $W$927</f>
        <v>19.5</v>
      </c>
      <c r="CF136" s="78">
        <v>25</v>
      </c>
      <c r="CG136" s="69"/>
      <c r="CH136" s="70" t="s">
        <v>69</v>
      </c>
      <c r="CI136" s="134">
        <f xml:space="preserve"> $W$928</f>
        <v>17.399999999999999</v>
      </c>
      <c r="CJ136" s="78">
        <v>21</v>
      </c>
    </row>
    <row r="137" spans="1:88" x14ac:dyDescent="0.3">
      <c r="A137" s="73">
        <v>4</v>
      </c>
      <c r="B137" s="96">
        <v>44836</v>
      </c>
      <c r="C137" s="84" t="s">
        <v>204</v>
      </c>
      <c r="D137" s="99">
        <v>0.67013888888888884</v>
      </c>
      <c r="E137" s="85" t="s">
        <v>170</v>
      </c>
      <c r="G137" s="73">
        <f>$G$54</f>
        <v>0.33300000000000002</v>
      </c>
      <c r="H137" s="73">
        <f>DVOA!$F$9</f>
        <v>31</v>
      </c>
      <c r="I137" s="73">
        <f>DVOA!$F$11</f>
        <v>14</v>
      </c>
      <c r="J137" s="73">
        <f>DVOA!$F$15</f>
        <v>30</v>
      </c>
      <c r="K137" s="73">
        <f>DVOA!$F$18</f>
        <v>9</v>
      </c>
      <c r="L137" s="73">
        <f>DVOA!$F$19</f>
        <v>7</v>
      </c>
      <c r="M137" s="73">
        <f>DVOA!$F$20</f>
        <v>24</v>
      </c>
      <c r="N137" s="73">
        <f>DVOA!$F$23</f>
        <v>32</v>
      </c>
      <c r="O137" s="81">
        <f>DVOA!$F$12</f>
        <v>32</v>
      </c>
      <c r="P137" s="88"/>
      <c r="Q137" s="82">
        <f>DVOA!$AE$9</f>
        <v>21</v>
      </c>
      <c r="R137" s="73">
        <f>DVOA!$AE$10</f>
        <v>24</v>
      </c>
      <c r="S137" s="81">
        <f>DVOA!$AE$11</f>
        <v>16</v>
      </c>
      <c r="T137" s="75"/>
      <c r="U137" s="87">
        <f>DVOA!$AE$23</f>
        <v>27</v>
      </c>
      <c r="V137" s="88"/>
      <c r="W137" s="82">
        <f>DVOA!$AE$19</f>
        <v>31</v>
      </c>
      <c r="X137" s="72"/>
      <c r="Y137" s="72"/>
      <c r="Z137" s="72"/>
      <c r="AA137" s="72"/>
      <c r="AB137" s="72"/>
      <c r="AC137" s="72"/>
      <c r="AD137" s="72"/>
      <c r="AE137" s="72"/>
      <c r="AF137" s="72"/>
      <c r="AH137" s="68" t="s">
        <v>70</v>
      </c>
      <c r="AI137" s="134">
        <f xml:space="preserve"> $H$954</f>
        <v>16.529411764705884</v>
      </c>
      <c r="AJ137" s="78">
        <v>20</v>
      </c>
      <c r="AK137" s="69"/>
      <c r="AL137" s="70" t="s">
        <v>70</v>
      </c>
      <c r="AM137" s="134">
        <f xml:space="preserve"> $H$955</f>
        <v>14</v>
      </c>
      <c r="AN137" s="78">
        <v>4</v>
      </c>
      <c r="AO137" s="69"/>
      <c r="AP137" s="70" t="s">
        <v>70</v>
      </c>
      <c r="AQ137" s="134">
        <f xml:space="preserve"> $H$956</f>
        <v>18.777777777777779</v>
      </c>
      <c r="AR137" s="78">
        <v>23</v>
      </c>
      <c r="AS137" s="69"/>
      <c r="AT137" s="70" t="s">
        <v>70</v>
      </c>
      <c r="AU137" s="134">
        <f xml:space="preserve"> $H$957</f>
        <v>11</v>
      </c>
      <c r="AV137" s="78">
        <v>4</v>
      </c>
      <c r="AW137" s="69"/>
      <c r="AX137" s="70" t="s">
        <v>70</v>
      </c>
      <c r="AY137" s="134">
        <f xml:space="preserve"> $H$958</f>
        <v>17</v>
      </c>
      <c r="AZ137" s="78">
        <v>18</v>
      </c>
      <c r="BA137" s="69"/>
      <c r="BB137" s="70" t="s">
        <v>70</v>
      </c>
      <c r="BC137" s="134">
        <f xml:space="preserve"> $H$959</f>
        <v>14.75</v>
      </c>
      <c r="BD137" s="78">
        <v>13</v>
      </c>
      <c r="BE137" s="69"/>
      <c r="BF137" s="70" t="s">
        <v>70</v>
      </c>
      <c r="BG137" s="134">
        <f xml:space="preserve"> $H$960</f>
        <v>22</v>
      </c>
      <c r="BH137" s="78">
        <v>31</v>
      </c>
      <c r="BI137" s="65"/>
      <c r="BJ137" s="68" t="s">
        <v>70</v>
      </c>
      <c r="BK137" s="134">
        <f xml:space="preserve"> $W$954</f>
        <v>17.352941176470587</v>
      </c>
      <c r="BL137" s="78">
        <v>23</v>
      </c>
      <c r="BM137" s="69"/>
      <c r="BN137" s="70" t="s">
        <v>70</v>
      </c>
      <c r="BO137" s="134">
        <f xml:space="preserve"> $W$955</f>
        <v>15.75</v>
      </c>
      <c r="BP137" s="78">
        <v>15</v>
      </c>
      <c r="BQ137" s="69"/>
      <c r="BR137" s="70" t="s">
        <v>70</v>
      </c>
      <c r="BS137" s="134">
        <f xml:space="preserve"> $W$956</f>
        <v>18.777777777777779</v>
      </c>
      <c r="BT137" s="78">
        <v>27</v>
      </c>
      <c r="BU137" s="69"/>
      <c r="BV137" s="70" t="s">
        <v>70</v>
      </c>
      <c r="BW137" s="134">
        <f xml:space="preserve"> $W$957</f>
        <v>16.25</v>
      </c>
      <c r="BX137" s="78">
        <v>15</v>
      </c>
      <c r="BY137" s="69"/>
      <c r="BZ137" s="70" t="s">
        <v>70</v>
      </c>
      <c r="CA137" s="134">
        <f xml:space="preserve"> $W$958</f>
        <v>15.25</v>
      </c>
      <c r="CB137" s="78">
        <v>12</v>
      </c>
      <c r="CC137" s="69"/>
      <c r="CD137" s="70" t="s">
        <v>70</v>
      </c>
      <c r="CE137" s="134">
        <f xml:space="preserve"> $W$959</f>
        <v>17.25</v>
      </c>
      <c r="CF137" s="78">
        <v>20</v>
      </c>
      <c r="CG137" s="69"/>
      <c r="CH137" s="70" t="s">
        <v>70</v>
      </c>
      <c r="CI137" s="134">
        <f xml:space="preserve"> $W$960</f>
        <v>20</v>
      </c>
      <c r="CJ137" s="78">
        <v>26</v>
      </c>
    </row>
    <row r="138" spans="1:88" x14ac:dyDescent="0.3">
      <c r="A138" s="73">
        <v>5</v>
      </c>
      <c r="B138" s="96">
        <v>44843</v>
      </c>
      <c r="C138" s="84" t="s">
        <v>155</v>
      </c>
      <c r="D138" s="99">
        <v>0.67013888888888884</v>
      </c>
      <c r="E138" s="85" t="s">
        <v>169</v>
      </c>
      <c r="G138" s="73">
        <f>$G$16</f>
        <v>0.33300000000000002</v>
      </c>
      <c r="H138" s="73">
        <f>DVOA!$F$576</f>
        <v>30</v>
      </c>
      <c r="I138" s="73">
        <f>DVOA!$F$578</f>
        <v>21</v>
      </c>
      <c r="J138" s="73">
        <f>DVOA!$F$582</f>
        <v>31</v>
      </c>
      <c r="K138" s="73">
        <f>DVOA!$F$585</f>
        <v>28</v>
      </c>
      <c r="L138" s="73">
        <f>DVOA!$F$586</f>
        <v>29</v>
      </c>
      <c r="M138" s="73">
        <f>DVOA!$F$587</f>
        <v>9</v>
      </c>
      <c r="N138" s="73">
        <f>DVOA!$F$590</f>
        <v>31</v>
      </c>
      <c r="O138" s="81">
        <f>DVOA!$F$579</f>
        <v>26</v>
      </c>
      <c r="P138" s="88"/>
      <c r="Q138" s="82">
        <f>DVOA!$AE$576</f>
        <v>12</v>
      </c>
      <c r="R138" s="73">
        <f>DVOA!$AE$577</f>
        <v>11</v>
      </c>
      <c r="S138" s="81">
        <f>DVOA!$AE$578</f>
        <v>22</v>
      </c>
      <c r="T138" s="75"/>
      <c r="U138" s="87">
        <f>DVOA!$AE$590</f>
        <v>3</v>
      </c>
      <c r="V138" s="88"/>
      <c r="W138" s="82">
        <f>DVOA!$AE$586</f>
        <v>21</v>
      </c>
      <c r="X138" s="72"/>
      <c r="Y138" s="72"/>
      <c r="Z138" s="72"/>
      <c r="AA138" s="72"/>
      <c r="AB138" s="72"/>
      <c r="AC138" s="72"/>
      <c r="AD138" s="72"/>
      <c r="AE138" s="72"/>
      <c r="AF138" s="72"/>
      <c r="AH138" s="68" t="s">
        <v>71</v>
      </c>
      <c r="AI138" s="134">
        <f xml:space="preserve"> $H$986</f>
        <v>13.529411764705882</v>
      </c>
      <c r="AJ138" s="78">
        <v>2</v>
      </c>
      <c r="AK138" s="69"/>
      <c r="AL138" s="70" t="s">
        <v>71</v>
      </c>
      <c r="AM138" s="134">
        <f xml:space="preserve"> $H$987</f>
        <v>19.375</v>
      </c>
      <c r="AN138" s="78">
        <v>28</v>
      </c>
      <c r="AO138" s="69"/>
      <c r="AP138" s="70" t="s">
        <v>71</v>
      </c>
      <c r="AQ138" s="134">
        <f xml:space="preserve"> $H$988</f>
        <v>8.3333333333333339</v>
      </c>
      <c r="AR138" s="78">
        <v>1</v>
      </c>
      <c r="AS138" s="69"/>
      <c r="AT138" s="70" t="s">
        <v>71</v>
      </c>
      <c r="AU138" s="134">
        <f xml:space="preserve"> $H$989</f>
        <v>19.25</v>
      </c>
      <c r="AV138" s="78">
        <v>22</v>
      </c>
      <c r="AW138" s="69"/>
      <c r="AX138" s="70" t="s">
        <v>71</v>
      </c>
      <c r="AY138" s="134">
        <f xml:space="preserve"> $H$990</f>
        <v>19.5</v>
      </c>
      <c r="AZ138" s="78">
        <v>24</v>
      </c>
      <c r="BA138" s="69"/>
      <c r="BB138" s="70" t="s">
        <v>71</v>
      </c>
      <c r="BC138" s="134">
        <f xml:space="preserve"> $H$991</f>
        <v>7</v>
      </c>
      <c r="BD138" s="78">
        <v>1</v>
      </c>
      <c r="BE138" s="69"/>
      <c r="BF138" s="70" t="s">
        <v>71</v>
      </c>
      <c r="BG138" s="134">
        <f xml:space="preserve"> $H$992</f>
        <v>9.4</v>
      </c>
      <c r="BH138" s="78">
        <v>2</v>
      </c>
      <c r="BI138" s="65"/>
      <c r="BJ138" s="68" t="s">
        <v>71</v>
      </c>
      <c r="BK138" s="134">
        <f xml:space="preserve"> $W$986</f>
        <v>17.176470588235293</v>
      </c>
      <c r="BL138" s="78">
        <v>22</v>
      </c>
      <c r="BM138" s="69"/>
      <c r="BN138" s="70" t="s">
        <v>71</v>
      </c>
      <c r="BO138" s="134">
        <f xml:space="preserve"> $W$987</f>
        <v>21.875</v>
      </c>
      <c r="BP138" s="78">
        <v>32</v>
      </c>
      <c r="BQ138" s="69"/>
      <c r="BR138" s="70" t="s">
        <v>71</v>
      </c>
      <c r="BS138" s="134">
        <f xml:space="preserve"> $W$988</f>
        <v>13</v>
      </c>
      <c r="BT138" s="78">
        <v>4</v>
      </c>
      <c r="BU138" s="69"/>
      <c r="BV138" s="70" t="s">
        <v>71</v>
      </c>
      <c r="BW138" s="134">
        <f xml:space="preserve"> $W$989</f>
        <v>20.25</v>
      </c>
      <c r="BX138" s="78">
        <v>24</v>
      </c>
      <c r="BY138" s="69"/>
      <c r="BZ138" s="70" t="s">
        <v>71</v>
      </c>
      <c r="CA138" s="134">
        <f xml:space="preserve"> $W$990</f>
        <v>23.5</v>
      </c>
      <c r="CB138" s="78">
        <v>31</v>
      </c>
      <c r="CC138" s="69"/>
      <c r="CD138" s="70" t="s">
        <v>71</v>
      </c>
      <c r="CE138" s="134">
        <f xml:space="preserve"> $W$991</f>
        <v>14.25</v>
      </c>
      <c r="CF138" s="78">
        <v>10</v>
      </c>
      <c r="CG138" s="69"/>
      <c r="CH138" s="70" t="s">
        <v>71</v>
      </c>
      <c r="CI138" s="134">
        <f xml:space="preserve"> $W$992</f>
        <v>12</v>
      </c>
      <c r="CJ138" s="78">
        <v>5</v>
      </c>
    </row>
    <row r="139" spans="1:88" x14ac:dyDescent="0.3">
      <c r="A139" s="73">
        <v>6</v>
      </c>
      <c r="B139" s="96">
        <v>44850</v>
      </c>
      <c r="C139" s="84" t="s">
        <v>154</v>
      </c>
      <c r="D139" s="99">
        <v>0.67013888888888884</v>
      </c>
      <c r="E139" s="85" t="s">
        <v>170</v>
      </c>
      <c r="G139" s="73">
        <f>$G$8</f>
        <v>0.66700000000000004</v>
      </c>
      <c r="H139" s="73">
        <f>DVOA!$F$387</f>
        <v>16</v>
      </c>
      <c r="I139" s="73">
        <f>DVOA!$F$389</f>
        <v>4</v>
      </c>
      <c r="J139" s="73">
        <f>DVOA!$F$393</f>
        <v>22</v>
      </c>
      <c r="K139" s="73">
        <f>DVOA!$F$396</f>
        <v>30</v>
      </c>
      <c r="L139" s="73">
        <f>DVOA!$F$397</f>
        <v>30</v>
      </c>
      <c r="M139" s="73">
        <f>DVOA!$F$398</f>
        <v>7</v>
      </c>
      <c r="N139" s="73">
        <f>DVOA!$F$401</f>
        <v>17</v>
      </c>
      <c r="O139" s="81">
        <f>DVOA!$F$390</f>
        <v>2</v>
      </c>
      <c r="P139" s="88"/>
      <c r="Q139" s="82">
        <f>DVOA!$AE$387</f>
        <v>18</v>
      </c>
      <c r="R139" s="73">
        <f>DVOA!$AE$388</f>
        <v>16</v>
      </c>
      <c r="S139" s="81">
        <f>DVOA!$AE$389</f>
        <v>14</v>
      </c>
      <c r="T139" s="75"/>
      <c r="U139" s="87">
        <f>DVOA!$AE$401</f>
        <v>31</v>
      </c>
      <c r="V139" s="88"/>
      <c r="W139" s="82">
        <f>DVOA!$AE$397</f>
        <v>24</v>
      </c>
      <c r="X139" s="72"/>
      <c r="Y139" s="72"/>
      <c r="Z139" s="72"/>
      <c r="AA139" s="72"/>
      <c r="AB139" s="72"/>
      <c r="AC139" s="72"/>
      <c r="AD139" s="72"/>
      <c r="AE139" s="72"/>
      <c r="AF139" s="72"/>
      <c r="AH139" s="68" t="s">
        <v>72</v>
      </c>
      <c r="AI139" s="134">
        <f xml:space="preserve"> $H$1018</f>
        <v>16.176470588235293</v>
      </c>
      <c r="AJ139" s="78">
        <v>18</v>
      </c>
      <c r="AK139" s="83"/>
      <c r="AL139" s="70" t="s">
        <v>72</v>
      </c>
      <c r="AM139" s="134">
        <f xml:space="preserve"> $H$1019</f>
        <v>13.875</v>
      </c>
      <c r="AN139" s="78">
        <v>3</v>
      </c>
      <c r="AO139" s="83"/>
      <c r="AP139" s="68" t="s">
        <v>72</v>
      </c>
      <c r="AQ139" s="134">
        <f xml:space="preserve"> $H$1020</f>
        <v>18.222222222222221</v>
      </c>
      <c r="AR139" s="78">
        <v>22</v>
      </c>
      <c r="AS139" s="83"/>
      <c r="AT139" s="68" t="s">
        <v>72</v>
      </c>
      <c r="AU139" s="134">
        <f xml:space="preserve"> $H$1021</f>
        <v>8.75</v>
      </c>
      <c r="AV139" s="78">
        <v>1</v>
      </c>
      <c r="AW139" s="83"/>
      <c r="AX139" s="68" t="s">
        <v>72</v>
      </c>
      <c r="AY139" s="134">
        <f xml:space="preserve"> $H$1022</f>
        <v>19</v>
      </c>
      <c r="AZ139" s="78">
        <v>22</v>
      </c>
      <c r="BA139" s="83"/>
      <c r="BB139" s="68" t="s">
        <v>72</v>
      </c>
      <c r="BC139" s="134">
        <f xml:space="preserve"> $H$1023</f>
        <v>14</v>
      </c>
      <c r="BD139" s="78">
        <v>11</v>
      </c>
      <c r="BE139" s="83"/>
      <c r="BF139" s="68" t="s">
        <v>72</v>
      </c>
      <c r="BG139" s="134">
        <f xml:space="preserve"> $H$1024</f>
        <v>21.6</v>
      </c>
      <c r="BH139" s="78">
        <v>29</v>
      </c>
      <c r="BI139" s="65"/>
      <c r="BJ139" s="68" t="s">
        <v>72</v>
      </c>
      <c r="BK139" s="134">
        <f xml:space="preserve"> $W$1018</f>
        <v>15.294117647058824</v>
      </c>
      <c r="BL139" s="78">
        <v>8</v>
      </c>
      <c r="BM139" s="83"/>
      <c r="BN139" s="70" t="s">
        <v>72</v>
      </c>
      <c r="BO139" s="134">
        <f xml:space="preserve"> $W$1019</f>
        <v>14.875</v>
      </c>
      <c r="BP139" s="78">
        <v>8</v>
      </c>
      <c r="BQ139" s="83"/>
      <c r="BR139" s="68" t="s">
        <v>72</v>
      </c>
      <c r="BS139" s="134">
        <f xml:space="preserve"> $W$1020</f>
        <v>15.666666666666666</v>
      </c>
      <c r="BT139" s="78">
        <v>12</v>
      </c>
      <c r="BU139" s="83"/>
      <c r="BV139" s="68" t="s">
        <v>72</v>
      </c>
      <c r="BW139" s="134">
        <f xml:space="preserve"> $W$1021</f>
        <v>8.75</v>
      </c>
      <c r="BX139" s="78">
        <v>2</v>
      </c>
      <c r="BY139" s="83"/>
      <c r="BZ139" s="68" t="s">
        <v>72</v>
      </c>
      <c r="CA139" s="134">
        <f xml:space="preserve"> $W$1022</f>
        <v>21</v>
      </c>
      <c r="CB139" s="78">
        <v>25</v>
      </c>
      <c r="CC139" s="83"/>
      <c r="CD139" s="68" t="s">
        <v>72</v>
      </c>
      <c r="CE139" s="134">
        <f xml:space="preserve"> $W$1023</f>
        <v>14.25</v>
      </c>
      <c r="CF139" s="78">
        <v>10</v>
      </c>
      <c r="CG139" s="83"/>
      <c r="CH139" s="68" t="s">
        <v>72</v>
      </c>
      <c r="CI139" s="134">
        <f xml:space="preserve"> $W$1024</f>
        <v>16.8</v>
      </c>
      <c r="CJ139" s="78">
        <v>19</v>
      </c>
    </row>
    <row r="140" spans="1:88" x14ac:dyDescent="0.3">
      <c r="A140" s="73">
        <v>7</v>
      </c>
      <c r="B140" s="96">
        <v>44857</v>
      </c>
      <c r="C140" s="84" t="s">
        <v>180</v>
      </c>
      <c r="D140" s="99">
        <v>0.54166666666666663</v>
      </c>
      <c r="E140" s="85" t="s">
        <v>170</v>
      </c>
      <c r="G140" s="73">
        <f>$G$21</f>
        <v>0.66700000000000004</v>
      </c>
      <c r="H140" s="73">
        <f>DVOA!$F$618</f>
        <v>1</v>
      </c>
      <c r="I140" s="73">
        <f>DVOA!$F$620</f>
        <v>10</v>
      </c>
      <c r="J140" s="73">
        <f>DVOA!$F$624</f>
        <v>1</v>
      </c>
      <c r="K140" s="73">
        <f>DVOA!$F$627</f>
        <v>18</v>
      </c>
      <c r="L140" s="73">
        <f>DVOA!$F$628</f>
        <v>6</v>
      </c>
      <c r="M140" s="73">
        <f>DVOA!$F$629</f>
        <v>2</v>
      </c>
      <c r="N140" s="73">
        <f>DVOA!$F$632</f>
        <v>6</v>
      </c>
      <c r="O140" s="81">
        <f>DVOA!$F$621</f>
        <v>1</v>
      </c>
      <c r="P140" s="88"/>
      <c r="Q140" s="82">
        <f>DVOA!$AE$618</f>
        <v>27</v>
      </c>
      <c r="R140" s="73">
        <f>DVOA!$AE$619</f>
        <v>18</v>
      </c>
      <c r="S140" s="81">
        <f>DVOA!$AE$620</f>
        <v>26</v>
      </c>
      <c r="T140" s="75"/>
      <c r="U140" s="87">
        <f>DVOA!$AE$632</f>
        <v>15</v>
      </c>
      <c r="V140" s="88"/>
      <c r="W140" s="82">
        <f>DVOA!$AE$628</f>
        <v>5</v>
      </c>
      <c r="X140" s="72"/>
      <c r="Y140" s="72"/>
      <c r="Z140" s="72"/>
      <c r="AA140" s="72"/>
      <c r="AB140" s="72"/>
      <c r="AC140" s="72"/>
      <c r="AD140" s="72"/>
      <c r="AE140" s="72"/>
      <c r="AF140" s="72"/>
    </row>
    <row r="141" spans="1:88" x14ac:dyDescent="0.3">
      <c r="A141" s="73">
        <v>8</v>
      </c>
      <c r="B141" s="96">
        <v>44864</v>
      </c>
      <c r="C141" s="84" t="s">
        <v>201</v>
      </c>
      <c r="D141" s="99">
        <v>0.54166666666666663</v>
      </c>
      <c r="E141" s="85" t="s">
        <v>170</v>
      </c>
      <c r="G141" s="85">
        <f>$G$22</f>
        <v>0.33300000000000002</v>
      </c>
      <c r="H141" s="85">
        <f>DVOA!$F$30</f>
        <v>27</v>
      </c>
      <c r="I141" s="85">
        <f>DVOA!$F$32</f>
        <v>27</v>
      </c>
      <c r="J141" s="85">
        <f>DVOA!$F$36</f>
        <v>24</v>
      </c>
      <c r="K141" s="85">
        <f>DVOA!$F$39</f>
        <v>17</v>
      </c>
      <c r="L141" s="85">
        <f>DVOA!$F$40</f>
        <v>25</v>
      </c>
      <c r="M141" s="85">
        <f>DVOA!$F$41</f>
        <v>26</v>
      </c>
      <c r="N141" s="85">
        <f>DVOA!$F$44</f>
        <v>24</v>
      </c>
      <c r="O141" s="90">
        <f>DVOA!$F$33</f>
        <v>10</v>
      </c>
      <c r="P141" s="88"/>
      <c r="Q141" s="91">
        <f>DVOA!$AE$30</f>
        <v>8</v>
      </c>
      <c r="R141" s="85">
        <f>DVOA!$AE$31</f>
        <v>9</v>
      </c>
      <c r="S141" s="90">
        <f>DVOA!$AE$32</f>
        <v>8</v>
      </c>
      <c r="T141" s="75"/>
      <c r="U141" s="94">
        <f>DVOA!$AE$44</f>
        <v>6</v>
      </c>
      <c r="V141" s="88"/>
      <c r="W141" s="82">
        <f>DVOA!$AE$40</f>
        <v>14</v>
      </c>
      <c r="X141" s="72"/>
      <c r="Y141" s="72"/>
      <c r="Z141" s="72"/>
      <c r="AA141" s="72"/>
      <c r="AB141" s="72"/>
      <c r="AC141" s="72"/>
      <c r="AD141" s="72"/>
      <c r="AE141" s="72"/>
      <c r="AF141" s="72"/>
      <c r="AH141" s="457" t="s">
        <v>241</v>
      </c>
      <c r="AI141" s="458"/>
      <c r="AJ141" s="458"/>
      <c r="AK141" s="458"/>
      <c r="AL141" s="458"/>
      <c r="AM141" s="458"/>
      <c r="AN141" s="458"/>
      <c r="AO141" s="458"/>
      <c r="AP141" s="458"/>
      <c r="AQ141" s="458"/>
      <c r="AR141" s="458"/>
      <c r="AS141" s="458"/>
      <c r="AT141" s="458"/>
      <c r="AU141" s="458"/>
      <c r="AV141" s="458"/>
      <c r="AW141" s="458"/>
      <c r="AX141" s="458"/>
      <c r="AY141" s="458"/>
      <c r="AZ141" s="458"/>
      <c r="BA141" s="458"/>
      <c r="BB141" s="458"/>
      <c r="BC141" s="458"/>
      <c r="BD141" s="458"/>
      <c r="BE141" s="458"/>
      <c r="BF141" s="458"/>
      <c r="BG141" s="458"/>
      <c r="BH141" s="459"/>
    </row>
    <row r="142" spans="1:88" x14ac:dyDescent="0.3">
      <c r="A142" s="73">
        <v>9</v>
      </c>
      <c r="B142" s="96">
        <v>44871</v>
      </c>
      <c r="C142" s="85" t="s">
        <v>192</v>
      </c>
      <c r="D142" s="99">
        <v>0.54166666666666663</v>
      </c>
      <c r="E142" s="85" t="s">
        <v>170</v>
      </c>
      <c r="G142" s="73">
        <f>$G$44</f>
        <v>0.33300000000000002</v>
      </c>
      <c r="H142" s="73">
        <f>DVOA!$F$135</f>
        <v>7</v>
      </c>
      <c r="I142" s="73">
        <f>DVOA!$F$137</f>
        <v>9</v>
      </c>
      <c r="J142" s="73">
        <f>DVOA!$F$141</f>
        <v>8</v>
      </c>
      <c r="K142" s="73">
        <f>DVOA!$F$144</f>
        <v>6</v>
      </c>
      <c r="L142" s="73">
        <f>DVOA!$F$145</f>
        <v>22</v>
      </c>
      <c r="M142" s="73">
        <f>DVOA!$F$146</f>
        <v>4</v>
      </c>
      <c r="N142" s="73">
        <f>DVOA!$F$149</f>
        <v>23</v>
      </c>
      <c r="O142" s="81">
        <f>DVOA!$F$138</f>
        <v>9</v>
      </c>
      <c r="P142" s="88"/>
      <c r="Q142" s="82">
        <f>DVOA!$AE$135</f>
        <v>31</v>
      </c>
      <c r="R142" s="73">
        <f>DVOA!$AE$136</f>
        <v>26</v>
      </c>
      <c r="S142" s="81">
        <f>DVOA!$AE$137</f>
        <v>30</v>
      </c>
      <c r="T142" s="75"/>
      <c r="U142" s="87">
        <f>DVOA!$AE$149</f>
        <v>19</v>
      </c>
      <c r="V142" s="88"/>
      <c r="W142" s="82">
        <f>DVOA!$AE$145</f>
        <v>20</v>
      </c>
      <c r="X142" s="72"/>
      <c r="Y142" s="72"/>
      <c r="Z142" s="72"/>
      <c r="AA142" s="72"/>
      <c r="AB142" s="72"/>
      <c r="AC142" s="72"/>
      <c r="AD142" s="72"/>
      <c r="AE142" s="72"/>
      <c r="AF142" s="72"/>
      <c r="AH142" s="454" t="s">
        <v>132</v>
      </c>
      <c r="AI142" s="455"/>
      <c r="AJ142" s="456"/>
      <c r="AK142" s="66"/>
      <c r="AL142" s="454" t="s">
        <v>133</v>
      </c>
      <c r="AM142" s="455"/>
      <c r="AN142" s="456"/>
      <c r="AO142" s="67"/>
      <c r="AP142" s="454" t="s">
        <v>134</v>
      </c>
      <c r="AQ142" s="455"/>
      <c r="AR142" s="456"/>
      <c r="AS142" s="67"/>
      <c r="AT142" s="454" t="s">
        <v>135</v>
      </c>
      <c r="AU142" s="455"/>
      <c r="AV142" s="456"/>
      <c r="AW142" s="67"/>
      <c r="AX142" s="454" t="s">
        <v>136</v>
      </c>
      <c r="AY142" s="455"/>
      <c r="AZ142" s="456"/>
      <c r="BA142" s="67"/>
      <c r="BB142" s="454" t="s">
        <v>137</v>
      </c>
      <c r="BC142" s="455"/>
      <c r="BD142" s="456"/>
      <c r="BE142" s="67"/>
      <c r="BF142" s="454" t="s">
        <v>138</v>
      </c>
      <c r="BG142" s="455"/>
      <c r="BH142" s="456"/>
    </row>
    <row r="143" spans="1:88" x14ac:dyDescent="0.3">
      <c r="A143" s="73">
        <v>10</v>
      </c>
      <c r="B143" s="96">
        <v>44875</v>
      </c>
      <c r="C143" s="84" t="s">
        <v>199</v>
      </c>
      <c r="D143" s="99">
        <v>0.84375</v>
      </c>
      <c r="E143" s="85" t="s">
        <v>221</v>
      </c>
      <c r="G143" s="73">
        <f>$G$22</f>
        <v>0.33300000000000002</v>
      </c>
      <c r="H143" s="73">
        <f>DVOA!$F$30</f>
        <v>27</v>
      </c>
      <c r="I143" s="73">
        <f>DVOA!$F$32</f>
        <v>27</v>
      </c>
      <c r="J143" s="73">
        <f>DVOA!$F$36</f>
        <v>24</v>
      </c>
      <c r="K143" s="73">
        <f>DVOA!$F$39</f>
        <v>17</v>
      </c>
      <c r="L143" s="73">
        <f>DVOA!$F$40</f>
        <v>25</v>
      </c>
      <c r="M143" s="73">
        <f>DVOA!$F$41</f>
        <v>26</v>
      </c>
      <c r="N143" s="73">
        <f>DVOA!$F$44</f>
        <v>24</v>
      </c>
      <c r="O143" s="81">
        <f>DVOA!$F$33</f>
        <v>10</v>
      </c>
      <c r="P143" s="88"/>
      <c r="Q143" s="82">
        <f>DVOA!$AE$30</f>
        <v>8</v>
      </c>
      <c r="R143" s="73">
        <f>DVOA!$AE$31</f>
        <v>9</v>
      </c>
      <c r="S143" s="81">
        <f>DVOA!$AE$32</f>
        <v>8</v>
      </c>
      <c r="T143" s="75"/>
      <c r="U143" s="87">
        <f>DVOA!$AE$44</f>
        <v>6</v>
      </c>
      <c r="V143" s="88"/>
      <c r="W143" s="82">
        <f>DVOA!$AE$40</f>
        <v>14</v>
      </c>
      <c r="X143" s="72"/>
      <c r="Y143" s="72"/>
      <c r="Z143" s="72"/>
      <c r="AA143" s="72"/>
      <c r="AB143" s="72"/>
      <c r="AC143" s="72"/>
      <c r="AD143" s="72"/>
      <c r="AE143" s="72"/>
      <c r="AF143" s="72"/>
      <c r="AH143" s="68" t="s">
        <v>41</v>
      </c>
      <c r="AI143" s="134">
        <f xml:space="preserve">  $J$26</f>
        <v>16.764705882352942</v>
      </c>
      <c r="AJ143" s="78">
        <v>19</v>
      </c>
      <c r="AK143" s="69"/>
      <c r="AL143" s="70" t="s">
        <v>41</v>
      </c>
      <c r="AM143" s="134">
        <f xml:space="preserve">  $J$27</f>
        <v>16.625</v>
      </c>
      <c r="AN143" s="78">
        <v>19</v>
      </c>
      <c r="AO143" s="69"/>
      <c r="AP143" s="70" t="s">
        <v>41</v>
      </c>
      <c r="AQ143" s="134">
        <f xml:space="preserve">  $J$28</f>
        <v>16.888888888888889</v>
      </c>
      <c r="AR143" s="78">
        <v>17</v>
      </c>
      <c r="AS143" s="69"/>
      <c r="AT143" s="70" t="s">
        <v>41</v>
      </c>
      <c r="AU143" s="134">
        <f xml:space="preserve">  $J$29</f>
        <v>20.5</v>
      </c>
      <c r="AV143" s="78">
        <v>27</v>
      </c>
      <c r="AW143" s="69"/>
      <c r="AX143" s="70" t="s">
        <v>41</v>
      </c>
      <c r="AY143" s="134">
        <f xml:space="preserve">  $J$30</f>
        <v>12.75</v>
      </c>
      <c r="AZ143" s="78">
        <v>8</v>
      </c>
      <c r="BA143" s="69"/>
      <c r="BB143" s="70" t="s">
        <v>41</v>
      </c>
      <c r="BC143" s="134">
        <f xml:space="preserve">  $J$31</f>
        <v>21</v>
      </c>
      <c r="BD143" s="78">
        <v>28</v>
      </c>
      <c r="BE143" s="69"/>
      <c r="BF143" s="70" t="s">
        <v>41</v>
      </c>
      <c r="BG143" s="134">
        <f xml:space="preserve">  $J$32</f>
        <v>13.6</v>
      </c>
      <c r="BH143" s="78">
        <v>8</v>
      </c>
    </row>
    <row r="144" spans="1:88" x14ac:dyDescent="0.3">
      <c r="A144" s="73">
        <v>11</v>
      </c>
      <c r="B144" s="96">
        <v>44885</v>
      </c>
      <c r="C144" s="84" t="s">
        <v>209</v>
      </c>
      <c r="D144" s="99">
        <v>0.54166666666666663</v>
      </c>
      <c r="E144" s="85" t="s">
        <v>170</v>
      </c>
      <c r="G144" s="73">
        <f>$G$53</f>
        <v>0.66700000000000004</v>
      </c>
      <c r="H144" s="73">
        <f>DVOA!$F$51</f>
        <v>18</v>
      </c>
      <c r="I144" s="73">
        <f>DVOA!$F$53</f>
        <v>23</v>
      </c>
      <c r="J144" s="73">
        <f>DVOA!$F$57</f>
        <v>15</v>
      </c>
      <c r="K144" s="73">
        <f>DVOA!$F$60</f>
        <v>20</v>
      </c>
      <c r="L144" s="73">
        <f>DVOA!$F$61</f>
        <v>18</v>
      </c>
      <c r="M144" s="73">
        <f>DVOA!$F$62</f>
        <v>1</v>
      </c>
      <c r="N144" s="73">
        <f>DVOA!$F$65</f>
        <v>26</v>
      </c>
      <c r="O144" s="81">
        <f>DVOA!$F$54</f>
        <v>14</v>
      </c>
      <c r="P144" s="88"/>
      <c r="Q144" s="82">
        <f>DVOA!$AE$51</f>
        <v>1</v>
      </c>
      <c r="R144" s="73">
        <f>DVOA!$AE$52</f>
        <v>1</v>
      </c>
      <c r="S144" s="81">
        <f>DVOA!$AE$53</f>
        <v>19</v>
      </c>
      <c r="T144" s="75"/>
      <c r="U144" s="87">
        <f>DVOA!$AE$65</f>
        <v>1</v>
      </c>
      <c r="V144" s="88"/>
      <c r="W144" s="82">
        <f>DVOA!$AE$61</f>
        <v>3</v>
      </c>
      <c r="X144" s="72"/>
      <c r="Y144" s="72"/>
      <c r="Z144" s="72"/>
      <c r="AA144" s="72"/>
      <c r="AB144" s="72"/>
      <c r="AC144" s="72"/>
      <c r="AD144" s="72"/>
      <c r="AE144" s="72"/>
      <c r="AF144" s="72"/>
      <c r="AH144" s="68" t="s">
        <v>42</v>
      </c>
      <c r="AI144" s="134">
        <f xml:space="preserve">  $J$58</f>
        <v>16.470588235294116</v>
      </c>
      <c r="AJ144" s="78">
        <v>15</v>
      </c>
      <c r="AK144" s="69"/>
      <c r="AL144" s="70" t="s">
        <v>42</v>
      </c>
      <c r="AM144" s="134">
        <f xml:space="preserve">  $J$59</f>
        <v>16.125</v>
      </c>
      <c r="AN144" s="78">
        <v>15</v>
      </c>
      <c r="AO144" s="69"/>
      <c r="AP144" s="70" t="s">
        <v>42</v>
      </c>
      <c r="AQ144" s="134">
        <f xml:space="preserve">  $J$60</f>
        <v>16.777777777777779</v>
      </c>
      <c r="AR144" s="78">
        <v>16</v>
      </c>
      <c r="AS144" s="69"/>
      <c r="AT144" s="70" t="s">
        <v>42</v>
      </c>
      <c r="AU144" s="134">
        <f xml:space="preserve">  $J$61</f>
        <v>15.5</v>
      </c>
      <c r="AV144" s="78">
        <v>12</v>
      </c>
      <c r="AW144" s="69"/>
      <c r="AX144" s="70" t="s">
        <v>42</v>
      </c>
      <c r="AY144" s="134">
        <f xml:space="preserve">  $J$62</f>
        <v>16.75</v>
      </c>
      <c r="AZ144" s="78">
        <v>18</v>
      </c>
      <c r="BA144" s="69"/>
      <c r="BB144" s="70" t="s">
        <v>42</v>
      </c>
      <c r="BC144" s="134">
        <f xml:space="preserve">  $J$63</f>
        <v>15.5</v>
      </c>
      <c r="BD144" s="78">
        <v>14</v>
      </c>
      <c r="BE144" s="69"/>
      <c r="BF144" s="70" t="s">
        <v>42</v>
      </c>
      <c r="BG144" s="134">
        <f xml:space="preserve">  $J$64</f>
        <v>17.8</v>
      </c>
      <c r="BH144" s="78">
        <v>19</v>
      </c>
    </row>
    <row r="145" spans="1:60" x14ac:dyDescent="0.3">
      <c r="A145" s="73">
        <v>12</v>
      </c>
      <c r="B145" s="96">
        <v>44892</v>
      </c>
      <c r="C145" s="84" t="s">
        <v>212</v>
      </c>
      <c r="D145" s="99">
        <v>0.54166666666666663</v>
      </c>
      <c r="E145" s="84" t="s">
        <v>170</v>
      </c>
      <c r="G145" s="77">
        <f>$G$20</f>
        <v>0.66700000000000004</v>
      </c>
      <c r="H145" s="73">
        <f>DVOA!$F$198</f>
        <v>5</v>
      </c>
      <c r="I145" s="73">
        <f>DVOA!$F$200</f>
        <v>8</v>
      </c>
      <c r="J145" s="73">
        <f>DVOA!$F$204</f>
        <v>4</v>
      </c>
      <c r="K145" s="73">
        <f>DVOA!$F$207</f>
        <v>3</v>
      </c>
      <c r="L145" s="73">
        <f>DVOA!$F$208</f>
        <v>12</v>
      </c>
      <c r="M145" s="73">
        <f>DVOA!$F$209</f>
        <v>8</v>
      </c>
      <c r="N145" s="73">
        <f>DVOA!$F$212</f>
        <v>20</v>
      </c>
      <c r="O145" s="81">
        <f>DVOA!$F$201</f>
        <v>15</v>
      </c>
      <c r="P145" s="88"/>
      <c r="Q145" s="82">
        <f>DVOA!$AE$198</f>
        <v>22</v>
      </c>
      <c r="R145" s="73">
        <f>DVOA!$AE$199</f>
        <v>14</v>
      </c>
      <c r="S145" s="81">
        <f>DVOA!$AE$200</f>
        <v>21</v>
      </c>
      <c r="T145" s="75"/>
      <c r="U145" s="87">
        <f>DVOA!$AE$212</f>
        <v>25</v>
      </c>
      <c r="V145" s="88"/>
      <c r="W145" s="82">
        <f>DVOA!$AE$208</f>
        <v>10</v>
      </c>
      <c r="X145" s="72"/>
      <c r="Y145" s="72"/>
      <c r="Z145" s="72"/>
      <c r="AA145" s="72"/>
      <c r="AB145" s="72"/>
      <c r="AC145" s="72"/>
      <c r="AD145" s="72"/>
      <c r="AE145" s="72"/>
      <c r="AF145" s="72"/>
      <c r="AH145" s="68" t="s">
        <v>43</v>
      </c>
      <c r="AI145" s="134">
        <f xml:space="preserve">  $J$90</f>
        <v>12.875</v>
      </c>
      <c r="AJ145" s="78">
        <v>2</v>
      </c>
      <c r="AK145" s="69"/>
      <c r="AL145" s="70" t="s">
        <v>43</v>
      </c>
      <c r="AM145" s="134">
        <f xml:space="preserve">  $J$91</f>
        <v>12.25</v>
      </c>
      <c r="AN145" s="78">
        <v>2</v>
      </c>
      <c r="AO145" s="69"/>
      <c r="AP145" s="70" t="s">
        <v>43</v>
      </c>
      <c r="AQ145" s="134">
        <f xml:space="preserve">  $J$92</f>
        <v>13.777777777777779</v>
      </c>
      <c r="AR145" s="78">
        <v>6</v>
      </c>
      <c r="AS145" s="69"/>
      <c r="AT145" s="70" t="s">
        <v>43</v>
      </c>
      <c r="AU145" s="134">
        <f xml:space="preserve">  $J$93</f>
        <v>10.25</v>
      </c>
      <c r="AV145" s="78">
        <v>4</v>
      </c>
      <c r="AW145" s="69"/>
      <c r="AX145" s="70" t="s">
        <v>43</v>
      </c>
      <c r="AY145" s="134">
        <f xml:space="preserve">  $J$94</f>
        <v>14.25</v>
      </c>
      <c r="AZ145" s="78">
        <v>11</v>
      </c>
      <c r="BA145" s="69"/>
      <c r="BB145" s="70" t="s">
        <v>43</v>
      </c>
      <c r="BC145" s="134">
        <f xml:space="preserve">  $J$95</f>
        <v>9.5</v>
      </c>
      <c r="BD145" s="78">
        <v>1</v>
      </c>
      <c r="BE145" s="69"/>
      <c r="BF145" s="70" t="s">
        <v>43</v>
      </c>
      <c r="BG145" s="134">
        <f xml:space="preserve">  $J$96</f>
        <v>17.2</v>
      </c>
      <c r="BH145" s="78">
        <v>18</v>
      </c>
    </row>
    <row r="146" spans="1:60" x14ac:dyDescent="0.3">
      <c r="A146" s="73">
        <v>13</v>
      </c>
      <c r="B146" s="96" t="s">
        <v>147</v>
      </c>
      <c r="C146" s="101" t="s">
        <v>162</v>
      </c>
      <c r="D146" s="102" t="s">
        <v>162</v>
      </c>
      <c r="E146" s="101" t="s">
        <v>162</v>
      </c>
      <c r="G146" s="101" t="s">
        <v>162</v>
      </c>
      <c r="H146" s="101" t="s">
        <v>162</v>
      </c>
      <c r="I146" s="101" t="s">
        <v>162</v>
      </c>
      <c r="J146" s="101" t="s">
        <v>162</v>
      </c>
      <c r="K146" s="101" t="s">
        <v>162</v>
      </c>
      <c r="L146" s="101" t="s">
        <v>162</v>
      </c>
      <c r="M146" s="101" t="s">
        <v>162</v>
      </c>
      <c r="N146" s="101" t="s">
        <v>162</v>
      </c>
      <c r="O146" s="101" t="s">
        <v>162</v>
      </c>
      <c r="P146" s="88"/>
      <c r="Q146" s="101" t="s">
        <v>162</v>
      </c>
      <c r="R146" s="101" t="s">
        <v>162</v>
      </c>
      <c r="S146" s="101" t="s">
        <v>162</v>
      </c>
      <c r="T146" s="75"/>
      <c r="U146" s="101" t="s">
        <v>162</v>
      </c>
      <c r="V146" s="88"/>
      <c r="W146" s="101" t="s">
        <v>162</v>
      </c>
      <c r="X146" s="72"/>
      <c r="Y146" s="72"/>
      <c r="Z146" s="72"/>
      <c r="AA146" s="72"/>
      <c r="AB146" s="72"/>
      <c r="AC146" s="72"/>
      <c r="AD146" s="72"/>
      <c r="AE146" s="72"/>
      <c r="AF146" s="72"/>
      <c r="AH146" s="68" t="s">
        <v>44</v>
      </c>
      <c r="AI146" s="134">
        <f xml:space="preserve">  $J$122</f>
        <v>16.588235294117649</v>
      </c>
      <c r="AJ146" s="78">
        <v>18</v>
      </c>
      <c r="AK146" s="69"/>
      <c r="AL146" s="70" t="s">
        <v>44</v>
      </c>
      <c r="AM146" s="134">
        <f xml:space="preserve">  $J$123</f>
        <v>24.125</v>
      </c>
      <c r="AN146" s="78">
        <v>32</v>
      </c>
      <c r="AO146" s="69"/>
      <c r="AP146" s="70" t="s">
        <v>44</v>
      </c>
      <c r="AQ146" s="134">
        <f xml:space="preserve">  $J$124</f>
        <v>9.8888888888888893</v>
      </c>
      <c r="AR146" s="78">
        <v>1</v>
      </c>
      <c r="AS146" s="69"/>
      <c r="AT146" s="70" t="s">
        <v>44</v>
      </c>
      <c r="AU146" s="134">
        <f xml:space="preserve">  $J$125</f>
        <v>23.25</v>
      </c>
      <c r="AV146" s="78">
        <v>31</v>
      </c>
      <c r="AW146" s="69"/>
      <c r="AX146" s="70" t="s">
        <v>44</v>
      </c>
      <c r="AY146" s="134">
        <f xml:space="preserve">  $J$126</f>
        <v>25</v>
      </c>
      <c r="AZ146" s="78">
        <v>31</v>
      </c>
      <c r="BA146" s="69"/>
      <c r="BB146" s="70" t="s">
        <v>44</v>
      </c>
      <c r="BC146" s="134">
        <f xml:space="preserve">  $J$127</f>
        <v>13.75</v>
      </c>
      <c r="BD146" s="78">
        <v>8</v>
      </c>
      <c r="BE146" s="69"/>
      <c r="BF146" s="70" t="s">
        <v>44</v>
      </c>
      <c r="BG146" s="134">
        <f xml:space="preserve">  $J$128</f>
        <v>6.8</v>
      </c>
      <c r="BH146" s="78">
        <v>1</v>
      </c>
    </row>
    <row r="147" spans="1:60" x14ac:dyDescent="0.3">
      <c r="A147" s="73">
        <v>14</v>
      </c>
      <c r="B147" s="96">
        <v>44906</v>
      </c>
      <c r="C147" s="84" t="s">
        <v>161</v>
      </c>
      <c r="D147" s="99">
        <v>0.68402777777777779</v>
      </c>
      <c r="E147" s="85" t="s">
        <v>170</v>
      </c>
      <c r="G147" s="73">
        <f>$G$11</f>
        <v>0.33300000000000002</v>
      </c>
      <c r="H147" s="73">
        <f>DVOA!$F$597</f>
        <v>3</v>
      </c>
      <c r="I147" s="73">
        <f>DVOA!$F$599</f>
        <v>3</v>
      </c>
      <c r="J147" s="73">
        <f>DVOA!$F$603</f>
        <v>5</v>
      </c>
      <c r="K147" s="73">
        <f>DVOA!$F$606</f>
        <v>5</v>
      </c>
      <c r="L147" s="73">
        <f>DVOA!$F$607</f>
        <v>11</v>
      </c>
      <c r="M147" s="73">
        <f>DVOA!$F$608</f>
        <v>32</v>
      </c>
      <c r="N147" s="73">
        <f>DVOA!$F$611</f>
        <v>2</v>
      </c>
      <c r="O147" s="81">
        <f>DVOA!$F$600</f>
        <v>5</v>
      </c>
      <c r="P147" s="88"/>
      <c r="Q147" s="82">
        <f>DVOA!$AE$597</f>
        <v>23</v>
      </c>
      <c r="R147" s="73">
        <f>DVOA!$AE$598</f>
        <v>19</v>
      </c>
      <c r="S147" s="81">
        <f>DVOA!$AE$599</f>
        <v>20</v>
      </c>
      <c r="T147" s="75"/>
      <c r="U147" s="87">
        <f>DVOA!$AE$611</f>
        <v>16</v>
      </c>
      <c r="V147" s="88"/>
      <c r="W147" s="82">
        <f>DVOA!$AE$607</f>
        <v>9</v>
      </c>
      <c r="X147" s="72"/>
      <c r="Y147" s="72"/>
      <c r="Z147" s="72"/>
      <c r="AA147" s="72"/>
      <c r="AB147" s="72"/>
      <c r="AC147" s="72"/>
      <c r="AD147" s="72"/>
      <c r="AE147" s="72"/>
      <c r="AF147" s="72"/>
      <c r="AH147" s="68" t="s">
        <v>45</v>
      </c>
      <c r="AI147" s="134">
        <f xml:space="preserve">  $J$154</f>
        <v>16.529411764705884</v>
      </c>
      <c r="AJ147" s="78">
        <v>16</v>
      </c>
      <c r="AK147" s="69"/>
      <c r="AL147" s="70" t="s">
        <v>45</v>
      </c>
      <c r="AM147" s="134">
        <f xml:space="preserve">  $J$155</f>
        <v>18.875</v>
      </c>
      <c r="AN147" s="78">
        <v>25</v>
      </c>
      <c r="AO147" s="69"/>
      <c r="AP147" s="70" t="s">
        <v>45</v>
      </c>
      <c r="AQ147" s="134">
        <f xml:space="preserve">  $J$156</f>
        <v>14.444444444444445</v>
      </c>
      <c r="AR147" s="78">
        <v>10</v>
      </c>
      <c r="AS147" s="69"/>
      <c r="AT147" s="70" t="s">
        <v>45</v>
      </c>
      <c r="AU147" s="134">
        <f xml:space="preserve">  $J$157</f>
        <v>14.5</v>
      </c>
      <c r="AV147" s="78">
        <v>9</v>
      </c>
      <c r="AW147" s="69"/>
      <c r="AX147" s="70" t="s">
        <v>45</v>
      </c>
      <c r="AY147" s="134">
        <f xml:space="preserve">  $J$158</f>
        <v>23.25</v>
      </c>
      <c r="AZ147" s="78">
        <v>30</v>
      </c>
      <c r="BA147" s="69"/>
      <c r="BB147" s="70" t="s">
        <v>45</v>
      </c>
      <c r="BC147" s="134">
        <f xml:space="preserve">  $J$159</f>
        <v>11.5</v>
      </c>
      <c r="BD147" s="78">
        <v>6</v>
      </c>
      <c r="BE147" s="69"/>
      <c r="BF147" s="70" t="s">
        <v>45</v>
      </c>
      <c r="BG147" s="134">
        <f xml:space="preserve">  $J$160</f>
        <v>16.8</v>
      </c>
      <c r="BH147" s="78">
        <v>15</v>
      </c>
    </row>
    <row r="148" spans="1:60" x14ac:dyDescent="0.3">
      <c r="A148" s="73">
        <v>15</v>
      </c>
      <c r="B148" s="96">
        <v>44913</v>
      </c>
      <c r="C148" s="85" t="s">
        <v>193</v>
      </c>
      <c r="D148" s="99">
        <v>0.54166666666666663</v>
      </c>
      <c r="E148" s="85" t="s">
        <v>169</v>
      </c>
      <c r="G148" s="73">
        <f>$G$50</f>
        <v>0.33300000000000002</v>
      </c>
      <c r="H148" s="73">
        <f>DVOA!$F$555</f>
        <v>12</v>
      </c>
      <c r="I148" s="73">
        <f>DVOA!$F$557</f>
        <v>17</v>
      </c>
      <c r="J148" s="73">
        <f>DVOA!$F$561</f>
        <v>12</v>
      </c>
      <c r="K148" s="73">
        <f>DVOA!$F$564</f>
        <v>26</v>
      </c>
      <c r="L148" s="73">
        <f>DVOA!$F$565</f>
        <v>15</v>
      </c>
      <c r="M148" s="73">
        <f>DVOA!$F$566</f>
        <v>6</v>
      </c>
      <c r="N148" s="73">
        <f>DVOA!$F$569</f>
        <v>4</v>
      </c>
      <c r="O148" s="81">
        <f>DVOA!$F$558</f>
        <v>20</v>
      </c>
      <c r="P148" s="88"/>
      <c r="Q148" s="82">
        <f>DVOA!$AE$555</f>
        <v>16</v>
      </c>
      <c r="R148" s="73">
        <f>DVOA!$AE$556</f>
        <v>21</v>
      </c>
      <c r="S148" s="81">
        <f>DVOA!$AE$557</f>
        <v>12</v>
      </c>
      <c r="T148" s="75"/>
      <c r="U148" s="87">
        <f>DVOA!$AE$569</f>
        <v>21</v>
      </c>
      <c r="V148" s="88"/>
      <c r="W148" s="82">
        <f>DVOA!$AE$565</f>
        <v>16</v>
      </c>
      <c r="X148" s="72"/>
      <c r="Y148" s="72"/>
      <c r="Z148" s="72"/>
      <c r="AA148" s="72"/>
      <c r="AB148" s="72"/>
      <c r="AC148" s="72"/>
      <c r="AD148" s="72"/>
      <c r="AE148" s="72"/>
      <c r="AF148" s="72"/>
      <c r="AH148" s="68" t="s">
        <v>46</v>
      </c>
      <c r="AI148" s="134">
        <f xml:space="preserve">  $J$186</f>
        <v>18.941176470588236</v>
      </c>
      <c r="AJ148" s="78">
        <v>28</v>
      </c>
      <c r="AK148" s="69"/>
      <c r="AL148" s="70" t="s">
        <v>46</v>
      </c>
      <c r="AM148" s="134">
        <f xml:space="preserve">  $J$187</f>
        <v>20.75</v>
      </c>
      <c r="AN148" s="78">
        <v>30</v>
      </c>
      <c r="AO148" s="69"/>
      <c r="AP148" s="70" t="s">
        <v>46</v>
      </c>
      <c r="AQ148" s="134">
        <f xml:space="preserve">  $J$188</f>
        <v>17.333333333333332</v>
      </c>
      <c r="AR148" s="78">
        <v>19</v>
      </c>
      <c r="AS148" s="69"/>
      <c r="AT148" s="70" t="s">
        <v>46</v>
      </c>
      <c r="AU148" s="134">
        <f xml:space="preserve">  $J$189</f>
        <v>26.5</v>
      </c>
      <c r="AV148" s="78">
        <v>32</v>
      </c>
      <c r="AW148" s="69"/>
      <c r="AX148" s="70" t="s">
        <v>46</v>
      </c>
      <c r="AY148" s="134">
        <f xml:space="preserve">  $J$190</f>
        <v>15</v>
      </c>
      <c r="AZ148" s="78">
        <v>13</v>
      </c>
      <c r="BA148" s="69"/>
      <c r="BB148" s="70" t="s">
        <v>46</v>
      </c>
      <c r="BC148" s="134">
        <f xml:space="preserve">  $J$191</f>
        <v>15.25</v>
      </c>
      <c r="BD148" s="78">
        <v>12</v>
      </c>
      <c r="BE148" s="69"/>
      <c r="BF148" s="70" t="s">
        <v>46</v>
      </c>
      <c r="BG148" s="134">
        <f xml:space="preserve">  $J$192</f>
        <v>19</v>
      </c>
      <c r="BH148" s="78">
        <v>24</v>
      </c>
    </row>
    <row r="149" spans="1:60" x14ac:dyDescent="0.3">
      <c r="A149" s="73">
        <v>16</v>
      </c>
      <c r="B149" s="96">
        <v>44919</v>
      </c>
      <c r="C149" s="84" t="s">
        <v>182</v>
      </c>
      <c r="D149" s="99">
        <v>0.54166666666666663</v>
      </c>
      <c r="E149" s="85" t="s">
        <v>170</v>
      </c>
      <c r="G149" s="73">
        <f>$G$113</f>
        <v>0.33300000000000002</v>
      </c>
      <c r="H149" s="73">
        <f>DVOA!$F$219</f>
        <v>22</v>
      </c>
      <c r="I149" s="73">
        <f>DVOA!$F$221</f>
        <v>24</v>
      </c>
      <c r="J149" s="73">
        <f>DVOA!$F$225</f>
        <v>19</v>
      </c>
      <c r="K149" s="73">
        <f>DVOA!$F$228</f>
        <v>19</v>
      </c>
      <c r="L149" s="73">
        <f>DVOA!$F$229</f>
        <v>24</v>
      </c>
      <c r="M149" s="73">
        <f>DVOA!$F$230</f>
        <v>18</v>
      </c>
      <c r="N149" s="73">
        <f>DVOA!$F$233</f>
        <v>18</v>
      </c>
      <c r="O149" s="81">
        <f>DVOA!$F$222</f>
        <v>22</v>
      </c>
      <c r="P149" s="88"/>
      <c r="Q149" s="82">
        <f>DVOA!$AE$219</f>
        <v>7</v>
      </c>
      <c r="R149" s="73">
        <f>DVOA!$AE$220</f>
        <v>12</v>
      </c>
      <c r="S149" s="81">
        <f>DVOA!$AE$221</f>
        <v>5</v>
      </c>
      <c r="T149" s="75"/>
      <c r="U149" s="87">
        <f>DVOA!$AE$233</f>
        <v>11</v>
      </c>
      <c r="V149" s="88"/>
      <c r="W149" s="82">
        <f>DVOA!$AE$229</f>
        <v>13</v>
      </c>
      <c r="X149" s="72"/>
      <c r="Y149" s="72"/>
      <c r="Z149" s="72"/>
      <c r="AA149" s="72"/>
      <c r="AB149" s="72"/>
      <c r="AC149" s="72"/>
      <c r="AD149" s="72"/>
      <c r="AE149" s="72"/>
      <c r="AF149" s="72"/>
      <c r="AH149" s="68" t="s">
        <v>47</v>
      </c>
      <c r="AI149" s="134">
        <f xml:space="preserve">  $J$218</f>
        <v>17.117647058823529</v>
      </c>
      <c r="AJ149" s="78">
        <v>22</v>
      </c>
      <c r="AK149" s="69"/>
      <c r="AL149" s="70" t="s">
        <v>47</v>
      </c>
      <c r="AM149" s="134">
        <f xml:space="preserve">  $J$219</f>
        <v>15.625</v>
      </c>
      <c r="AN149" s="78">
        <v>13</v>
      </c>
      <c r="AO149" s="69"/>
      <c r="AP149" s="70" t="s">
        <v>47</v>
      </c>
      <c r="AQ149" s="134">
        <f xml:space="preserve">  $J$220</f>
        <v>18.444444444444443</v>
      </c>
      <c r="AR149" s="78">
        <v>22</v>
      </c>
      <c r="AS149" s="69"/>
      <c r="AT149" s="70" t="s">
        <v>47</v>
      </c>
      <c r="AU149" s="134">
        <f xml:space="preserve">  $J$221</f>
        <v>15.25</v>
      </c>
      <c r="AV149" s="78">
        <v>11</v>
      </c>
      <c r="AW149" s="69"/>
      <c r="AX149" s="70" t="s">
        <v>47</v>
      </c>
      <c r="AY149" s="134">
        <f xml:space="preserve">  $J$222</f>
        <v>16</v>
      </c>
      <c r="AZ149" s="78">
        <v>16</v>
      </c>
      <c r="BA149" s="69"/>
      <c r="BB149" s="70" t="s">
        <v>47</v>
      </c>
      <c r="BC149" s="134">
        <f xml:space="preserve">  $J$223</f>
        <v>25.25</v>
      </c>
      <c r="BD149" s="78">
        <v>29</v>
      </c>
      <c r="BE149" s="69"/>
      <c r="BF149" s="70" t="s">
        <v>47</v>
      </c>
      <c r="BG149" s="134">
        <f xml:space="preserve">  $J$224</f>
        <v>13</v>
      </c>
      <c r="BH149" s="78">
        <v>6</v>
      </c>
    </row>
    <row r="150" spans="1:60" x14ac:dyDescent="0.3">
      <c r="A150" s="73">
        <v>17</v>
      </c>
      <c r="B150" s="96">
        <v>44562</v>
      </c>
      <c r="C150" s="84" t="s">
        <v>174</v>
      </c>
      <c r="D150" s="99">
        <v>0.54166666666666663</v>
      </c>
      <c r="E150" s="85" t="s">
        <v>170</v>
      </c>
      <c r="G150" s="73">
        <f>$G$21</f>
        <v>0.66700000000000004</v>
      </c>
      <c r="H150" s="73">
        <f>DVOA!$F$618</f>
        <v>1</v>
      </c>
      <c r="I150" s="73">
        <f>DVOA!$F$620</f>
        <v>10</v>
      </c>
      <c r="J150" s="73">
        <f>DVOA!$F$624</f>
        <v>1</v>
      </c>
      <c r="K150" s="73">
        <f>DVOA!$F$627</f>
        <v>18</v>
      </c>
      <c r="L150" s="73">
        <f>DVOA!$F$628</f>
        <v>6</v>
      </c>
      <c r="M150" s="73">
        <f>DVOA!$F$629</f>
        <v>2</v>
      </c>
      <c r="N150" s="73">
        <f>DVOA!$F$632</f>
        <v>6</v>
      </c>
      <c r="O150" s="81">
        <f>DVOA!$F$621</f>
        <v>1</v>
      </c>
      <c r="P150" s="88"/>
      <c r="Q150" s="82">
        <f>DVOA!$AE$618</f>
        <v>27</v>
      </c>
      <c r="R150" s="73">
        <f>DVOA!$AE$619</f>
        <v>18</v>
      </c>
      <c r="S150" s="81">
        <f>DVOA!$AE$620</f>
        <v>26</v>
      </c>
      <c r="T150" s="75"/>
      <c r="U150" s="87">
        <f>DVOA!$AE$632</f>
        <v>15</v>
      </c>
      <c r="V150" s="88"/>
      <c r="W150" s="82">
        <f>DVOA!$AE$628</f>
        <v>5</v>
      </c>
      <c r="X150" s="72"/>
      <c r="Y150" s="72"/>
      <c r="Z150" s="72"/>
      <c r="AA150" s="72"/>
      <c r="AB150" s="72"/>
      <c r="AC150" s="72"/>
      <c r="AD150" s="72"/>
      <c r="AE150" s="72"/>
      <c r="AF150" s="72"/>
      <c r="AH150" s="68" t="s">
        <v>48</v>
      </c>
      <c r="AI150" s="134">
        <f xml:space="preserve">  $J$250</f>
        <v>16.529411764705884</v>
      </c>
      <c r="AJ150" s="78">
        <v>16</v>
      </c>
      <c r="AK150" s="69"/>
      <c r="AL150" s="70" t="s">
        <v>48</v>
      </c>
      <c r="AM150" s="134">
        <f xml:space="preserve">  $J$251</f>
        <v>15</v>
      </c>
      <c r="AN150" s="78">
        <v>10</v>
      </c>
      <c r="AO150" s="69"/>
      <c r="AP150" s="70" t="s">
        <v>48</v>
      </c>
      <c r="AQ150" s="134">
        <f xml:space="preserve">  $J$252</f>
        <v>17.888888888888889</v>
      </c>
      <c r="AR150" s="78">
        <v>20</v>
      </c>
      <c r="AS150" s="69"/>
      <c r="AT150" s="70" t="s">
        <v>48</v>
      </c>
      <c r="AU150" s="134">
        <f xml:space="preserve">  $J$253</f>
        <v>17.75</v>
      </c>
      <c r="AV150" s="78">
        <v>19</v>
      </c>
      <c r="AW150" s="69"/>
      <c r="AX150" s="70" t="s">
        <v>48</v>
      </c>
      <c r="AY150" s="134">
        <f xml:space="preserve">  $J$254</f>
        <v>12.25</v>
      </c>
      <c r="AZ150" s="78">
        <v>5</v>
      </c>
      <c r="BA150" s="69"/>
      <c r="BB150" s="70" t="s">
        <v>48</v>
      </c>
      <c r="BC150" s="134">
        <f xml:space="preserve">  $J$255</f>
        <v>17</v>
      </c>
      <c r="BD150" s="78">
        <v>20</v>
      </c>
      <c r="BE150" s="69"/>
      <c r="BF150" s="70" t="s">
        <v>48</v>
      </c>
      <c r="BG150" s="134">
        <f xml:space="preserve">  $J$256</f>
        <v>18.600000000000001</v>
      </c>
      <c r="BH150" s="78">
        <v>22</v>
      </c>
    </row>
    <row r="151" spans="1:60" x14ac:dyDescent="0.3">
      <c r="A151" s="73">
        <v>18</v>
      </c>
      <c r="B151" s="96">
        <v>44569</v>
      </c>
      <c r="C151" s="84" t="s">
        <v>178</v>
      </c>
      <c r="D151" s="99" t="s">
        <v>200</v>
      </c>
      <c r="E151" s="85"/>
      <c r="G151" s="73">
        <f>$G$12</f>
        <v>0.33300000000000002</v>
      </c>
      <c r="H151" s="73">
        <f>DVOA!$F$471</f>
        <v>10</v>
      </c>
      <c r="I151" s="73">
        <f>DVOA!$F$473</f>
        <v>18</v>
      </c>
      <c r="J151" s="73">
        <f>DVOA!$F$477</f>
        <v>11</v>
      </c>
      <c r="K151" s="73">
        <f>DVOA!$F$480</f>
        <v>16</v>
      </c>
      <c r="L151" s="73">
        <f>DVOA!$F$481</f>
        <v>9</v>
      </c>
      <c r="M151" s="73">
        <f>DVOA!$F$482</f>
        <v>25</v>
      </c>
      <c r="N151" s="73">
        <f>DVOA!$F$485</f>
        <v>3</v>
      </c>
      <c r="O151" s="81">
        <f>DVOA!$F$474</f>
        <v>4</v>
      </c>
      <c r="P151" s="79"/>
      <c r="Q151" s="82">
        <f>DVOA!$AE$471</f>
        <v>26</v>
      </c>
      <c r="R151" s="73">
        <f>DVOA!$AE$472</f>
        <v>28</v>
      </c>
      <c r="S151" s="81">
        <f>DVOA!$AE$473</f>
        <v>13</v>
      </c>
      <c r="T151" s="80"/>
      <c r="U151" s="87">
        <f>DVOA!$AE$485</f>
        <v>32</v>
      </c>
      <c r="V151" s="79"/>
      <c r="W151" s="82">
        <f>DVOA!$AE$481</f>
        <v>27</v>
      </c>
      <c r="X151" s="72"/>
      <c r="Y151" s="72"/>
      <c r="Z151" s="72"/>
      <c r="AA151" s="72"/>
      <c r="AB151" s="72"/>
      <c r="AC151" s="72"/>
      <c r="AD151" s="72"/>
      <c r="AE151" s="72"/>
      <c r="AF151" s="72"/>
      <c r="AH151" s="68" t="s">
        <v>49</v>
      </c>
      <c r="AI151" s="134">
        <f xml:space="preserve">  $J$282</f>
        <v>19</v>
      </c>
      <c r="AJ151" s="78">
        <v>30</v>
      </c>
      <c r="AK151" s="69"/>
      <c r="AL151" s="70" t="s">
        <v>49</v>
      </c>
      <c r="AM151" s="134">
        <f xml:space="preserve">  $J$283</f>
        <v>16</v>
      </c>
      <c r="AN151" s="78">
        <v>14</v>
      </c>
      <c r="AO151" s="69"/>
      <c r="AP151" s="70" t="s">
        <v>49</v>
      </c>
      <c r="AQ151" s="134">
        <f xml:space="preserve">  $J$284</f>
        <v>21.666666666666668</v>
      </c>
      <c r="AR151" s="78">
        <v>32</v>
      </c>
      <c r="AS151" s="69"/>
      <c r="AT151" s="70" t="s">
        <v>49</v>
      </c>
      <c r="AU151" s="134">
        <f xml:space="preserve">  $J$285</f>
        <v>17.75</v>
      </c>
      <c r="AV151" s="78">
        <v>19</v>
      </c>
      <c r="AW151" s="69"/>
      <c r="AX151" s="70" t="s">
        <v>49</v>
      </c>
      <c r="AY151" s="134">
        <f xml:space="preserve">  $J$286</f>
        <v>14.25</v>
      </c>
      <c r="AZ151" s="78">
        <v>11</v>
      </c>
      <c r="BA151" s="69"/>
      <c r="BB151" s="70" t="s">
        <v>49</v>
      </c>
      <c r="BC151" s="134">
        <f xml:space="preserve">  $J$287</f>
        <v>26</v>
      </c>
      <c r="BD151" s="78">
        <v>30</v>
      </c>
      <c r="BE151" s="69"/>
      <c r="BF151" s="70" t="s">
        <v>49</v>
      </c>
      <c r="BG151" s="134">
        <f xml:space="preserve">  $J$288</f>
        <v>18.2</v>
      </c>
      <c r="BH151" s="78">
        <v>21</v>
      </c>
    </row>
    <row r="152" spans="1:60" x14ac:dyDescent="0.3">
      <c r="AH152" s="68" t="s">
        <v>50</v>
      </c>
      <c r="AI152" s="134">
        <f xml:space="preserve">  $J$314</f>
        <v>18.941176470588236</v>
      </c>
      <c r="AJ152" s="78">
        <v>28</v>
      </c>
      <c r="AK152" s="69"/>
      <c r="AL152" s="70" t="s">
        <v>50</v>
      </c>
      <c r="AM152" s="134">
        <f xml:space="preserve">  $J$315</f>
        <v>16.25</v>
      </c>
      <c r="AN152" s="78">
        <v>16</v>
      </c>
      <c r="AO152" s="69"/>
      <c r="AP152" s="70" t="s">
        <v>50</v>
      </c>
      <c r="AQ152" s="134">
        <f xml:space="preserve">  $J$316</f>
        <v>21.333333333333332</v>
      </c>
      <c r="AR152" s="78">
        <v>30</v>
      </c>
      <c r="AS152" s="69"/>
      <c r="AT152" s="70" t="s">
        <v>50</v>
      </c>
      <c r="AU152" s="134">
        <f xml:space="preserve">  $J$317</f>
        <v>16.25</v>
      </c>
      <c r="AV152" s="78">
        <v>15</v>
      </c>
      <c r="AW152" s="69"/>
      <c r="AX152" s="70" t="s">
        <v>50</v>
      </c>
      <c r="AY152" s="134">
        <f xml:space="preserve">  $J$318</f>
        <v>16.25</v>
      </c>
      <c r="AZ152" s="78">
        <v>17</v>
      </c>
      <c r="BA152" s="69"/>
      <c r="BB152" s="70" t="s">
        <v>50</v>
      </c>
      <c r="BC152" s="134">
        <f xml:space="preserve">  $J$319</f>
        <v>18.5</v>
      </c>
      <c r="BD152" s="78">
        <v>23</v>
      </c>
      <c r="BE152" s="69"/>
      <c r="BF152" s="70" t="s">
        <v>50</v>
      </c>
      <c r="BG152" s="134">
        <f xml:space="preserve">  $J$320</f>
        <v>23.6</v>
      </c>
      <c r="BH152" s="78">
        <v>32</v>
      </c>
    </row>
    <row r="153" spans="1:60" x14ac:dyDescent="0.3">
      <c r="B153" s="96" t="s">
        <v>148</v>
      </c>
      <c r="C153" s="73" t="s">
        <v>124</v>
      </c>
      <c r="D153" s="98" t="s">
        <v>144</v>
      </c>
      <c r="E153" s="73" t="s">
        <v>124</v>
      </c>
      <c r="F153" s="73" t="s">
        <v>145</v>
      </c>
      <c r="G153" s="73" t="s">
        <v>124</v>
      </c>
      <c r="H153" s="73" t="s">
        <v>146</v>
      </c>
      <c r="I153" s="73" t="s">
        <v>124</v>
      </c>
      <c r="J153" s="73" t="s">
        <v>110</v>
      </c>
      <c r="K153" s="73" t="s">
        <v>124</v>
      </c>
      <c r="L153" s="73" t="s">
        <v>111</v>
      </c>
      <c r="M153" s="73" t="s">
        <v>124</v>
      </c>
      <c r="N153" s="73" t="s">
        <v>112</v>
      </c>
      <c r="O153" s="73" t="s">
        <v>124</v>
      </c>
      <c r="P153" s="73" t="s">
        <v>113</v>
      </c>
      <c r="Q153" s="73" t="s">
        <v>124</v>
      </c>
      <c r="R153" s="73" t="s">
        <v>114</v>
      </c>
      <c r="S153" s="81" t="s">
        <v>124</v>
      </c>
      <c r="T153" s="71"/>
      <c r="U153" s="82" t="s">
        <v>33</v>
      </c>
      <c r="V153" s="73" t="s">
        <v>124</v>
      </c>
      <c r="W153" s="73" t="s">
        <v>34</v>
      </c>
      <c r="X153" s="73" t="s">
        <v>124</v>
      </c>
      <c r="Y153" s="73" t="s">
        <v>35</v>
      </c>
      <c r="Z153" s="81" t="s">
        <v>124</v>
      </c>
      <c r="AA153" s="71"/>
      <c r="AB153" s="87" t="s">
        <v>149</v>
      </c>
      <c r="AC153" s="81" t="s">
        <v>124</v>
      </c>
      <c r="AD153" s="71"/>
      <c r="AE153" s="82" t="s">
        <v>150</v>
      </c>
      <c r="AF153" s="73" t="s">
        <v>124</v>
      </c>
      <c r="AH153" s="68" t="s">
        <v>51</v>
      </c>
      <c r="AI153" s="134">
        <f xml:space="preserve">  $J$346</f>
        <v>14.176470588235293</v>
      </c>
      <c r="AJ153" s="78">
        <v>4</v>
      </c>
      <c r="AK153" s="69"/>
      <c r="AL153" s="70" t="s">
        <v>51</v>
      </c>
      <c r="AM153" s="134">
        <f xml:space="preserve">  $J$347</f>
        <v>14.5</v>
      </c>
      <c r="AN153" s="78">
        <v>7</v>
      </c>
      <c r="AO153" s="69"/>
      <c r="AP153" s="70" t="s">
        <v>51</v>
      </c>
      <c r="AQ153" s="134">
        <f xml:space="preserve">  $J$348</f>
        <v>13.888888888888889</v>
      </c>
      <c r="AR153" s="78">
        <v>7</v>
      </c>
      <c r="AS153" s="69"/>
      <c r="AT153" s="70" t="s">
        <v>51</v>
      </c>
      <c r="AU153" s="134">
        <f xml:space="preserve">  $J$349</f>
        <v>15</v>
      </c>
      <c r="AV153" s="78">
        <v>10</v>
      </c>
      <c r="AW153" s="69"/>
      <c r="AX153" s="70" t="s">
        <v>51</v>
      </c>
      <c r="AY153" s="134">
        <f xml:space="preserve">  $J$350</f>
        <v>14</v>
      </c>
      <c r="AZ153" s="78">
        <v>10</v>
      </c>
      <c r="BA153" s="69"/>
      <c r="BB153" s="70" t="s">
        <v>51</v>
      </c>
      <c r="BC153" s="134">
        <f xml:space="preserve">  $J$351</f>
        <v>10.25</v>
      </c>
      <c r="BD153" s="78">
        <v>4</v>
      </c>
      <c r="BE153" s="69"/>
      <c r="BF153" s="70" t="s">
        <v>51</v>
      </c>
      <c r="BG153" s="134">
        <f xml:space="preserve">  $J$352</f>
        <v>16.8</v>
      </c>
      <c r="BH153" s="78">
        <v>15</v>
      </c>
    </row>
    <row r="154" spans="1:60" x14ac:dyDescent="0.3">
      <c r="A154" s="73" t="s">
        <v>132</v>
      </c>
      <c r="B154" s="104">
        <f>AVERAGE(G134,G135,G136,G137,G138,G139,G140,G141,G142,G143,G144,G145,G147,G148,G149,G150,G151)</f>
        <v>0.47052941176470592</v>
      </c>
      <c r="C154" s="73">
        <f>$AJ$7</f>
        <v>17</v>
      </c>
      <c r="D154" s="104">
        <f>AVERAGE(H134,H135,H136,H137,H138,H139,H140,H141,H142,H143,H144,H145,H147,H148,H149,H150,H151)</f>
        <v>15.941176470588236</v>
      </c>
      <c r="E154" s="73">
        <f>$AJ$42</f>
        <v>14</v>
      </c>
      <c r="F154" s="104">
        <f>AVERAGE(I134,I135,I136,I137,I138,I139,I140,I141,I142,I143,I144,I145,I147,I148,I149,I150,I151)</f>
        <v>16.882352941176471</v>
      </c>
      <c r="G154" s="73">
        <f>$AJ$77</f>
        <v>17</v>
      </c>
      <c r="H154" s="104">
        <f>AVERAGE(J134,J135,J136,J137,J138,J139,J140,J141,J142,J143,J144,J145,J147,J148,J149,J150,J151)</f>
        <v>15.529411764705882</v>
      </c>
      <c r="I154" s="73">
        <f>$AJ$112</f>
        <v>10</v>
      </c>
      <c r="J154" s="104">
        <f>AVERAGE(K134,K135,K136,K137,K138,K139,K140,K141,K142,K143,K144,K145,K147,K148,K149,K150,K151)</f>
        <v>16.529411764705884</v>
      </c>
      <c r="K154" s="73">
        <f>$AJ$147</f>
        <v>16</v>
      </c>
      <c r="L154" s="104">
        <f>AVERAGE(L134,L135,L136,L137,L138,L139,L140,L141,L142,L143,L144,L145,L147,L148,L149,L150,L151)</f>
        <v>16.470588235294116</v>
      </c>
      <c r="M154" s="73">
        <f>$AJ$182</f>
        <v>20</v>
      </c>
      <c r="N154" s="104">
        <f>AVERAGE(M134,M135,M136,M137,M138,M139,M140,M141,M142,M143,M144,M145,M147,M148,M149,M150,M151)</f>
        <v>14.176470588235293</v>
      </c>
      <c r="O154" s="73">
        <f>$AJ$217</f>
        <v>5</v>
      </c>
      <c r="P154" s="104">
        <f>AVERAGE(N134,N135,N136,N137,N138,N139,N140,N141,N142,N143,N144,N145,N147,N148,N149,N150,N151)</f>
        <v>16.058823529411764</v>
      </c>
      <c r="Q154" s="73">
        <f>$AJ$252</f>
        <v>10</v>
      </c>
      <c r="R154" s="104">
        <f>AVERAGE(O134,O135,O136,O137,O138,O139,O140,O141,O142,O143,O144,O145,O147,O148,O149,O150,O151)</f>
        <v>13.176470588235293</v>
      </c>
      <c r="S154" s="81">
        <f>$AJ$287</f>
        <v>3</v>
      </c>
      <c r="T154" s="75"/>
      <c r="U154" s="104">
        <f>AVERAGE(Q134,Q135,Q136,Q137,Q138,Q139,Q140,Q141,Q142,Q143,Q144,Q145,Q147,Q148,Q149,Q150,Q151)</f>
        <v>17.411764705882351</v>
      </c>
      <c r="V154" s="73">
        <f>$BL$42</f>
        <v>21</v>
      </c>
      <c r="W154" s="104">
        <f>AVERAGE(R134,R135,R136,R137,R138,R139,R140,R141,R142,R143,R144,R145:R151)</f>
        <v>16.764705882352942</v>
      </c>
      <c r="X154" s="73">
        <f>$BL$112</f>
        <v>19</v>
      </c>
      <c r="Y154" s="104">
        <f>AVERAGE(S134:S145,S147:S151)</f>
        <v>15.647058823529411</v>
      </c>
      <c r="Z154" s="81">
        <f>$BL$77</f>
        <v>15</v>
      </c>
      <c r="AA154" s="75"/>
      <c r="AB154" s="105">
        <f>AVERAGE(U134:U145,U147:U151)</f>
        <v>16.764705882352942</v>
      </c>
      <c r="AC154" s="73">
        <f>$CN$77</f>
        <v>18</v>
      </c>
      <c r="AD154" s="75"/>
      <c r="AE154" s="104">
        <f>AVERAGE(W134:W145,W147:W151)</f>
        <v>16.117647058823529</v>
      </c>
      <c r="AF154" s="73">
        <f>$CN$42</f>
        <v>14</v>
      </c>
      <c r="AH154" s="68" t="s">
        <v>52</v>
      </c>
      <c r="AI154" s="134">
        <f xml:space="preserve">  $J$378</f>
        <v>15.882352941176471</v>
      </c>
      <c r="AJ154" s="78">
        <v>11</v>
      </c>
      <c r="AK154" s="69"/>
      <c r="AL154" s="70" t="s">
        <v>52</v>
      </c>
      <c r="AM154" s="134">
        <f xml:space="preserve">  $J$379</f>
        <v>14.75</v>
      </c>
      <c r="AN154" s="78">
        <v>8</v>
      </c>
      <c r="AO154" s="69"/>
      <c r="AP154" s="70" t="s">
        <v>52</v>
      </c>
      <c r="AQ154" s="134">
        <f xml:space="preserve">  $J$380</f>
        <v>16.888888888888889</v>
      </c>
      <c r="AR154" s="78">
        <v>17</v>
      </c>
      <c r="AS154" s="69"/>
      <c r="AT154" s="70" t="s">
        <v>52</v>
      </c>
      <c r="AU154" s="134">
        <f xml:space="preserve">  $J$381</f>
        <v>11</v>
      </c>
      <c r="AV154" s="78">
        <v>6</v>
      </c>
      <c r="AW154" s="69"/>
      <c r="AX154" s="70" t="s">
        <v>52</v>
      </c>
      <c r="AY154" s="134">
        <f xml:space="preserve">  $J$382</f>
        <v>18.5</v>
      </c>
      <c r="AZ154" s="78">
        <v>23</v>
      </c>
      <c r="BA154" s="69"/>
      <c r="BB154" s="70" t="s">
        <v>52</v>
      </c>
      <c r="BC154" s="134">
        <f xml:space="preserve">  $J$383</f>
        <v>16.75</v>
      </c>
      <c r="BD154" s="78">
        <v>19</v>
      </c>
      <c r="BE154" s="69"/>
      <c r="BF154" s="70" t="s">
        <v>52</v>
      </c>
      <c r="BG154" s="134">
        <f xml:space="preserve">  $J$384</f>
        <v>17</v>
      </c>
      <c r="BH154" s="78">
        <v>17</v>
      </c>
    </row>
    <row r="155" spans="1:60" x14ac:dyDescent="0.3">
      <c r="A155" s="73" t="s">
        <v>133</v>
      </c>
      <c r="B155" s="104">
        <f>AVERAGE(G134,G135,G136,G137,G138,G139,G140,G141)</f>
        <v>0.5</v>
      </c>
      <c r="C155" s="73">
        <f>$AN$7</f>
        <v>15</v>
      </c>
      <c r="D155" s="104">
        <f>AVERAGE(H134,H135,H136,H137,H138,H139,H140,H141)</f>
        <v>20.75</v>
      </c>
      <c r="E155" s="73">
        <f>$AN$42</f>
        <v>30</v>
      </c>
      <c r="F155" s="104">
        <f>AVERAGE(I134,I135,I136,I137,I138,I139,I140,I141)</f>
        <v>18.5</v>
      </c>
      <c r="G155" s="73">
        <f>$AN$77</f>
        <v>21</v>
      </c>
      <c r="H155" s="104">
        <f>AVERAGE(J134,J135,J136,J137,J138,J139,J140,J141)</f>
        <v>20.625</v>
      </c>
      <c r="I155" s="73">
        <f>$AN$112</f>
        <v>32</v>
      </c>
      <c r="J155" s="104">
        <f>AVERAGE(K134,K135,K136,K137,K138,K139,K140,K141)</f>
        <v>18.875</v>
      </c>
      <c r="K155" s="73">
        <f>$AN$147</f>
        <v>25</v>
      </c>
      <c r="L155" s="104">
        <f>AVERAGE(L134,L135,L136,L137,L138,L139,L140,L141)</f>
        <v>17.25</v>
      </c>
      <c r="M155" s="73">
        <f>$AN$182</f>
        <v>19</v>
      </c>
      <c r="N155" s="104">
        <f>AVERAGE(M134,M135,M136,M137,M138,M139,M140,M141)</f>
        <v>14.875</v>
      </c>
      <c r="O155" s="73">
        <f>$AN$217</f>
        <v>12</v>
      </c>
      <c r="P155" s="104">
        <f>AVERAGE(N134,N135,N136,N137,N138,N139,N140,N141)</f>
        <v>18.375</v>
      </c>
      <c r="Q155" s="73">
        <f>$AN$252</f>
        <v>25</v>
      </c>
      <c r="R155" s="104">
        <f>AVERAGE(O134,O135,O136,O137,O138,O139,O140,O141)</f>
        <v>15.5</v>
      </c>
      <c r="S155" s="81">
        <f>$AN$287</f>
        <v>10</v>
      </c>
      <c r="T155" s="75"/>
      <c r="U155" s="104">
        <f>AVERAGE(Q134,Q135,Q136,Q137,Q138,Q139,Q140,Q141)</f>
        <v>16.875</v>
      </c>
      <c r="V155" s="73">
        <f>$BP$42</f>
        <v>18</v>
      </c>
      <c r="W155" s="104">
        <f>AVERAGE(R134:R141)</f>
        <v>17.125</v>
      </c>
      <c r="X155" s="73">
        <f>$BP$112</f>
        <v>19</v>
      </c>
      <c r="Y155" s="104">
        <f>AVERAGE(S134:S141)</f>
        <v>14</v>
      </c>
      <c r="Z155" s="81">
        <f>$BP$77</f>
        <v>11</v>
      </c>
      <c r="AA155" s="75"/>
      <c r="AB155" s="105">
        <f>AVERAGE(U134:U141)</f>
        <v>17.375</v>
      </c>
      <c r="AC155" s="73">
        <f>$CR$77</f>
        <v>20</v>
      </c>
      <c r="AD155" s="75"/>
      <c r="AE155" s="104">
        <f>AVERAGE(W134:W141)</f>
        <v>19.625</v>
      </c>
      <c r="AF155" s="73">
        <f>$CR$42</f>
        <v>28</v>
      </c>
      <c r="AH155" s="68" t="s">
        <v>53</v>
      </c>
      <c r="AI155" s="134">
        <f xml:space="preserve">  $J$410</f>
        <v>16.058823529411764</v>
      </c>
      <c r="AJ155" s="78">
        <v>12</v>
      </c>
      <c r="AK155" s="69"/>
      <c r="AL155" s="70" t="s">
        <v>53</v>
      </c>
      <c r="AM155" s="134">
        <f xml:space="preserve">  $J$411</f>
        <v>12.75</v>
      </c>
      <c r="AN155" s="78">
        <v>5</v>
      </c>
      <c r="AO155" s="69"/>
      <c r="AP155" s="70" t="s">
        <v>53</v>
      </c>
      <c r="AQ155" s="134">
        <f xml:space="preserve">  $J$412</f>
        <v>19</v>
      </c>
      <c r="AR155" s="78">
        <v>24</v>
      </c>
      <c r="AS155" s="69"/>
      <c r="AT155" s="70" t="s">
        <v>53</v>
      </c>
      <c r="AU155" s="134">
        <f xml:space="preserve">  $J$413</f>
        <v>13</v>
      </c>
      <c r="AV155" s="78">
        <v>7</v>
      </c>
      <c r="AW155" s="69"/>
      <c r="AX155" s="70" t="s">
        <v>53</v>
      </c>
      <c r="AY155" s="134">
        <f xml:space="preserve">  $J$414</f>
        <v>12.5</v>
      </c>
      <c r="AZ155" s="78">
        <v>7</v>
      </c>
      <c r="BA155" s="69"/>
      <c r="BB155" s="70" t="s">
        <v>53</v>
      </c>
      <c r="BC155" s="134">
        <f xml:space="preserve">  $J$415</f>
        <v>17.5</v>
      </c>
      <c r="BD155" s="78">
        <v>21</v>
      </c>
      <c r="BE155" s="69"/>
      <c r="BF155" s="70" t="s">
        <v>53</v>
      </c>
      <c r="BG155" s="134">
        <f xml:space="preserve">  $J$416</f>
        <v>20.2</v>
      </c>
      <c r="BH155" s="78">
        <v>26</v>
      </c>
    </row>
    <row r="156" spans="1:60" x14ac:dyDescent="0.3">
      <c r="A156" s="73" t="s">
        <v>134</v>
      </c>
      <c r="B156" s="104">
        <f>AVERAGE(G142:G145,G147:G151)</f>
        <v>0.44433333333333341</v>
      </c>
      <c r="C156" s="73">
        <f>$AR$7</f>
        <v>23</v>
      </c>
      <c r="D156" s="104">
        <f>AVERAGE(H142:H145,H147:H151)</f>
        <v>11.666666666666666</v>
      </c>
      <c r="E156" s="73">
        <f>$AR$42</f>
        <v>3</v>
      </c>
      <c r="F156" s="104">
        <f>AVERAGE(I142:I145,I147:I151)</f>
        <v>15.444444444444445</v>
      </c>
      <c r="G156" s="73">
        <f>$AR$77</f>
        <v>16</v>
      </c>
      <c r="H156" s="104">
        <f>AVERAGE(J142:J145,J147:J151)</f>
        <v>11</v>
      </c>
      <c r="I156" s="73">
        <f>$AR$112</f>
        <v>2</v>
      </c>
      <c r="J156" s="104">
        <f>AVERAGE(K142:K145,K147:K151)</f>
        <v>14.444444444444445</v>
      </c>
      <c r="K156" s="73">
        <f>$AR$147</f>
        <v>10</v>
      </c>
      <c r="L156" s="104">
        <f>AVERAGE(L142:L145,L147:L151)</f>
        <v>15.777777777777779</v>
      </c>
      <c r="M156" s="73">
        <f>$AR$182</f>
        <v>12</v>
      </c>
      <c r="N156" s="104">
        <f>AVERAGE(M142:M145,M147:M151)</f>
        <v>13.555555555555555</v>
      </c>
      <c r="O156" s="73">
        <f>$AR$217</f>
        <v>4</v>
      </c>
      <c r="P156" s="104">
        <f>AVERAGE(N142:N145,N147:N151)</f>
        <v>14</v>
      </c>
      <c r="Q156" s="73">
        <f>$AR$252</f>
        <v>6</v>
      </c>
      <c r="R156" s="104">
        <f>AVERAGE(O142:O145,O147:O151)</f>
        <v>11.111111111111111</v>
      </c>
      <c r="S156" s="81">
        <f>$AR$287</f>
        <v>1</v>
      </c>
      <c r="T156" s="75"/>
      <c r="U156" s="104">
        <f>AVERAGE(Q142:Q145,Q147:Q151)</f>
        <v>17.888888888888889</v>
      </c>
      <c r="V156" s="73">
        <f>$BT$42</f>
        <v>23</v>
      </c>
      <c r="W156" s="104">
        <f>AVERAGE(R142:R145,R147:R151)</f>
        <v>16.444444444444443</v>
      </c>
      <c r="X156" s="73">
        <f>$BT$112</f>
        <v>13</v>
      </c>
      <c r="Y156" s="104">
        <f>AVERAGE(S142:S145,S147:S151)</f>
        <v>17.111111111111111</v>
      </c>
      <c r="Z156" s="81">
        <f>$BT$77</f>
        <v>17</v>
      </c>
      <c r="AA156" s="75"/>
      <c r="AB156" s="105">
        <f>AVERAGE(U142:U145,U147:U151)</f>
        <v>16.222222222222221</v>
      </c>
      <c r="AC156" s="73">
        <f>$CV$77</f>
        <v>14</v>
      </c>
      <c r="AD156" s="75"/>
      <c r="AE156" s="104">
        <f>AVERAGE(W142:W145,W147:W151)</f>
        <v>13</v>
      </c>
      <c r="AF156" s="73">
        <f>$CV$42</f>
        <v>6</v>
      </c>
      <c r="AH156" s="68" t="s">
        <v>54</v>
      </c>
      <c r="AI156" s="134">
        <f xml:space="preserve">  $J$442</f>
        <v>17.294117647058822</v>
      </c>
      <c r="AJ156" s="78">
        <v>23</v>
      </c>
      <c r="AK156" s="69"/>
      <c r="AL156" s="70" t="s">
        <v>54</v>
      </c>
      <c r="AM156" s="134">
        <f xml:space="preserve">  $J$443</f>
        <v>18.875</v>
      </c>
      <c r="AN156" s="78">
        <v>25</v>
      </c>
      <c r="AO156" s="69"/>
      <c r="AP156" s="70" t="s">
        <v>54</v>
      </c>
      <c r="AQ156" s="134">
        <f xml:space="preserve">  $J$444</f>
        <v>15.888888888888889</v>
      </c>
      <c r="AR156" s="78">
        <v>14</v>
      </c>
      <c r="AS156" s="69"/>
      <c r="AT156" s="70" t="s">
        <v>54</v>
      </c>
      <c r="AU156" s="134">
        <f xml:space="preserve">  $J$445</f>
        <v>22</v>
      </c>
      <c r="AV156" s="78">
        <v>29</v>
      </c>
      <c r="AW156" s="69"/>
      <c r="AX156" s="70" t="s">
        <v>54</v>
      </c>
      <c r="AY156" s="134">
        <f xml:space="preserve">  $J$446</f>
        <v>15.75</v>
      </c>
      <c r="AZ156" s="78">
        <v>15</v>
      </c>
      <c r="BA156" s="69"/>
      <c r="BB156" s="70" t="s">
        <v>54</v>
      </c>
      <c r="BC156" s="134">
        <f xml:space="preserve">  $J$447</f>
        <v>10.75</v>
      </c>
      <c r="BD156" s="78">
        <v>5</v>
      </c>
      <c r="BE156" s="69"/>
      <c r="BF156" s="70" t="s">
        <v>54</v>
      </c>
      <c r="BG156" s="134">
        <f xml:space="preserve">  $J$448</f>
        <v>20</v>
      </c>
      <c r="BH156" s="78">
        <v>25</v>
      </c>
    </row>
    <row r="157" spans="1:60" x14ac:dyDescent="0.3">
      <c r="A157" s="73" t="s">
        <v>135</v>
      </c>
      <c r="B157" s="104">
        <f>AVERAGE(G134,G135,G136,G137)</f>
        <v>0.5</v>
      </c>
      <c r="C157" s="73">
        <f>$AV$7</f>
        <v>13</v>
      </c>
      <c r="D157" s="104">
        <f>AVERAGE(H134,H135,H136,H137)</f>
        <v>23</v>
      </c>
      <c r="E157" s="73">
        <f>$AV$42</f>
        <v>31</v>
      </c>
      <c r="F157" s="104">
        <f>AVERAGE(I134,I135,I136,I137)</f>
        <v>21.5</v>
      </c>
      <c r="G157" s="73">
        <f>$AV$77</f>
        <v>29</v>
      </c>
      <c r="H157" s="104">
        <f>AVERAGE(J134,J135,J136,J137)</f>
        <v>21.75</v>
      </c>
      <c r="I157" s="73">
        <f>$AV$112</f>
        <v>30</v>
      </c>
      <c r="J157" s="104">
        <f>AVERAGE(K134,K135,K136,K137)</f>
        <v>14.5</v>
      </c>
      <c r="K157" s="73">
        <f>$AV$147</f>
        <v>9</v>
      </c>
      <c r="L157" s="104">
        <f>AVERAGE(L134,L135,L136,L137)</f>
        <v>12</v>
      </c>
      <c r="M157" s="73">
        <f>$AV$182</f>
        <v>7</v>
      </c>
      <c r="N157" s="104">
        <f>AVERAGE(M134,M135,M136,M137)</f>
        <v>18.75</v>
      </c>
      <c r="O157" s="73">
        <f>$AV$217</f>
        <v>22</v>
      </c>
      <c r="P157" s="104">
        <f>AVERAGE(N134,N135,N136,N137)</f>
        <v>17.25</v>
      </c>
      <c r="Q157" s="73">
        <f>$AV$252</f>
        <v>13</v>
      </c>
      <c r="R157" s="104">
        <f>AVERAGE(O134,O135,O136,O137)</f>
        <v>21.25</v>
      </c>
      <c r="S157" s="81">
        <f>$AV$287</f>
        <v>26</v>
      </c>
      <c r="T157" s="75"/>
      <c r="U157" s="104">
        <f>AVERAGE(Q134,Q135,Q136,Q137)</f>
        <v>17.5</v>
      </c>
      <c r="V157" s="73">
        <f>$BX$42</f>
        <v>18</v>
      </c>
      <c r="W157" s="104">
        <f>AVERAGE(R134:R137)</f>
        <v>20.75</v>
      </c>
      <c r="X157" s="73">
        <f>$BX$112</f>
        <v>26</v>
      </c>
      <c r="Y157" s="104">
        <f>AVERAGE(S134:S137)</f>
        <v>10.5</v>
      </c>
      <c r="Z157" s="81">
        <f>$BX$77</f>
        <v>4</v>
      </c>
      <c r="AA157" s="75"/>
      <c r="AB157" s="105">
        <f>AVERAGE(U134:U137)</f>
        <v>21</v>
      </c>
      <c r="AC157" s="73">
        <f>$CZ$77</f>
        <v>27</v>
      </c>
      <c r="AD157" s="75"/>
      <c r="AE157" s="104">
        <f>AVERAGE(W134:W137)</f>
        <v>23.25</v>
      </c>
      <c r="AF157" s="73">
        <f>$CZ$42</f>
        <v>32</v>
      </c>
      <c r="AH157" s="68" t="s">
        <v>55</v>
      </c>
      <c r="AI157" s="134">
        <f xml:space="preserve">  $J$474</f>
        <v>20.058823529411764</v>
      </c>
      <c r="AJ157" s="78">
        <v>32</v>
      </c>
      <c r="AK157" s="69"/>
      <c r="AL157" s="70" t="s">
        <v>55</v>
      </c>
      <c r="AM157" s="134">
        <f xml:space="preserve">  $J$475</f>
        <v>19.5</v>
      </c>
      <c r="AN157" s="78">
        <v>27</v>
      </c>
      <c r="AO157" s="69"/>
      <c r="AP157" s="70" t="s">
        <v>55</v>
      </c>
      <c r="AQ157" s="134">
        <f xml:space="preserve">  $J$476</f>
        <v>20.555555555555557</v>
      </c>
      <c r="AR157" s="78">
        <v>28</v>
      </c>
      <c r="AS157" s="69"/>
      <c r="AT157" s="70" t="s">
        <v>55</v>
      </c>
      <c r="AU157" s="134">
        <f xml:space="preserve">  $J$477</f>
        <v>20</v>
      </c>
      <c r="AV157" s="78">
        <v>26</v>
      </c>
      <c r="AW157" s="69"/>
      <c r="AX157" s="70" t="s">
        <v>55</v>
      </c>
      <c r="AY157" s="134">
        <f xml:space="preserve">  $J$478</f>
        <v>19</v>
      </c>
      <c r="AZ157" s="78">
        <v>24</v>
      </c>
      <c r="BA157" s="69"/>
      <c r="BB157" s="70" t="s">
        <v>55</v>
      </c>
      <c r="BC157" s="134">
        <f xml:space="preserve">  $J$479</f>
        <v>19</v>
      </c>
      <c r="BD157" s="78">
        <v>25</v>
      </c>
      <c r="BE157" s="69"/>
      <c r="BF157" s="70" t="s">
        <v>55</v>
      </c>
      <c r="BG157" s="134">
        <f xml:space="preserve">  $J$480</f>
        <v>21.8</v>
      </c>
      <c r="BH157" s="78">
        <v>29</v>
      </c>
    </row>
    <row r="158" spans="1:60" x14ac:dyDescent="0.3">
      <c r="A158" s="73" t="s">
        <v>136</v>
      </c>
      <c r="B158" s="104">
        <f>AVERAGE(G138,G139,G140,G141)</f>
        <v>0.5</v>
      </c>
      <c r="C158" s="73">
        <f>$AZ$7</f>
        <v>10</v>
      </c>
      <c r="D158" s="104">
        <f>AVERAGE(H138,H139,H140,H141)</f>
        <v>18.5</v>
      </c>
      <c r="E158" s="73">
        <f>$AZ$42</f>
        <v>24</v>
      </c>
      <c r="F158" s="104">
        <f>AVERAGE(I138,I139,I140,I141)</f>
        <v>15.5</v>
      </c>
      <c r="G158" s="73">
        <f>$AZ$77</f>
        <v>14</v>
      </c>
      <c r="H158" s="104">
        <f>AVERAGE(J138,J139,J140,J141)</f>
        <v>19.5</v>
      </c>
      <c r="I158" s="73">
        <f>$AZ$112</f>
        <v>24</v>
      </c>
      <c r="J158" s="104">
        <f>AVERAGE(K138,K139,K140,K141)</f>
        <v>23.25</v>
      </c>
      <c r="K158" s="73">
        <f>$AZ$147</f>
        <v>30</v>
      </c>
      <c r="L158" s="104">
        <f>AVERAGE(L138,L139,L140,L141)</f>
        <v>22.5</v>
      </c>
      <c r="M158" s="73">
        <f>$AZ$182</f>
        <v>29</v>
      </c>
      <c r="N158" s="104">
        <f>AVERAGE(M138,M139,M140,M141)</f>
        <v>11</v>
      </c>
      <c r="O158" s="73">
        <f>$AZ$217</f>
        <v>6</v>
      </c>
      <c r="P158" s="104">
        <f>AVERAGE(N138,N139,N140,N141)</f>
        <v>19.5</v>
      </c>
      <c r="Q158" s="73">
        <f>$AZ$252</f>
        <v>24</v>
      </c>
      <c r="R158" s="104">
        <f>AVERAGE(O138,O139,O140,O141)</f>
        <v>9.75</v>
      </c>
      <c r="S158" s="81">
        <f>$AZ$287</f>
        <v>2</v>
      </c>
      <c r="T158" s="75"/>
      <c r="U158" s="104">
        <f>AVERAGE(Q138,Q139,Q140,Q141)</f>
        <v>16.25</v>
      </c>
      <c r="V158" s="73">
        <f>$CB$42</f>
        <v>17</v>
      </c>
      <c r="W158" s="104">
        <f>AVERAGE(R138:R141)</f>
        <v>13.5</v>
      </c>
      <c r="X158" s="73">
        <f>$CB$112</f>
        <v>9</v>
      </c>
      <c r="Y158" s="104">
        <f>AVERAGE(S138:S141)</f>
        <v>17.5</v>
      </c>
      <c r="Z158" s="81">
        <f>$CB$77</f>
        <v>19</v>
      </c>
      <c r="AA158" s="75"/>
      <c r="AB158" s="105">
        <f>AVERAGE(U138:U141)</f>
        <v>13.75</v>
      </c>
      <c r="AC158" s="73">
        <f>$DD$77</f>
        <v>11</v>
      </c>
      <c r="AD158" s="75"/>
      <c r="AE158" s="104">
        <f>AVERAGE(W138:W141)</f>
        <v>16</v>
      </c>
      <c r="AF158" s="73">
        <f>$DD$42</f>
        <v>14</v>
      </c>
      <c r="AH158" s="68" t="s">
        <v>56</v>
      </c>
      <c r="AI158" s="134">
        <f xml:space="preserve">  $J$506</f>
        <v>15.294117647058824</v>
      </c>
      <c r="AJ158" s="78">
        <v>6</v>
      </c>
      <c r="AK158" s="69"/>
      <c r="AL158" s="70" t="s">
        <v>56</v>
      </c>
      <c r="AM158" s="134">
        <f xml:space="preserve">  $J$507</f>
        <v>19.5</v>
      </c>
      <c r="AN158" s="78">
        <v>27</v>
      </c>
      <c r="AO158" s="69"/>
      <c r="AP158" s="70" t="s">
        <v>56</v>
      </c>
      <c r="AQ158" s="134">
        <f xml:space="preserve">  $J$508</f>
        <v>11.555555555555555</v>
      </c>
      <c r="AR158" s="78">
        <v>3</v>
      </c>
      <c r="AS158" s="69"/>
      <c r="AT158" s="70" t="s">
        <v>56</v>
      </c>
      <c r="AU158" s="134">
        <f xml:space="preserve">  $J$509</f>
        <v>18.75</v>
      </c>
      <c r="AV158" s="78">
        <v>25</v>
      </c>
      <c r="AW158" s="69"/>
      <c r="AX158" s="70" t="s">
        <v>56</v>
      </c>
      <c r="AY158" s="134">
        <f xml:space="preserve">  $J$510</f>
        <v>20.25</v>
      </c>
      <c r="AZ158" s="78">
        <v>26</v>
      </c>
      <c r="BA158" s="69"/>
      <c r="BB158" s="70" t="s">
        <v>56</v>
      </c>
      <c r="BC158" s="134">
        <f xml:space="preserve">  $J$511</f>
        <v>15.25</v>
      </c>
      <c r="BD158" s="78">
        <v>12</v>
      </c>
      <c r="BE158" s="69"/>
      <c r="BF158" s="70" t="s">
        <v>56</v>
      </c>
      <c r="BG158" s="134">
        <f xml:space="preserve">  $J$512</f>
        <v>8.6</v>
      </c>
      <c r="BH158" s="78">
        <v>2</v>
      </c>
    </row>
    <row r="159" spans="1:60" x14ac:dyDescent="0.3">
      <c r="A159" s="73" t="s">
        <v>137</v>
      </c>
      <c r="B159" s="104">
        <f>AVERAGE(G142:G145)</f>
        <v>0.5</v>
      </c>
      <c r="C159" s="73">
        <f>$BD$7</f>
        <v>9</v>
      </c>
      <c r="D159" s="104">
        <f>AVERAGE(H142:H145)</f>
        <v>14.25</v>
      </c>
      <c r="E159" s="73">
        <f>$BD$42</f>
        <v>9</v>
      </c>
      <c r="F159" s="104">
        <f>AVERAGE(I142:I145)</f>
        <v>16.75</v>
      </c>
      <c r="G159" s="73">
        <f>$BD$77</f>
        <v>18</v>
      </c>
      <c r="H159" s="104">
        <f>AVERAGE(J142:J145)</f>
        <v>12.75</v>
      </c>
      <c r="I159" s="73">
        <f>$BD$112</f>
        <v>6</v>
      </c>
      <c r="J159" s="104">
        <f>AVERAGE(K142:K145)</f>
        <v>11.5</v>
      </c>
      <c r="K159" s="73">
        <f>$BD$147</f>
        <v>6</v>
      </c>
      <c r="L159" s="104">
        <f>AVERAGE(L142:L145)</f>
        <v>19.25</v>
      </c>
      <c r="M159" s="73">
        <f>$BD$182</f>
        <v>24</v>
      </c>
      <c r="N159" s="104">
        <f>AVERAGE(M142:M145)</f>
        <v>9.75</v>
      </c>
      <c r="O159" s="73">
        <f>$BD$217</f>
        <v>3</v>
      </c>
      <c r="P159" s="104">
        <f>AVERAGE(N142:N145)</f>
        <v>23.25</v>
      </c>
      <c r="Q159" s="73">
        <f>$BD$252</f>
        <v>31</v>
      </c>
      <c r="R159" s="104">
        <f>AVERAGE(O142:O145)</f>
        <v>12</v>
      </c>
      <c r="S159" s="81">
        <f>$BD$287</f>
        <v>6</v>
      </c>
      <c r="T159" s="75"/>
      <c r="U159" s="104">
        <f>AVERAGE(Q142:Q145)</f>
        <v>15.5</v>
      </c>
      <c r="V159" s="73">
        <f>$CF$42</f>
        <v>12</v>
      </c>
      <c r="W159" s="104">
        <f>AVERAGE(R142:R145)</f>
        <v>12.5</v>
      </c>
      <c r="X159" s="73">
        <f>$CF$112</f>
        <v>5</v>
      </c>
      <c r="Y159" s="104">
        <f>AVERAGE(S142:S145)</f>
        <v>19.5</v>
      </c>
      <c r="Z159" s="81">
        <f>$CF$77</f>
        <v>23</v>
      </c>
      <c r="AA159" s="75"/>
      <c r="AB159" s="105">
        <f>AVERAGE(U142:U145)</f>
        <v>12.75</v>
      </c>
      <c r="AC159" s="73">
        <f>$DH$77</f>
        <v>6</v>
      </c>
      <c r="AD159" s="75"/>
      <c r="AE159" s="104">
        <f>AVERAGE(W142:W145)</f>
        <v>11.75</v>
      </c>
      <c r="AF159" s="73">
        <f>$DH$42</f>
        <v>4</v>
      </c>
      <c r="AH159" s="68" t="s">
        <v>57</v>
      </c>
      <c r="AI159" s="134">
        <f xml:space="preserve">  $J$570</f>
        <v>16.352941176470587</v>
      </c>
      <c r="AJ159" s="78">
        <v>14</v>
      </c>
      <c r="AK159" s="69"/>
      <c r="AL159" s="70" t="s">
        <v>57</v>
      </c>
      <c r="AM159" s="134">
        <f xml:space="preserve">  $J$571</f>
        <v>12.625</v>
      </c>
      <c r="AN159" s="78">
        <v>3</v>
      </c>
      <c r="AO159" s="69"/>
      <c r="AP159" s="70" t="s">
        <v>57</v>
      </c>
      <c r="AQ159" s="134">
        <f xml:space="preserve">  $J$572</f>
        <v>19.666666666666668</v>
      </c>
      <c r="AR159" s="78">
        <v>27</v>
      </c>
      <c r="AS159" s="69"/>
      <c r="AT159" s="70" t="s">
        <v>57</v>
      </c>
      <c r="AU159" s="134">
        <f xml:space="preserve">  $J$573</f>
        <v>16.25</v>
      </c>
      <c r="AV159" s="78">
        <v>15</v>
      </c>
      <c r="AW159" s="69"/>
      <c r="AX159" s="70" t="s">
        <v>57</v>
      </c>
      <c r="AY159" s="134">
        <f xml:space="preserve">  $J$574</f>
        <v>9</v>
      </c>
      <c r="AZ159" s="78">
        <v>2</v>
      </c>
      <c r="BA159" s="69"/>
      <c r="BB159" s="70" t="s">
        <v>57</v>
      </c>
      <c r="BC159" s="134">
        <f xml:space="preserve">  $J$575</f>
        <v>18.5</v>
      </c>
      <c r="BD159" s="78">
        <v>23</v>
      </c>
      <c r="BE159" s="69"/>
      <c r="BF159" s="70" t="s">
        <v>57</v>
      </c>
      <c r="BG159" s="134">
        <f xml:space="preserve">  $J$576</f>
        <v>20.6</v>
      </c>
      <c r="BH159" s="78">
        <v>28</v>
      </c>
    </row>
    <row r="160" spans="1:60" x14ac:dyDescent="0.3">
      <c r="A160" s="73" t="s">
        <v>138</v>
      </c>
      <c r="B160" s="104">
        <f>AVERAGE(G147,G148,G149,G150,G151)</f>
        <v>0.39980000000000004</v>
      </c>
      <c r="C160" s="73">
        <f>$BH$7</f>
        <v>26</v>
      </c>
      <c r="D160" s="104">
        <f>AVERAGE(H147,H148,H149,H150,H151)</f>
        <v>9.6</v>
      </c>
      <c r="E160" s="73">
        <f>$BH$42</f>
        <v>1</v>
      </c>
      <c r="F160" s="104">
        <f>AVERAGE(I147,I148,I149,I150,I151)</f>
        <v>14.4</v>
      </c>
      <c r="G160" s="73">
        <f>$BH$77</f>
        <v>11</v>
      </c>
      <c r="H160" s="104">
        <f>AVERAGE(J147,J148,J149,J150,J151)</f>
        <v>9.6</v>
      </c>
      <c r="I160" s="73">
        <f>$BH$112</f>
        <v>3</v>
      </c>
      <c r="J160" s="104">
        <f>AVERAGE(K147,K148,K149,K150,K151)</f>
        <v>16.8</v>
      </c>
      <c r="K160" s="73">
        <f>$BH$147</f>
        <v>15</v>
      </c>
      <c r="L160" s="104">
        <f>AVERAGE(L147,L148,L149,L150,L151)</f>
        <v>13</v>
      </c>
      <c r="M160" s="73">
        <f>$BH$182</f>
        <v>8</v>
      </c>
      <c r="N160" s="104">
        <f>AVERAGE(M147,M148,M149,M150,M151)</f>
        <v>16.600000000000001</v>
      </c>
      <c r="O160" s="73">
        <f>$BH$217</f>
        <v>17</v>
      </c>
      <c r="P160" s="104">
        <f>AVERAGE(N147,N148,N149,N150,N151)</f>
        <v>6.6</v>
      </c>
      <c r="Q160" s="73">
        <f>$BH$252</f>
        <v>1</v>
      </c>
      <c r="R160" s="104">
        <f>AVERAGE(O147,O148,O149,O150,O151)</f>
        <v>10.4</v>
      </c>
      <c r="S160" s="81">
        <f>$BH$287</f>
        <v>1</v>
      </c>
      <c r="T160" s="80"/>
      <c r="U160" s="104">
        <f>AVERAGE(Q147,Q148,Q149,Q150,Q151)</f>
        <v>19.8</v>
      </c>
      <c r="V160" s="73">
        <f>$CJ$42</f>
        <v>28</v>
      </c>
      <c r="W160" s="104">
        <f>AVERAGE(R147:R151)</f>
        <v>19.600000000000001</v>
      </c>
      <c r="X160" s="73">
        <f>$CJ$112</f>
        <v>25</v>
      </c>
      <c r="Y160" s="104">
        <f>AVERAGE(S147:S151)</f>
        <v>15.2</v>
      </c>
      <c r="Z160" s="81">
        <f>$CJ$77</f>
        <v>12</v>
      </c>
      <c r="AA160" s="80"/>
      <c r="AB160" s="105">
        <f>AVERAGE(U147:U151)</f>
        <v>19</v>
      </c>
      <c r="AC160" s="73">
        <f>$DL$77</f>
        <v>25</v>
      </c>
      <c r="AD160" s="80"/>
      <c r="AE160" s="104">
        <f>AVERAGE(W147:W151)</f>
        <v>14</v>
      </c>
      <c r="AF160" s="73">
        <f>$DL$42</f>
        <v>10</v>
      </c>
      <c r="AH160" s="68" t="s">
        <v>58</v>
      </c>
      <c r="AI160" s="134">
        <f xml:space="preserve">  $J$602</f>
        <v>15.705882352941176</v>
      </c>
      <c r="AJ160" s="78">
        <v>9</v>
      </c>
      <c r="AK160" s="69"/>
      <c r="AL160" s="70" t="s">
        <v>58</v>
      </c>
      <c r="AM160" s="134">
        <f xml:space="preserve">  $J$603</f>
        <v>17.375</v>
      </c>
      <c r="AN160" s="78">
        <v>23</v>
      </c>
      <c r="AO160" s="69"/>
      <c r="AP160" s="70" t="s">
        <v>58</v>
      </c>
      <c r="AQ160" s="134">
        <f xml:space="preserve">  $J$604</f>
        <v>14.222222222222221</v>
      </c>
      <c r="AR160" s="78">
        <v>9</v>
      </c>
      <c r="AS160" s="69"/>
      <c r="AT160" s="70" t="s">
        <v>58</v>
      </c>
      <c r="AU160" s="134">
        <f xml:space="preserve">  $J$605</f>
        <v>17</v>
      </c>
      <c r="AV160" s="78">
        <v>18</v>
      </c>
      <c r="AW160" s="69"/>
      <c r="AX160" s="70" t="s">
        <v>58</v>
      </c>
      <c r="AY160" s="134">
        <f xml:space="preserve">  $J$606</f>
        <v>17.75</v>
      </c>
      <c r="AZ160" s="78">
        <v>21</v>
      </c>
      <c r="BA160" s="69"/>
      <c r="BB160" s="70" t="s">
        <v>58</v>
      </c>
      <c r="BC160" s="134">
        <f xml:space="preserve">  $J$607</f>
        <v>14.75</v>
      </c>
      <c r="BD160" s="78">
        <v>11</v>
      </c>
      <c r="BE160" s="69"/>
      <c r="BF160" s="70" t="s">
        <v>58</v>
      </c>
      <c r="BG160" s="134">
        <f xml:space="preserve">  $J$608</f>
        <v>13.8</v>
      </c>
      <c r="BH160" s="78">
        <v>10</v>
      </c>
    </row>
    <row r="161" spans="1:60" x14ac:dyDescent="0.3">
      <c r="AH161" s="68" t="s">
        <v>59</v>
      </c>
      <c r="AI161" s="134">
        <f xml:space="preserve">  $J$538</f>
        <v>18.117647058823529</v>
      </c>
      <c r="AJ161" s="78">
        <v>26</v>
      </c>
      <c r="AK161" s="69"/>
      <c r="AL161" s="70" t="s">
        <v>59</v>
      </c>
      <c r="AM161" s="134">
        <f xml:space="preserve">  $J$539</f>
        <v>17.125</v>
      </c>
      <c r="AN161" s="78">
        <v>22</v>
      </c>
      <c r="AO161" s="69"/>
      <c r="AP161" s="70" t="s">
        <v>59</v>
      </c>
      <c r="AQ161" s="134">
        <f xml:space="preserve">  $J$540</f>
        <v>19</v>
      </c>
      <c r="AR161" s="78">
        <v>24</v>
      </c>
      <c r="AS161" s="69"/>
      <c r="AT161" s="70" t="s">
        <v>59</v>
      </c>
      <c r="AU161" s="134">
        <f xml:space="preserve">  $J$541</f>
        <v>16</v>
      </c>
      <c r="AV161" s="78">
        <v>14</v>
      </c>
      <c r="AW161" s="69"/>
      <c r="AX161" s="70" t="s">
        <v>59</v>
      </c>
      <c r="AY161" s="134">
        <f xml:space="preserve">  $J$542</f>
        <v>18.25</v>
      </c>
      <c r="AZ161" s="78">
        <v>22</v>
      </c>
      <c r="BA161" s="69"/>
      <c r="BB161" s="70" t="s">
        <v>59</v>
      </c>
      <c r="BC161" s="134">
        <f xml:space="preserve">  $J$543</f>
        <v>14</v>
      </c>
      <c r="BD161" s="78">
        <v>9</v>
      </c>
      <c r="BE161" s="69"/>
      <c r="BF161" s="70" t="s">
        <v>59</v>
      </c>
      <c r="BG161" s="134">
        <f xml:space="preserve">  $J$544</f>
        <v>23</v>
      </c>
      <c r="BH161" s="78">
        <v>30</v>
      </c>
    </row>
    <row r="162" spans="1:60" x14ac:dyDescent="0.3">
      <c r="A162" s="329" t="s">
        <v>77</v>
      </c>
      <c r="B162" s="330"/>
      <c r="C162" s="330"/>
      <c r="D162" s="330"/>
      <c r="E162" s="331"/>
      <c r="AH162" s="68" t="s">
        <v>60</v>
      </c>
      <c r="AI162" s="134">
        <f xml:space="preserve">  $J$634</f>
        <v>15.823529411764707</v>
      </c>
      <c r="AJ162" s="78">
        <v>10</v>
      </c>
      <c r="AK162" s="69"/>
      <c r="AL162" s="70" t="s">
        <v>60</v>
      </c>
      <c r="AM162" s="134">
        <f xml:space="preserve">  $J$635</f>
        <v>15.375</v>
      </c>
      <c r="AN162" s="78">
        <v>12</v>
      </c>
      <c r="AO162" s="69"/>
      <c r="AP162" s="70" t="s">
        <v>60</v>
      </c>
      <c r="AQ162" s="134">
        <f xml:space="preserve">  $J$636</f>
        <v>16.222222222222221</v>
      </c>
      <c r="AR162" s="78">
        <v>15</v>
      </c>
      <c r="AS162" s="69"/>
      <c r="AT162" s="70" t="s">
        <v>60</v>
      </c>
      <c r="AU162" s="134">
        <f xml:space="preserve">  $J$637</f>
        <v>10.5</v>
      </c>
      <c r="AV162" s="78">
        <v>5</v>
      </c>
      <c r="AW162" s="69"/>
      <c r="AX162" s="70" t="s">
        <v>60</v>
      </c>
      <c r="AY162" s="134">
        <f xml:space="preserve">  $J$638</f>
        <v>20.25</v>
      </c>
      <c r="AZ162" s="78">
        <v>26</v>
      </c>
      <c r="BA162" s="69"/>
      <c r="BB162" s="70" t="s">
        <v>60</v>
      </c>
      <c r="BC162" s="134">
        <f xml:space="preserve">  $J$639</f>
        <v>16</v>
      </c>
      <c r="BD162" s="78">
        <v>16</v>
      </c>
      <c r="BE162" s="69"/>
      <c r="BF162" s="70" t="s">
        <v>60</v>
      </c>
      <c r="BG162" s="134">
        <f xml:space="preserve">  $J$640</f>
        <v>16.399999999999999</v>
      </c>
      <c r="BH162" s="78">
        <v>14</v>
      </c>
    </row>
    <row r="163" spans="1:60" x14ac:dyDescent="0.3">
      <c r="A163" s="332"/>
      <c r="B163" s="333"/>
      <c r="C163" s="333"/>
      <c r="D163" s="333"/>
      <c r="E163" s="334"/>
      <c r="AH163" s="68" t="s">
        <v>61</v>
      </c>
      <c r="AI163" s="134">
        <f xml:space="preserve">  $J$666</f>
        <v>15.352941176470589</v>
      </c>
      <c r="AJ163" s="78">
        <v>8</v>
      </c>
      <c r="AK163" s="69"/>
      <c r="AL163" s="70" t="s">
        <v>61</v>
      </c>
      <c r="AM163" s="134">
        <f xml:space="preserve">  $J$667</f>
        <v>15.125</v>
      </c>
      <c r="AN163" s="78">
        <v>11</v>
      </c>
      <c r="AO163" s="69"/>
      <c r="AP163" s="70" t="s">
        <v>61</v>
      </c>
      <c r="AQ163" s="134">
        <f xml:space="preserve">  $J$668</f>
        <v>15.555555555555555</v>
      </c>
      <c r="AR163" s="78">
        <v>12</v>
      </c>
      <c r="AS163" s="69"/>
      <c r="AT163" s="70" t="s">
        <v>61</v>
      </c>
      <c r="AU163" s="134">
        <f xml:space="preserve">  $J$669</f>
        <v>18.5</v>
      </c>
      <c r="AV163" s="78">
        <v>24</v>
      </c>
      <c r="AW163" s="69"/>
      <c r="AX163" s="70" t="s">
        <v>61</v>
      </c>
      <c r="AY163" s="134">
        <f xml:space="preserve">  $J$670</f>
        <v>11.75</v>
      </c>
      <c r="AZ163" s="78">
        <v>4</v>
      </c>
      <c r="BA163" s="69"/>
      <c r="BB163" s="70" t="s">
        <v>61</v>
      </c>
      <c r="BC163" s="134">
        <f xml:space="preserve">  $J$671</f>
        <v>9.75</v>
      </c>
      <c r="BD163" s="78">
        <v>2</v>
      </c>
      <c r="BE163" s="69"/>
      <c r="BF163" s="70" t="s">
        <v>61</v>
      </c>
      <c r="BG163" s="134">
        <f xml:space="preserve">  $J$672</f>
        <v>20.2</v>
      </c>
      <c r="BH163" s="78">
        <v>26</v>
      </c>
    </row>
    <row r="164" spans="1:60" x14ac:dyDescent="0.3">
      <c r="A164" s="335"/>
      <c r="B164" s="336"/>
      <c r="C164" s="336"/>
      <c r="D164" s="336"/>
      <c r="E164" s="337"/>
      <c r="H164" s="306" t="s">
        <v>232</v>
      </c>
      <c r="I164" s="307"/>
      <c r="J164" s="307"/>
      <c r="K164" s="307"/>
      <c r="L164" s="307"/>
      <c r="M164" s="307"/>
      <c r="N164" s="307"/>
      <c r="O164" s="307"/>
      <c r="P164" s="307"/>
      <c r="Q164" s="307"/>
      <c r="R164" s="307"/>
      <c r="S164" s="307"/>
      <c r="T164" s="307"/>
      <c r="U164" s="307"/>
      <c r="V164" s="308"/>
      <c r="W164" s="86" t="s">
        <v>38</v>
      </c>
      <c r="X164" s="72"/>
      <c r="Y164" s="72"/>
      <c r="Z164" s="72"/>
      <c r="AA164" s="72"/>
      <c r="AB164" s="72"/>
      <c r="AC164" s="72"/>
      <c r="AD164" s="72"/>
      <c r="AE164" s="72"/>
      <c r="AF164" s="72"/>
      <c r="AH164" s="68" t="s">
        <v>62</v>
      </c>
      <c r="AI164" s="134">
        <f xml:space="preserve">  $J$698</f>
        <v>15.294117647058824</v>
      </c>
      <c r="AJ164" s="78">
        <v>6</v>
      </c>
      <c r="AK164" s="69"/>
      <c r="AL164" s="70" t="s">
        <v>62</v>
      </c>
      <c r="AM164" s="134">
        <f xml:space="preserve">  $J$699</f>
        <v>16.75</v>
      </c>
      <c r="AN164" s="78">
        <v>20</v>
      </c>
      <c r="AO164" s="69"/>
      <c r="AP164" s="70" t="s">
        <v>62</v>
      </c>
      <c r="AQ164" s="134">
        <f xml:space="preserve">  $J$700</f>
        <v>14</v>
      </c>
      <c r="AR164" s="78">
        <v>8</v>
      </c>
      <c r="AS164" s="69"/>
      <c r="AT164" s="70" t="s">
        <v>62</v>
      </c>
      <c r="AU164" s="134">
        <f xml:space="preserve">  $J$701</f>
        <v>22.5</v>
      </c>
      <c r="AV164" s="78">
        <v>30</v>
      </c>
      <c r="AW164" s="69"/>
      <c r="AX164" s="70" t="s">
        <v>62</v>
      </c>
      <c r="AY164" s="134">
        <f xml:space="preserve">  $J$702</f>
        <v>11</v>
      </c>
      <c r="AZ164" s="78">
        <v>3</v>
      </c>
      <c r="BA164" s="69"/>
      <c r="BB164" s="70" t="s">
        <v>62</v>
      </c>
      <c r="BC164" s="134">
        <f xml:space="preserve">  $J$703</f>
        <v>19.25</v>
      </c>
      <c r="BD164" s="78">
        <v>26</v>
      </c>
      <c r="BE164" s="69"/>
      <c r="BF164" s="70" t="s">
        <v>62</v>
      </c>
      <c r="BG164" s="134">
        <f xml:space="preserve">  $J$704</f>
        <v>9.8000000000000007</v>
      </c>
      <c r="BH164" s="78">
        <v>3</v>
      </c>
    </row>
    <row r="165" spans="1:60" x14ac:dyDescent="0.3">
      <c r="A165" s="73" t="s">
        <v>139</v>
      </c>
      <c r="B165" s="96" t="s">
        <v>140</v>
      </c>
      <c r="C165" s="73" t="s">
        <v>141</v>
      </c>
      <c r="D165" s="98" t="s">
        <v>228</v>
      </c>
      <c r="E165" s="73" t="s">
        <v>142</v>
      </c>
      <c r="G165" s="73" t="s">
        <v>143</v>
      </c>
      <c r="H165" s="74" t="s">
        <v>144</v>
      </c>
      <c r="I165" s="74" t="s">
        <v>145</v>
      </c>
      <c r="J165" s="74" t="s">
        <v>146</v>
      </c>
      <c r="K165" s="74" t="s">
        <v>110</v>
      </c>
      <c r="L165" s="74" t="s">
        <v>111</v>
      </c>
      <c r="M165" s="74" t="s">
        <v>112</v>
      </c>
      <c r="N165" s="74" t="s">
        <v>113</v>
      </c>
      <c r="O165" s="89" t="s">
        <v>114</v>
      </c>
      <c r="P165" s="92"/>
      <c r="Q165" s="76" t="s">
        <v>33</v>
      </c>
      <c r="R165" s="74" t="s">
        <v>34</v>
      </c>
      <c r="S165" s="89" t="s">
        <v>35</v>
      </c>
      <c r="T165" s="71"/>
      <c r="U165" s="93" t="s">
        <v>149</v>
      </c>
      <c r="V165" s="92"/>
      <c r="W165" s="76" t="s">
        <v>150</v>
      </c>
      <c r="X165" s="72"/>
      <c r="Y165" s="72"/>
      <c r="Z165" s="72"/>
      <c r="AA165" s="72"/>
      <c r="AB165" s="72"/>
      <c r="AC165" s="72"/>
      <c r="AD165" s="72"/>
      <c r="AE165" s="72"/>
      <c r="AF165" s="72"/>
      <c r="AH165" s="68" t="s">
        <v>63</v>
      </c>
      <c r="AI165" s="134">
        <f xml:space="preserve">  $J$730</f>
        <v>16.058823529411764</v>
      </c>
      <c r="AJ165" s="78">
        <v>12</v>
      </c>
      <c r="AK165" s="69"/>
      <c r="AL165" s="70" t="s">
        <v>63</v>
      </c>
      <c r="AM165" s="134">
        <f xml:space="preserve">  $J$731</f>
        <v>12.625</v>
      </c>
      <c r="AN165" s="78">
        <v>3</v>
      </c>
      <c r="AO165" s="69"/>
      <c r="AP165" s="70" t="s">
        <v>63</v>
      </c>
      <c r="AQ165" s="134">
        <f xml:space="preserve">  $J$732</f>
        <v>19.111111111111111</v>
      </c>
      <c r="AR165" s="78">
        <v>26</v>
      </c>
      <c r="AS165" s="69"/>
      <c r="AT165" s="70" t="s">
        <v>63</v>
      </c>
      <c r="AU165" s="134">
        <f xml:space="preserve">  $J$733</f>
        <v>18.25</v>
      </c>
      <c r="AV165" s="78">
        <v>23</v>
      </c>
      <c r="AW165" s="69"/>
      <c r="AX165" s="70" t="s">
        <v>63</v>
      </c>
      <c r="AY165" s="134">
        <f xml:space="preserve">  $J$734</f>
        <v>7</v>
      </c>
      <c r="AZ165" s="78">
        <v>1</v>
      </c>
      <c r="BA165" s="69"/>
      <c r="BB165" s="70" t="s">
        <v>63</v>
      </c>
      <c r="BC165" s="134">
        <f xml:space="preserve">  $J$735</f>
        <v>26</v>
      </c>
      <c r="BD165" s="78">
        <v>30</v>
      </c>
      <c r="BE165" s="69"/>
      <c r="BF165" s="70" t="s">
        <v>63</v>
      </c>
      <c r="BG165" s="134">
        <f xml:space="preserve">  $J$736</f>
        <v>13.6</v>
      </c>
      <c r="BH165" s="78">
        <v>8</v>
      </c>
    </row>
    <row r="166" spans="1:60" x14ac:dyDescent="0.3">
      <c r="A166" s="73">
        <v>1</v>
      </c>
      <c r="B166" s="96">
        <v>44815</v>
      </c>
      <c r="C166" s="84" t="s">
        <v>155</v>
      </c>
      <c r="D166" s="99">
        <v>0.54166666666666663</v>
      </c>
      <c r="E166" s="85" t="s">
        <v>170</v>
      </c>
      <c r="G166" s="73">
        <f>$G$16</f>
        <v>0.33300000000000002</v>
      </c>
      <c r="H166" s="73">
        <f>DVOA!$F$576</f>
        <v>30</v>
      </c>
      <c r="I166" s="73">
        <f>DVOA!$F$578</f>
        <v>21</v>
      </c>
      <c r="J166" s="73">
        <f>DVOA!$F$582</f>
        <v>31</v>
      </c>
      <c r="K166" s="73">
        <f>DVOA!$F$585</f>
        <v>28</v>
      </c>
      <c r="L166" s="73">
        <f>DVOA!$F$586</f>
        <v>29</v>
      </c>
      <c r="M166" s="73">
        <f>DVOA!$F$587</f>
        <v>9</v>
      </c>
      <c r="N166" s="73">
        <f>DVOA!$F$590</f>
        <v>31</v>
      </c>
      <c r="O166" s="81">
        <f>DVOA!$F$579</f>
        <v>26</v>
      </c>
      <c r="P166" s="88"/>
      <c r="Q166" s="82">
        <f>DVOA!$AE$576</f>
        <v>12</v>
      </c>
      <c r="R166" s="73">
        <f>DVOA!$AE$577</f>
        <v>11</v>
      </c>
      <c r="S166" s="81">
        <f>DVOA!$AE$578</f>
        <v>22</v>
      </c>
      <c r="T166" s="75"/>
      <c r="U166" s="87">
        <f>DVOA!$AE$590</f>
        <v>3</v>
      </c>
      <c r="V166" s="88"/>
      <c r="W166" s="82">
        <f>DVOA!$AE$586</f>
        <v>21</v>
      </c>
      <c r="X166" s="72"/>
      <c r="Y166" s="72"/>
      <c r="Z166" s="72"/>
      <c r="AA166" s="72"/>
      <c r="AB166" s="72"/>
      <c r="AC166" s="72"/>
      <c r="AD166" s="72"/>
      <c r="AE166" s="72"/>
      <c r="AF166" s="72"/>
      <c r="AH166" s="68" t="s">
        <v>64</v>
      </c>
      <c r="AI166" s="134">
        <f xml:space="preserve">  $J$762</f>
        <v>16.764705882352942</v>
      </c>
      <c r="AJ166" s="78">
        <v>19</v>
      </c>
      <c r="AK166" s="69"/>
      <c r="AL166" s="70" t="s">
        <v>64</v>
      </c>
      <c r="AM166" s="134">
        <f xml:space="preserve">  $J$763</f>
        <v>14.75</v>
      </c>
      <c r="AN166" s="78">
        <v>8</v>
      </c>
      <c r="AO166" s="69"/>
      <c r="AP166" s="70" t="s">
        <v>64</v>
      </c>
      <c r="AQ166" s="134">
        <f xml:space="preserve">  $J$764</f>
        <v>18.555555555555557</v>
      </c>
      <c r="AR166" s="78">
        <v>23</v>
      </c>
      <c r="AS166" s="69"/>
      <c r="AT166" s="70" t="s">
        <v>64</v>
      </c>
      <c r="AU166" s="134">
        <f xml:space="preserve">  $J$765</f>
        <v>14.25</v>
      </c>
      <c r="AV166" s="78">
        <v>8</v>
      </c>
      <c r="AW166" s="69"/>
      <c r="AX166" s="70" t="s">
        <v>64</v>
      </c>
      <c r="AY166" s="134">
        <f xml:space="preserve">  $J$766</f>
        <v>15.25</v>
      </c>
      <c r="AZ166" s="78">
        <v>14</v>
      </c>
      <c r="BA166" s="69"/>
      <c r="BB166" s="70" t="s">
        <v>64</v>
      </c>
      <c r="BC166" s="134">
        <f xml:space="preserve">  $J$767</f>
        <v>19.5</v>
      </c>
      <c r="BD166" s="78">
        <v>27</v>
      </c>
      <c r="BE166" s="69"/>
      <c r="BF166" s="70" t="s">
        <v>64</v>
      </c>
      <c r="BG166" s="134">
        <f xml:space="preserve">  $J$768</f>
        <v>17.8</v>
      </c>
      <c r="BH166" s="78">
        <v>19</v>
      </c>
    </row>
    <row r="167" spans="1:60" x14ac:dyDescent="0.3">
      <c r="A167" s="73">
        <v>2</v>
      </c>
      <c r="B167" s="96">
        <v>44822</v>
      </c>
      <c r="C167" s="84" t="s">
        <v>205</v>
      </c>
      <c r="D167" s="99">
        <v>0.84722222222222221</v>
      </c>
      <c r="E167" s="85" t="s">
        <v>194</v>
      </c>
      <c r="G167" s="73">
        <f>$G$109</f>
        <v>0.66700000000000004</v>
      </c>
      <c r="H167" s="73">
        <f>DVOA!$F$240</f>
        <v>19</v>
      </c>
      <c r="I167" s="73">
        <f>DVOA!$F$242</f>
        <v>32</v>
      </c>
      <c r="J167" s="73">
        <f>DVOA!$F$246</f>
        <v>13</v>
      </c>
      <c r="K167" s="73">
        <f>DVOA!$F$249</f>
        <v>32</v>
      </c>
      <c r="L167" s="73">
        <f>DVOA!$F$250</f>
        <v>3</v>
      </c>
      <c r="M167" s="73">
        <f>DVOA!$F$251</f>
        <v>5</v>
      </c>
      <c r="N167" s="73">
        <f>DVOA!$F$254</f>
        <v>14</v>
      </c>
      <c r="O167" s="81">
        <f>DVOA!$F$243</f>
        <v>17</v>
      </c>
      <c r="P167" s="88"/>
      <c r="Q167" s="82">
        <f>DVOA!$AE$240</f>
        <v>9</v>
      </c>
      <c r="R167" s="73">
        <f>DVOA!$AE$241</f>
        <v>13</v>
      </c>
      <c r="S167" s="81">
        <f>DVOA!$AE$242</f>
        <v>7</v>
      </c>
      <c r="T167" s="75"/>
      <c r="U167" s="87">
        <f>DVOA!$AE$254</f>
        <v>14</v>
      </c>
      <c r="V167" s="88"/>
      <c r="W167" s="82">
        <f>DVOA!$AE$250</f>
        <v>12</v>
      </c>
      <c r="X167" s="72"/>
      <c r="Y167" s="72"/>
      <c r="Z167" s="72"/>
      <c r="AA167" s="72"/>
      <c r="AB167" s="72"/>
      <c r="AC167" s="72"/>
      <c r="AD167" s="72"/>
      <c r="AE167" s="72"/>
      <c r="AF167" s="72"/>
      <c r="AH167" s="68" t="s">
        <v>65</v>
      </c>
      <c r="AI167" s="134">
        <f xml:space="preserve">  $J$794</f>
        <v>12.117647058823529</v>
      </c>
      <c r="AJ167" s="78">
        <v>1</v>
      </c>
      <c r="AK167" s="69"/>
      <c r="AL167" s="70" t="s">
        <v>65</v>
      </c>
      <c r="AM167" s="134">
        <f xml:space="preserve">  $J$795</f>
        <v>14</v>
      </c>
      <c r="AN167" s="78">
        <v>6</v>
      </c>
      <c r="AO167" s="69"/>
      <c r="AP167" s="70" t="s">
        <v>65</v>
      </c>
      <c r="AQ167" s="134">
        <f xml:space="preserve">  $J$796</f>
        <v>10.444444444444445</v>
      </c>
      <c r="AR167" s="78">
        <v>2</v>
      </c>
      <c r="AS167" s="69"/>
      <c r="AT167" s="70" t="s">
        <v>65</v>
      </c>
      <c r="AU167" s="134">
        <f xml:space="preserve">  $J$797</f>
        <v>15.75</v>
      </c>
      <c r="AV167" s="78">
        <v>13</v>
      </c>
      <c r="AW167" s="69"/>
      <c r="AX167" s="70" t="s">
        <v>65</v>
      </c>
      <c r="AY167" s="134">
        <f xml:space="preserve">  $J$798</f>
        <v>12.25</v>
      </c>
      <c r="AZ167" s="78">
        <v>5</v>
      </c>
      <c r="BA167" s="69"/>
      <c r="BB167" s="70" t="s">
        <v>65</v>
      </c>
      <c r="BC167" s="134">
        <f xml:space="preserve">  $J$799</f>
        <v>10</v>
      </c>
      <c r="BD167" s="78">
        <v>3</v>
      </c>
      <c r="BE167" s="69"/>
      <c r="BF167" s="70" t="s">
        <v>65</v>
      </c>
      <c r="BG167" s="134">
        <f xml:space="preserve">  $J$800</f>
        <v>10.8</v>
      </c>
      <c r="BH167" s="78">
        <v>4</v>
      </c>
    </row>
    <row r="168" spans="1:60" x14ac:dyDescent="0.3">
      <c r="A168" s="73">
        <v>3</v>
      </c>
      <c r="B168" s="96">
        <v>44829</v>
      </c>
      <c r="C168" s="85" t="s">
        <v>157</v>
      </c>
      <c r="D168" s="99">
        <v>0.54166666666666663</v>
      </c>
      <c r="E168" s="85" t="s">
        <v>169</v>
      </c>
      <c r="F168" s="64" t="s">
        <v>220</v>
      </c>
      <c r="G168" s="73">
        <v>0</v>
      </c>
      <c r="H168" s="73">
        <f>DVOA!$F$261</f>
        <v>17</v>
      </c>
      <c r="I168" s="73">
        <f>DVOA!$F$263</f>
        <v>30</v>
      </c>
      <c r="J168" s="73">
        <f>DVOA!$F$267</f>
        <v>9</v>
      </c>
      <c r="K168" s="73">
        <f>DVOA!$F$270</f>
        <v>24</v>
      </c>
      <c r="L168" s="73">
        <f>DVOA!$F$271</f>
        <v>5</v>
      </c>
      <c r="M168" s="73">
        <f>DVOA!$F$272</f>
        <v>27</v>
      </c>
      <c r="N168" s="73">
        <f>DVOA!$F$275</f>
        <v>10</v>
      </c>
      <c r="O168" s="81">
        <f>DVOA!$F$264</f>
        <v>3</v>
      </c>
      <c r="P168" s="88"/>
      <c r="Q168" s="82">
        <f>DVOA!$AE$261</f>
        <v>30</v>
      </c>
      <c r="R168" s="73">
        <f>DVOA!$AE$262</f>
        <v>29</v>
      </c>
      <c r="S168" s="81">
        <f>DVOA!$AE$263</f>
        <v>28</v>
      </c>
      <c r="T168" s="75"/>
      <c r="U168" s="87">
        <f>DVOA!$AE$275</f>
        <v>2</v>
      </c>
      <c r="V168" s="88"/>
      <c r="W168" s="82">
        <f>DVOA!$AE$271</f>
        <v>25</v>
      </c>
      <c r="X168" s="72"/>
      <c r="Y168" s="72"/>
      <c r="Z168" s="72"/>
      <c r="AA168" s="72"/>
      <c r="AB168" s="72"/>
      <c r="AC168" s="72"/>
      <c r="AD168" s="72"/>
      <c r="AE168" s="72"/>
      <c r="AF168" s="72"/>
      <c r="AH168" s="68" t="s">
        <v>66</v>
      </c>
      <c r="AI168" s="134">
        <f xml:space="preserve">  $J$826</f>
        <v>19.176470588235293</v>
      </c>
      <c r="AJ168" s="78">
        <v>31</v>
      </c>
      <c r="AK168" s="69"/>
      <c r="AL168" s="70" t="s">
        <v>66</v>
      </c>
      <c r="AM168" s="134">
        <f xml:space="preserve">  $J$827</f>
        <v>17.5</v>
      </c>
      <c r="AN168" s="78">
        <v>24</v>
      </c>
      <c r="AO168" s="69"/>
      <c r="AP168" s="70" t="s">
        <v>66</v>
      </c>
      <c r="AQ168" s="134">
        <f xml:space="preserve">  $J$828</f>
        <v>20.666666666666668</v>
      </c>
      <c r="AR168" s="78">
        <v>29</v>
      </c>
      <c r="AS168" s="69"/>
      <c r="AT168" s="70" t="s">
        <v>66</v>
      </c>
      <c r="AU168" s="134">
        <f xml:space="preserve">  $J$829</f>
        <v>17.75</v>
      </c>
      <c r="AV168" s="78">
        <v>19</v>
      </c>
      <c r="AW168" s="69"/>
      <c r="AX168" s="70" t="s">
        <v>66</v>
      </c>
      <c r="AY168" s="134">
        <f xml:space="preserve">  $J$830</f>
        <v>17.25</v>
      </c>
      <c r="AZ168" s="78">
        <v>20</v>
      </c>
      <c r="BA168" s="69"/>
      <c r="BB168" s="70" t="s">
        <v>66</v>
      </c>
      <c r="BC168" s="134">
        <f xml:space="preserve">  $J$831</f>
        <v>28.75</v>
      </c>
      <c r="BD168" s="78">
        <v>32</v>
      </c>
      <c r="BE168" s="69"/>
      <c r="BF168" s="70" t="s">
        <v>66</v>
      </c>
      <c r="BG168" s="134">
        <f xml:space="preserve">  $J$832</f>
        <v>14.2</v>
      </c>
      <c r="BH168" s="78">
        <v>11</v>
      </c>
    </row>
    <row r="169" spans="1:60" x14ac:dyDescent="0.3">
      <c r="A169" s="73">
        <v>4</v>
      </c>
      <c r="B169" s="96">
        <v>44836</v>
      </c>
      <c r="C169" s="84" t="s">
        <v>175</v>
      </c>
      <c r="D169" s="99">
        <v>0.54166666666666663</v>
      </c>
      <c r="E169" s="85" t="s">
        <v>170</v>
      </c>
      <c r="G169" s="73">
        <f>$G$75</f>
        <v>0.66700000000000004</v>
      </c>
      <c r="H169" s="73">
        <f>DVOA!$F$492</f>
        <v>28</v>
      </c>
      <c r="I169" s="73">
        <f>DVOA!$F$494</f>
        <v>28</v>
      </c>
      <c r="J169" s="73">
        <f>DVOA!$F$498</f>
        <v>25</v>
      </c>
      <c r="K169" s="73">
        <f>DVOA!$F$501</f>
        <v>22</v>
      </c>
      <c r="L169" s="73">
        <f>DVOA!$F$502</f>
        <v>13</v>
      </c>
      <c r="M169" s="73">
        <f>DVOA!$F$503</f>
        <v>11</v>
      </c>
      <c r="N169" s="73">
        <f>DVOA!$F$506</f>
        <v>22</v>
      </c>
      <c r="O169" s="81">
        <f>DVOA!$F$495</f>
        <v>30</v>
      </c>
      <c r="P169" s="88"/>
      <c r="Q169" s="82">
        <f>DVOA!$AE$492</f>
        <v>20</v>
      </c>
      <c r="R169" s="73">
        <f>DVOA!$AE$493</f>
        <v>25</v>
      </c>
      <c r="S169" s="81">
        <f>DVOA!$AE$494</f>
        <v>11</v>
      </c>
      <c r="T169" s="75"/>
      <c r="U169" s="87">
        <f>DVOA!$AE$506</f>
        <v>13</v>
      </c>
      <c r="V169" s="88"/>
      <c r="W169" s="82">
        <f>DVOA!$AE$502</f>
        <v>28</v>
      </c>
      <c r="X169" s="72"/>
      <c r="Y169" s="72"/>
      <c r="Z169" s="72"/>
      <c r="AA169" s="72"/>
      <c r="AB169" s="72"/>
      <c r="AC169" s="72"/>
      <c r="AD169" s="72"/>
      <c r="AE169" s="72"/>
      <c r="AF169" s="72"/>
      <c r="AH169" s="68" t="s">
        <v>67</v>
      </c>
      <c r="AI169" s="134">
        <f xml:space="preserve">  $J$858</f>
        <v>13.117647058823529</v>
      </c>
      <c r="AJ169" s="78">
        <v>3</v>
      </c>
      <c r="AK169" s="69"/>
      <c r="AL169" s="70" t="s">
        <v>67</v>
      </c>
      <c r="AM169" s="134">
        <f xml:space="preserve">  $J$859</f>
        <v>10.375</v>
      </c>
      <c r="AN169" s="78">
        <v>1</v>
      </c>
      <c r="AO169" s="69"/>
      <c r="AP169" s="70" t="s">
        <v>67</v>
      </c>
      <c r="AQ169" s="134">
        <f xml:space="preserve">  $J$860</f>
        <v>15.555555555555555</v>
      </c>
      <c r="AR169" s="78">
        <v>12</v>
      </c>
      <c r="AS169" s="69"/>
      <c r="AT169" s="70" t="s">
        <v>67</v>
      </c>
      <c r="AU169" s="134">
        <f xml:space="preserve">  $J$861</f>
        <v>8</v>
      </c>
      <c r="AV169" s="78">
        <v>1</v>
      </c>
      <c r="AW169" s="69"/>
      <c r="AX169" s="70" t="s">
        <v>67</v>
      </c>
      <c r="AY169" s="134">
        <f xml:space="preserve">  $J$862</f>
        <v>12.75</v>
      </c>
      <c r="AZ169" s="78">
        <v>8</v>
      </c>
      <c r="BA169" s="69"/>
      <c r="BB169" s="70" t="s">
        <v>67</v>
      </c>
      <c r="BC169" s="134">
        <f xml:space="preserve">  $J$863</f>
        <v>16.5</v>
      </c>
      <c r="BD169" s="78">
        <v>18</v>
      </c>
      <c r="BE169" s="69"/>
      <c r="BF169" s="70" t="s">
        <v>67</v>
      </c>
      <c r="BG169" s="134">
        <f xml:space="preserve">  $J$864</f>
        <v>14.8</v>
      </c>
      <c r="BH169" s="78">
        <v>12</v>
      </c>
    </row>
    <row r="170" spans="1:60" x14ac:dyDescent="0.3">
      <c r="A170" s="73">
        <v>5</v>
      </c>
      <c r="B170" s="96">
        <v>44843</v>
      </c>
      <c r="C170" s="84" t="s">
        <v>207</v>
      </c>
      <c r="D170" s="99">
        <v>0.54166666666666663</v>
      </c>
      <c r="E170" s="85" t="s">
        <v>170</v>
      </c>
      <c r="G170" s="73">
        <f>$G$13</f>
        <v>0.66700000000000004</v>
      </c>
      <c r="H170" s="73">
        <f>DVOA!$F$429</f>
        <v>25</v>
      </c>
      <c r="I170" s="73">
        <f>DVOA!$F$431</f>
        <v>31</v>
      </c>
      <c r="J170" s="73">
        <f>DVOA!$F$435</f>
        <v>20</v>
      </c>
      <c r="K170" s="73">
        <f>DVOA!$F$438</f>
        <v>23</v>
      </c>
      <c r="L170" s="73">
        <f>DVOA!$F$439</f>
        <v>21</v>
      </c>
      <c r="M170" s="73">
        <f>DVOA!$F$440</f>
        <v>23</v>
      </c>
      <c r="N170" s="73">
        <f>DVOA!$F$443</f>
        <v>28</v>
      </c>
      <c r="O170" s="81">
        <f>DVOA!$F$432</f>
        <v>12</v>
      </c>
      <c r="P170" s="88"/>
      <c r="Q170" s="82">
        <f>DVOA!$AE$429</f>
        <v>11</v>
      </c>
      <c r="R170" s="73">
        <f>DVOA!$AE$430</f>
        <v>15</v>
      </c>
      <c r="S170" s="81">
        <f>DVOA!$AE$431</f>
        <v>3</v>
      </c>
      <c r="T170" s="75"/>
      <c r="U170" s="87">
        <f>DVOA!$AE$443</f>
        <v>20</v>
      </c>
      <c r="V170" s="88"/>
      <c r="W170" s="82">
        <f>DVOA!$AE$439</f>
        <v>17</v>
      </c>
      <c r="X170" s="72"/>
      <c r="Y170" s="72"/>
      <c r="Z170" s="72"/>
      <c r="AA170" s="72"/>
      <c r="AB170" s="72"/>
      <c r="AC170" s="72"/>
      <c r="AD170" s="72"/>
      <c r="AE170" s="72"/>
      <c r="AF170" s="72"/>
      <c r="AH170" s="68" t="s">
        <v>68</v>
      </c>
      <c r="AI170" s="134">
        <f xml:space="preserve">  $J$890</f>
        <v>14.882352941176471</v>
      </c>
      <c r="AJ170" s="78">
        <v>5</v>
      </c>
      <c r="AK170" s="69"/>
      <c r="AL170" s="70" t="s">
        <v>68</v>
      </c>
      <c r="AM170" s="134">
        <f xml:space="preserve">  $J$891</f>
        <v>16.25</v>
      </c>
      <c r="AN170" s="78">
        <v>16</v>
      </c>
      <c r="AO170" s="69"/>
      <c r="AP170" s="70" t="s">
        <v>68</v>
      </c>
      <c r="AQ170" s="134">
        <f xml:space="preserve">  $J$892</f>
        <v>13.666666666666666</v>
      </c>
      <c r="AR170" s="78">
        <v>5</v>
      </c>
      <c r="AS170" s="69"/>
      <c r="AT170" s="70" t="s">
        <v>68</v>
      </c>
      <c r="AU170" s="134">
        <f xml:space="preserve">  $J$893</f>
        <v>9.75</v>
      </c>
      <c r="AV170" s="78">
        <v>2</v>
      </c>
      <c r="AW170" s="69"/>
      <c r="AX170" s="70" t="s">
        <v>68</v>
      </c>
      <c r="AY170" s="134">
        <f xml:space="preserve">  $J$894</f>
        <v>22.75</v>
      </c>
      <c r="AZ170" s="78">
        <v>28</v>
      </c>
      <c r="BA170" s="69"/>
      <c r="BB170" s="70" t="s">
        <v>68</v>
      </c>
      <c r="BC170" s="134">
        <f xml:space="preserve">  $J$895</f>
        <v>14.5</v>
      </c>
      <c r="BD170" s="78">
        <v>10</v>
      </c>
      <c r="BE170" s="69"/>
      <c r="BF170" s="70" t="s">
        <v>68</v>
      </c>
      <c r="BG170" s="134">
        <f xml:space="preserve">  $J$896</f>
        <v>13</v>
      </c>
      <c r="BH170" s="78">
        <v>6</v>
      </c>
    </row>
    <row r="171" spans="1:60" x14ac:dyDescent="0.3">
      <c r="A171" s="73">
        <v>6</v>
      </c>
      <c r="B171" s="96">
        <v>44847</v>
      </c>
      <c r="C171" s="84" t="s">
        <v>223</v>
      </c>
      <c r="D171" s="99">
        <v>0.84375</v>
      </c>
      <c r="E171" s="85" t="s">
        <v>221</v>
      </c>
      <c r="G171" s="73">
        <f>$G$49</f>
        <v>0.33300000000000002</v>
      </c>
      <c r="H171" s="73">
        <f>DVOA!$F$660</f>
        <v>29</v>
      </c>
      <c r="I171" s="73">
        <f>DVOA!$F$662</f>
        <v>16</v>
      </c>
      <c r="J171" s="73">
        <f>DVOA!$F$666</f>
        <v>28</v>
      </c>
      <c r="K171" s="73">
        <f>DVOA!$F$669</f>
        <v>25</v>
      </c>
      <c r="L171" s="73">
        <f>DVOA!$F$670</f>
        <v>20</v>
      </c>
      <c r="M171" s="73">
        <f>DVOA!$F$671</f>
        <v>28</v>
      </c>
      <c r="N171" s="73">
        <f>DVOA!$F$674</f>
        <v>21</v>
      </c>
      <c r="O171" s="81">
        <f>DVOA!$F$663</f>
        <v>18</v>
      </c>
      <c r="P171" s="88"/>
      <c r="Q171" s="82">
        <f>DVOA!$AE$660</f>
        <v>29</v>
      </c>
      <c r="R171" s="73">
        <f>DVOA!$AE$661</f>
        <v>27</v>
      </c>
      <c r="S171" s="81">
        <f>DVOA!$AE$662</f>
        <v>25</v>
      </c>
      <c r="T171" s="75"/>
      <c r="U171" s="87">
        <f>DVOA!$AE$674</f>
        <v>18</v>
      </c>
      <c r="V171" s="88"/>
      <c r="W171" s="82">
        <f>DVOA!$AE$670</f>
        <v>32</v>
      </c>
      <c r="X171" s="72"/>
      <c r="Y171" s="72"/>
      <c r="Z171" s="72"/>
      <c r="AA171" s="72"/>
      <c r="AB171" s="72"/>
      <c r="AC171" s="72"/>
      <c r="AD171" s="72"/>
      <c r="AE171" s="72"/>
      <c r="AF171" s="72"/>
      <c r="AH171" s="68" t="s">
        <v>69</v>
      </c>
      <c r="AI171" s="134">
        <f xml:space="preserve">  $J$922</f>
        <v>18.529411764705884</v>
      </c>
      <c r="AJ171" s="78">
        <v>27</v>
      </c>
      <c r="AK171" s="69"/>
      <c r="AL171" s="70" t="s">
        <v>69</v>
      </c>
      <c r="AM171" s="134">
        <f xml:space="preserve">  $J$923</f>
        <v>16.875</v>
      </c>
      <c r="AN171" s="78">
        <v>21</v>
      </c>
      <c r="AO171" s="69"/>
      <c r="AP171" s="70" t="s">
        <v>69</v>
      </c>
      <c r="AQ171" s="134">
        <f xml:space="preserve">  $J$924</f>
        <v>21.375</v>
      </c>
      <c r="AR171" s="78">
        <v>31</v>
      </c>
      <c r="AS171" s="69"/>
      <c r="AT171" s="70" t="s">
        <v>69</v>
      </c>
      <c r="AU171" s="134">
        <f xml:space="preserve">  $J$925</f>
        <v>16.75</v>
      </c>
      <c r="AV171" s="78">
        <v>17</v>
      </c>
      <c r="AW171" s="69"/>
      <c r="AX171" s="70" t="s">
        <v>69</v>
      </c>
      <c r="AY171" s="134">
        <f xml:space="preserve">  $J$926</f>
        <v>17</v>
      </c>
      <c r="AZ171" s="78">
        <v>19</v>
      </c>
      <c r="BA171" s="69"/>
      <c r="BB171" s="70" t="s">
        <v>69</v>
      </c>
      <c r="BC171" s="134">
        <f xml:space="preserve">  $J$927</f>
        <v>16.25</v>
      </c>
      <c r="BD171" s="78">
        <v>17</v>
      </c>
      <c r="BE171" s="69"/>
      <c r="BF171" s="70" t="s">
        <v>69</v>
      </c>
      <c r="BG171" s="134">
        <f xml:space="preserve">  $J$928</f>
        <v>23</v>
      </c>
      <c r="BH171" s="78">
        <v>30</v>
      </c>
    </row>
    <row r="172" spans="1:60" x14ac:dyDescent="0.3">
      <c r="A172" s="73">
        <v>7</v>
      </c>
      <c r="B172" s="96">
        <v>44858</v>
      </c>
      <c r="C172" s="84" t="s">
        <v>198</v>
      </c>
      <c r="D172" s="99">
        <v>0.84375</v>
      </c>
      <c r="E172" s="85" t="s">
        <v>171</v>
      </c>
      <c r="G172" s="73">
        <f>$G$19</f>
        <v>0.33300000000000002</v>
      </c>
      <c r="H172" s="73">
        <f>DVOA!$F$450</f>
        <v>21</v>
      </c>
      <c r="I172" s="73">
        <f>DVOA!$F$452</f>
        <v>29</v>
      </c>
      <c r="J172" s="73">
        <f>DVOA!$F$456</f>
        <v>16</v>
      </c>
      <c r="K172" s="73">
        <f>DVOA!$F$459</f>
        <v>2</v>
      </c>
      <c r="L172" s="73">
        <f>DVOA!$F$460</f>
        <v>28</v>
      </c>
      <c r="M172" s="73">
        <f>DVOA!$F$461</f>
        <v>10</v>
      </c>
      <c r="N172" s="73">
        <f>DVOA!$F$464</f>
        <v>25</v>
      </c>
      <c r="O172" s="81">
        <f>DVOA!$F$453</f>
        <v>28</v>
      </c>
      <c r="P172" s="88"/>
      <c r="Q172" s="82">
        <f>DVOA!$AE$450</f>
        <v>13</v>
      </c>
      <c r="R172" s="73">
        <f>DVOA!$AE$451</f>
        <v>22</v>
      </c>
      <c r="S172" s="81">
        <f>DVOA!$AE$452</f>
        <v>1</v>
      </c>
      <c r="T172" s="75"/>
      <c r="U172" s="87">
        <f>DVOA!$AE$464</f>
        <v>26</v>
      </c>
      <c r="V172" s="88"/>
      <c r="W172" s="82">
        <f>DVOA!$AE$460</f>
        <v>19</v>
      </c>
      <c r="X172" s="72"/>
      <c r="Y172" s="72"/>
      <c r="Z172" s="72"/>
      <c r="AA172" s="72"/>
      <c r="AB172" s="72"/>
      <c r="AC172" s="72"/>
      <c r="AD172" s="72"/>
      <c r="AE172" s="72"/>
      <c r="AF172" s="72"/>
      <c r="AH172" s="68" t="s">
        <v>70</v>
      </c>
      <c r="AI172" s="134">
        <f xml:space="preserve">  $J$954</f>
        <v>17.764705882352942</v>
      </c>
      <c r="AJ172" s="78">
        <v>25</v>
      </c>
      <c r="AK172" s="69"/>
      <c r="AL172" s="70" t="s">
        <v>70</v>
      </c>
      <c r="AM172" s="134">
        <f xml:space="preserve">  $J$955</f>
        <v>20.625</v>
      </c>
      <c r="AN172" s="78">
        <v>29</v>
      </c>
      <c r="AO172" s="69"/>
      <c r="AP172" s="70" t="s">
        <v>70</v>
      </c>
      <c r="AQ172" s="134">
        <f xml:space="preserve">  $J$956</f>
        <v>15.222222222222221</v>
      </c>
      <c r="AR172" s="78">
        <v>11</v>
      </c>
      <c r="AS172" s="69"/>
      <c r="AT172" s="70" t="s">
        <v>70</v>
      </c>
      <c r="AU172" s="134">
        <f xml:space="preserve">  $J$957</f>
        <v>21.75</v>
      </c>
      <c r="AV172" s="78">
        <v>28</v>
      </c>
      <c r="AW172" s="69"/>
      <c r="AX172" s="70" t="s">
        <v>70</v>
      </c>
      <c r="AY172" s="134">
        <f xml:space="preserve">  $J$958</f>
        <v>19.5</v>
      </c>
      <c r="AZ172" s="78">
        <v>25</v>
      </c>
      <c r="BA172" s="69"/>
      <c r="BB172" s="70" t="s">
        <v>70</v>
      </c>
      <c r="BC172" s="134">
        <f xml:space="preserve">  $J$959</f>
        <v>15.5</v>
      </c>
      <c r="BD172" s="78">
        <v>14</v>
      </c>
      <c r="BE172" s="69"/>
      <c r="BF172" s="70" t="s">
        <v>70</v>
      </c>
      <c r="BG172" s="134">
        <f xml:space="preserve">  $J$960</f>
        <v>15</v>
      </c>
      <c r="BH172" s="78">
        <v>13</v>
      </c>
    </row>
    <row r="173" spans="1:60" x14ac:dyDescent="0.3">
      <c r="A173" s="73">
        <v>8</v>
      </c>
      <c r="B173" s="96">
        <v>44864</v>
      </c>
      <c r="C173" s="84" t="s">
        <v>167</v>
      </c>
      <c r="D173" s="99">
        <v>0.54166666666666663</v>
      </c>
      <c r="E173" s="85" t="s">
        <v>170</v>
      </c>
      <c r="F173" s="64" t="s">
        <v>220</v>
      </c>
      <c r="G173" s="85">
        <v>0.66700000000000004</v>
      </c>
      <c r="H173" s="85">
        <f>DVOA!$F$177</f>
        <v>8</v>
      </c>
      <c r="I173" s="85">
        <f>DVOA!$F$179</f>
        <v>19</v>
      </c>
      <c r="J173" s="85">
        <f>DVOA!$F$183</f>
        <v>6</v>
      </c>
      <c r="K173" s="85">
        <f>DVOA!$F$186</f>
        <v>10</v>
      </c>
      <c r="L173" s="85">
        <f>DVOA!$F$187</f>
        <v>10</v>
      </c>
      <c r="M173" s="85">
        <f>DVOA!$F$188</f>
        <v>12</v>
      </c>
      <c r="N173" s="85">
        <f>DVOA!$F$191</f>
        <v>9</v>
      </c>
      <c r="O173" s="90">
        <f>DVOA!$F$180</f>
        <v>25</v>
      </c>
      <c r="P173" s="88"/>
      <c r="Q173" s="91">
        <f>DVOA!$AE$177</f>
        <v>15</v>
      </c>
      <c r="R173" s="85">
        <f>DVOA!$AE$178</f>
        <v>17</v>
      </c>
      <c r="S173" s="90">
        <f>DVOA!$AE$179</f>
        <v>4</v>
      </c>
      <c r="T173" s="75"/>
      <c r="U173" s="94">
        <f>DVOA!$AE$191</f>
        <v>4</v>
      </c>
      <c r="V173" s="88"/>
      <c r="W173" s="82">
        <f>DVOA!$AE$187</f>
        <v>6</v>
      </c>
      <c r="X173" s="72"/>
      <c r="Y173" s="72"/>
      <c r="Z173" s="72"/>
      <c r="AA173" s="72"/>
      <c r="AB173" s="72"/>
      <c r="AC173" s="72"/>
      <c r="AD173" s="72"/>
      <c r="AE173" s="72"/>
      <c r="AF173" s="72"/>
      <c r="AH173" s="68" t="s">
        <v>71</v>
      </c>
      <c r="AI173" s="134">
        <f xml:space="preserve">  $J$986</f>
        <v>16.882352941176471</v>
      </c>
      <c r="AJ173" s="78">
        <v>21</v>
      </c>
      <c r="AK173" s="69"/>
      <c r="AL173" s="70" t="s">
        <v>71</v>
      </c>
      <c r="AM173" s="134">
        <f xml:space="preserve">  $J$987</f>
        <v>22</v>
      </c>
      <c r="AN173" s="78">
        <v>31</v>
      </c>
      <c r="AO173" s="69"/>
      <c r="AP173" s="70" t="s">
        <v>71</v>
      </c>
      <c r="AQ173" s="134">
        <f xml:space="preserve">  $J$988</f>
        <v>12.333333333333334</v>
      </c>
      <c r="AR173" s="78">
        <v>4</v>
      </c>
      <c r="AS173" s="69"/>
      <c r="AT173" s="70" t="s">
        <v>71</v>
      </c>
      <c r="AU173" s="134">
        <f xml:space="preserve">  $J$989</f>
        <v>17.75</v>
      </c>
      <c r="AV173" s="78">
        <v>19</v>
      </c>
      <c r="AW173" s="69"/>
      <c r="AX173" s="70" t="s">
        <v>71</v>
      </c>
      <c r="AY173" s="134">
        <f xml:space="preserve">  $J$990</f>
        <v>26.25</v>
      </c>
      <c r="AZ173" s="78">
        <v>32</v>
      </c>
      <c r="BA173" s="69"/>
      <c r="BB173" s="70" t="s">
        <v>71</v>
      </c>
      <c r="BC173" s="134">
        <f xml:space="preserve">  $J$991</f>
        <v>12</v>
      </c>
      <c r="BD173" s="78">
        <v>7</v>
      </c>
      <c r="BE173" s="69"/>
      <c r="BF173" s="70" t="s">
        <v>71</v>
      </c>
      <c r="BG173" s="134">
        <f xml:space="preserve">  $J$992</f>
        <v>12.6</v>
      </c>
      <c r="BH173" s="78">
        <v>5</v>
      </c>
    </row>
    <row r="174" spans="1:60" x14ac:dyDescent="0.3">
      <c r="A174" s="73">
        <v>9</v>
      </c>
      <c r="B174" s="96">
        <v>44871</v>
      </c>
      <c r="C174" s="85" t="s">
        <v>196</v>
      </c>
      <c r="D174" s="99">
        <v>0.54166666666666663</v>
      </c>
      <c r="E174" s="85" t="s">
        <v>169</v>
      </c>
      <c r="G174" s="73">
        <f>$G$71</f>
        <v>1</v>
      </c>
      <c r="H174" s="73">
        <f>DVOA!$F$408</f>
        <v>24</v>
      </c>
      <c r="I174" s="73">
        <f>DVOA!$F$410</f>
        <v>7</v>
      </c>
      <c r="J174" s="73">
        <f>DVOA!$F$414</f>
        <v>29</v>
      </c>
      <c r="K174" s="73">
        <f>DVOA!$F$417</f>
        <v>12</v>
      </c>
      <c r="L174" s="73">
        <f>DVOA!$F$418</f>
        <v>23</v>
      </c>
      <c r="M174" s="73">
        <f>DVOA!$F$419</f>
        <v>19</v>
      </c>
      <c r="N174" s="73">
        <f>DVOA!$F$422</f>
        <v>30</v>
      </c>
      <c r="O174" s="81">
        <f>DVOA!$F$411</f>
        <v>27</v>
      </c>
      <c r="P174" s="88"/>
      <c r="Q174" s="82">
        <f>DVOA!$AE$408</f>
        <v>2</v>
      </c>
      <c r="R174" s="73">
        <f>DVOA!$AE$409</f>
        <v>3</v>
      </c>
      <c r="S174" s="81">
        <f>DVOA!$AE$410</f>
        <v>15</v>
      </c>
      <c r="T174" s="75"/>
      <c r="U174" s="87">
        <f>DVOA!$AE$422</f>
        <v>29</v>
      </c>
      <c r="V174" s="88"/>
      <c r="W174" s="82">
        <f>DVOA!$AE$418</f>
        <v>11</v>
      </c>
      <c r="X174" s="72"/>
      <c r="Y174" s="72"/>
      <c r="Z174" s="72"/>
      <c r="AA174" s="72"/>
      <c r="AB174" s="72"/>
      <c r="AC174" s="72"/>
      <c r="AD174" s="72"/>
      <c r="AE174" s="72"/>
      <c r="AF174" s="72"/>
      <c r="AH174" s="68" t="s">
        <v>72</v>
      </c>
      <c r="AI174" s="134">
        <f xml:space="preserve">  $J$1018</f>
        <v>17.352941176470587</v>
      </c>
      <c r="AJ174" s="78">
        <v>24</v>
      </c>
      <c r="AK174" s="83"/>
      <c r="AL174" s="70" t="s">
        <v>72</v>
      </c>
      <c r="AM174" s="134">
        <f xml:space="preserve">  $J$1019</f>
        <v>16.375</v>
      </c>
      <c r="AN174" s="78">
        <v>18</v>
      </c>
      <c r="AO174" s="83"/>
      <c r="AP174" s="68" t="s">
        <v>72</v>
      </c>
      <c r="AQ174" s="134">
        <f xml:space="preserve">  $J$1020</f>
        <v>18.222222222222221</v>
      </c>
      <c r="AR174" s="78">
        <v>21</v>
      </c>
      <c r="AS174" s="83"/>
      <c r="AT174" s="68" t="s">
        <v>72</v>
      </c>
      <c r="AU174" s="134">
        <f xml:space="preserve">  $J$1021</f>
        <v>10</v>
      </c>
      <c r="AV174" s="78">
        <v>3</v>
      </c>
      <c r="AW174" s="83"/>
      <c r="AX174" s="68" t="s">
        <v>72</v>
      </c>
      <c r="AY174" s="134">
        <f xml:space="preserve">  $J$1022</f>
        <v>22.75</v>
      </c>
      <c r="AZ174" s="78">
        <v>28</v>
      </c>
      <c r="BA174" s="83"/>
      <c r="BB174" s="68" t="s">
        <v>72</v>
      </c>
      <c r="BC174" s="134">
        <f xml:space="preserve">  $J$1023</f>
        <v>17.75</v>
      </c>
      <c r="BD174" s="78">
        <v>22</v>
      </c>
      <c r="BE174" s="83"/>
      <c r="BF174" s="68" t="s">
        <v>72</v>
      </c>
      <c r="BG174" s="134">
        <f xml:space="preserve">  $J$1024</f>
        <v>18.600000000000001</v>
      </c>
      <c r="BH174" s="78">
        <v>22</v>
      </c>
    </row>
    <row r="175" spans="1:60" x14ac:dyDescent="0.3">
      <c r="A175" s="73">
        <v>10</v>
      </c>
      <c r="B175" s="96">
        <v>44878</v>
      </c>
      <c r="C175" s="84" t="s">
        <v>182</v>
      </c>
      <c r="D175" s="99">
        <v>0.54166666666666663</v>
      </c>
      <c r="E175" s="84" t="s">
        <v>170</v>
      </c>
      <c r="F175" s="113"/>
      <c r="G175" s="84">
        <f>$G$113</f>
        <v>0.33300000000000002</v>
      </c>
      <c r="H175" s="73">
        <f>DVOA!$F$219</f>
        <v>22</v>
      </c>
      <c r="I175" s="73">
        <f>DVOA!$F$221</f>
        <v>24</v>
      </c>
      <c r="J175" s="73">
        <f>DVOA!$F$225</f>
        <v>19</v>
      </c>
      <c r="K175" s="73">
        <f>DVOA!$F$228</f>
        <v>19</v>
      </c>
      <c r="L175" s="73">
        <f>DVOA!$F$229</f>
        <v>24</v>
      </c>
      <c r="M175" s="73">
        <f>DVOA!$F$230</f>
        <v>18</v>
      </c>
      <c r="N175" s="73">
        <f>DVOA!$F$233</f>
        <v>18</v>
      </c>
      <c r="O175" s="110">
        <f>DVOA!$F$222</f>
        <v>22</v>
      </c>
      <c r="P175" s="88"/>
      <c r="Q175" s="112">
        <f>DVOA!$AE$219</f>
        <v>7</v>
      </c>
      <c r="R175" s="73">
        <f>DVOA!$AE$220</f>
        <v>12</v>
      </c>
      <c r="S175" s="110">
        <f>DVOA!$AE$221</f>
        <v>5</v>
      </c>
      <c r="T175" s="75"/>
      <c r="U175" s="111">
        <f>DVOA!$AE$233</f>
        <v>11</v>
      </c>
      <c r="V175" s="88"/>
      <c r="W175" s="112">
        <f>DVOA!$AE$229</f>
        <v>13</v>
      </c>
      <c r="X175" s="72"/>
      <c r="Y175" s="72"/>
      <c r="Z175" s="72"/>
      <c r="AA175" s="72"/>
      <c r="AB175" s="72"/>
      <c r="AC175" s="72"/>
      <c r="AD175" s="72"/>
      <c r="AE175" s="72"/>
      <c r="AF175" s="72"/>
    </row>
    <row r="176" spans="1:60" x14ac:dyDescent="0.3">
      <c r="A176" s="73">
        <v>11</v>
      </c>
      <c r="B176" s="96">
        <v>44885</v>
      </c>
      <c r="C176" s="84" t="s">
        <v>201</v>
      </c>
      <c r="D176" s="99">
        <v>0.54166666666666663</v>
      </c>
      <c r="E176" s="85" t="s">
        <v>170</v>
      </c>
      <c r="G176" s="73">
        <f>$G$22</f>
        <v>0.33300000000000002</v>
      </c>
      <c r="H176" s="73">
        <f>DVOA!$F$30</f>
        <v>27</v>
      </c>
      <c r="I176" s="73">
        <f>DVOA!$F$32</f>
        <v>27</v>
      </c>
      <c r="J176" s="73">
        <f>DVOA!$F$36</f>
        <v>24</v>
      </c>
      <c r="K176" s="73">
        <f>DVOA!$F$39</f>
        <v>17</v>
      </c>
      <c r="L176" s="73">
        <f>DVOA!$F$40</f>
        <v>25</v>
      </c>
      <c r="M176" s="73">
        <f>DVOA!$F$41</f>
        <v>26</v>
      </c>
      <c r="N176" s="73">
        <f>DVOA!$F$44</f>
        <v>24</v>
      </c>
      <c r="O176" s="81">
        <f>DVOA!$F$33</f>
        <v>10</v>
      </c>
      <c r="P176" s="88"/>
      <c r="Q176" s="82">
        <f>DVOA!$AE$30</f>
        <v>8</v>
      </c>
      <c r="R176" s="73">
        <f>DVOA!$AE$31</f>
        <v>9</v>
      </c>
      <c r="S176" s="81">
        <f>DVOA!$AE$32</f>
        <v>8</v>
      </c>
      <c r="T176" s="75"/>
      <c r="U176" s="87">
        <f>DVOA!$AE$44</f>
        <v>6</v>
      </c>
      <c r="V176" s="88"/>
      <c r="W176" s="82">
        <f>DVOA!$AE$40</f>
        <v>14</v>
      </c>
      <c r="X176" s="72"/>
      <c r="Y176" s="72"/>
      <c r="Z176" s="72"/>
      <c r="AA176" s="72"/>
      <c r="AB176" s="72"/>
      <c r="AC176" s="72"/>
      <c r="AD176" s="72"/>
      <c r="AE176" s="72"/>
      <c r="AF176" s="72"/>
      <c r="AH176" s="457" t="s">
        <v>242</v>
      </c>
      <c r="AI176" s="458"/>
      <c r="AJ176" s="458"/>
      <c r="AK176" s="458"/>
      <c r="AL176" s="458"/>
      <c r="AM176" s="458"/>
      <c r="AN176" s="458"/>
      <c r="AO176" s="458"/>
      <c r="AP176" s="458"/>
      <c r="AQ176" s="458"/>
      <c r="AR176" s="458"/>
      <c r="AS176" s="458"/>
      <c r="AT176" s="458"/>
      <c r="AU176" s="458"/>
      <c r="AV176" s="458"/>
      <c r="AW176" s="458"/>
      <c r="AX176" s="458"/>
      <c r="AY176" s="458"/>
      <c r="AZ176" s="458"/>
      <c r="BA176" s="458"/>
      <c r="BB176" s="458"/>
      <c r="BC176" s="458"/>
      <c r="BD176" s="458"/>
      <c r="BE176" s="458"/>
      <c r="BF176" s="458"/>
      <c r="BG176" s="458"/>
      <c r="BH176" s="459"/>
    </row>
    <row r="177" spans="1:60" x14ac:dyDescent="0.3">
      <c r="A177" s="73">
        <v>12</v>
      </c>
      <c r="B177" s="96">
        <v>44892</v>
      </c>
      <c r="C177" s="84" t="s">
        <v>197</v>
      </c>
      <c r="D177" s="99">
        <v>0.54166666666666663</v>
      </c>
      <c r="E177" s="84" t="s">
        <v>170</v>
      </c>
      <c r="G177" s="77">
        <f>$G$70</f>
        <v>0.33300000000000002</v>
      </c>
      <c r="H177" s="73">
        <f>DVOA!$F$513</f>
        <v>32</v>
      </c>
      <c r="I177" s="73">
        <f>DVOA!$F$515</f>
        <v>12</v>
      </c>
      <c r="J177" s="73">
        <f>DVOA!$F$519</f>
        <v>32</v>
      </c>
      <c r="K177" s="73">
        <f>DVOA!$F$522</f>
        <v>13</v>
      </c>
      <c r="L177" s="73">
        <f>DVOA!$F$523</f>
        <v>31</v>
      </c>
      <c r="M177" s="73">
        <f>DVOA!$F$524</f>
        <v>30</v>
      </c>
      <c r="N177" s="73">
        <f>DVOA!$F$527</f>
        <v>15</v>
      </c>
      <c r="O177" s="81">
        <f>DVOA!$F$516</f>
        <v>23</v>
      </c>
      <c r="P177" s="88"/>
      <c r="Q177" s="82">
        <f>DVOA!$AE$513</f>
        <v>19</v>
      </c>
      <c r="R177" s="73">
        <f>DVOA!$AE$514</f>
        <v>23</v>
      </c>
      <c r="S177" s="81">
        <f>DVOA!$AE$515</f>
        <v>17</v>
      </c>
      <c r="T177" s="75"/>
      <c r="U177" s="87">
        <f>DVOA!$AE$527</f>
        <v>7</v>
      </c>
      <c r="V177" s="88"/>
      <c r="W177" s="82">
        <f>DVOA!$AE$523</f>
        <v>30</v>
      </c>
      <c r="X177" s="72"/>
      <c r="Y177" s="72"/>
      <c r="Z177" s="72"/>
      <c r="AA177" s="72"/>
      <c r="AB177" s="72"/>
      <c r="AC177" s="72"/>
      <c r="AD177" s="72"/>
      <c r="AE177" s="72"/>
      <c r="AF177" s="72"/>
      <c r="AH177" s="454" t="s">
        <v>132</v>
      </c>
      <c r="AI177" s="455"/>
      <c r="AJ177" s="456"/>
      <c r="AK177" s="66"/>
      <c r="AL177" s="454" t="s">
        <v>133</v>
      </c>
      <c r="AM177" s="455"/>
      <c r="AN177" s="456"/>
      <c r="AO177" s="67"/>
      <c r="AP177" s="454" t="s">
        <v>134</v>
      </c>
      <c r="AQ177" s="455"/>
      <c r="AR177" s="456"/>
      <c r="AS177" s="67"/>
      <c r="AT177" s="454" t="s">
        <v>135</v>
      </c>
      <c r="AU177" s="455"/>
      <c r="AV177" s="456"/>
      <c r="AW177" s="67"/>
      <c r="AX177" s="454" t="s">
        <v>136</v>
      </c>
      <c r="AY177" s="455"/>
      <c r="AZ177" s="456"/>
      <c r="BA177" s="67"/>
      <c r="BB177" s="454" t="s">
        <v>137</v>
      </c>
      <c r="BC177" s="455"/>
      <c r="BD177" s="456"/>
      <c r="BE177" s="67"/>
      <c r="BF177" s="454" t="s">
        <v>138</v>
      </c>
      <c r="BG177" s="455"/>
      <c r="BH177" s="456"/>
    </row>
    <row r="178" spans="1:60" x14ac:dyDescent="0.3">
      <c r="A178" s="73">
        <v>13</v>
      </c>
      <c r="B178" s="96">
        <v>44899</v>
      </c>
      <c r="C178" s="85" t="s">
        <v>158</v>
      </c>
      <c r="D178" s="99">
        <v>0.54166666666666663</v>
      </c>
      <c r="E178" s="85" t="s">
        <v>170</v>
      </c>
      <c r="G178" s="73">
        <f>$G$109</f>
        <v>0.66700000000000004</v>
      </c>
      <c r="H178" s="73">
        <f>DVOA!$F$240</f>
        <v>19</v>
      </c>
      <c r="I178" s="73">
        <f>DVOA!$F$242</f>
        <v>32</v>
      </c>
      <c r="J178" s="73">
        <f>DVOA!$F$246</f>
        <v>13</v>
      </c>
      <c r="K178" s="73">
        <f>DVOA!$F$249</f>
        <v>32</v>
      </c>
      <c r="L178" s="73">
        <f>DVOA!$F$250</f>
        <v>3</v>
      </c>
      <c r="M178" s="73">
        <f>DVOA!$F$251</f>
        <v>5</v>
      </c>
      <c r="N178" s="73">
        <f>DVOA!$F$254</f>
        <v>14</v>
      </c>
      <c r="O178" s="81">
        <f>DVOA!$F$243</f>
        <v>17</v>
      </c>
      <c r="P178" s="88"/>
      <c r="Q178" s="82">
        <f>DVOA!$AE$240</f>
        <v>9</v>
      </c>
      <c r="R178" s="73">
        <f>DVOA!$AE$241</f>
        <v>13</v>
      </c>
      <c r="S178" s="81">
        <f>DVOA!$AE$242</f>
        <v>7</v>
      </c>
      <c r="T178" s="75"/>
      <c r="U178" s="87">
        <f>DVOA!$AE$254</f>
        <v>14</v>
      </c>
      <c r="V178" s="88"/>
      <c r="W178" s="82">
        <f>DVOA!$AE$250</f>
        <v>12</v>
      </c>
      <c r="X178" s="72"/>
      <c r="Y178" s="72"/>
      <c r="Z178" s="72"/>
      <c r="AA178" s="72"/>
      <c r="AB178" s="72"/>
      <c r="AC178" s="72"/>
      <c r="AD178" s="72"/>
      <c r="AE178" s="72"/>
      <c r="AF178" s="72"/>
      <c r="AH178" s="68" t="s">
        <v>41</v>
      </c>
      <c r="AI178" s="134">
        <f xml:space="preserve">   $L$26</f>
        <v>15.882352941176471</v>
      </c>
      <c r="AJ178" s="78">
        <v>14</v>
      </c>
      <c r="AK178" s="69"/>
      <c r="AL178" s="70" t="s">
        <v>41</v>
      </c>
      <c r="AM178" s="134">
        <f xml:space="preserve">   $L$27</f>
        <v>12.375</v>
      </c>
      <c r="AN178" s="78">
        <v>3</v>
      </c>
      <c r="AO178" s="69"/>
      <c r="AP178" s="70" t="s">
        <v>41</v>
      </c>
      <c r="AQ178" s="134">
        <f xml:space="preserve">   $L$28</f>
        <v>19</v>
      </c>
      <c r="AR178" s="78">
        <v>25</v>
      </c>
      <c r="AS178" s="69"/>
      <c r="AT178" s="70" t="s">
        <v>41</v>
      </c>
      <c r="AU178" s="134">
        <f xml:space="preserve">   $L$29</f>
        <v>13.5</v>
      </c>
      <c r="AV178" s="78">
        <v>10</v>
      </c>
      <c r="AW178" s="69"/>
      <c r="AX178" s="70" t="s">
        <v>41</v>
      </c>
      <c r="AY178" s="134">
        <f xml:space="preserve">   $L$30</f>
        <v>11.25</v>
      </c>
      <c r="AZ178" s="78">
        <v>4</v>
      </c>
      <c r="BA178" s="69"/>
      <c r="BB178" s="70" t="s">
        <v>41</v>
      </c>
      <c r="BC178" s="134">
        <f xml:space="preserve">   $L$31</f>
        <v>17.75</v>
      </c>
      <c r="BD178" s="78">
        <v>20</v>
      </c>
      <c r="BE178" s="69"/>
      <c r="BF178" s="70" t="s">
        <v>41</v>
      </c>
      <c r="BG178" s="134">
        <f xml:space="preserve">   $L$32</f>
        <v>20</v>
      </c>
      <c r="BH178" s="78">
        <v>25</v>
      </c>
    </row>
    <row r="179" spans="1:60" x14ac:dyDescent="0.3">
      <c r="A179" s="73">
        <v>14</v>
      </c>
      <c r="B179" s="96" t="s">
        <v>147</v>
      </c>
      <c r="C179" s="101" t="s">
        <v>162</v>
      </c>
      <c r="D179" s="102" t="s">
        <v>162</v>
      </c>
      <c r="E179" s="101" t="s">
        <v>162</v>
      </c>
      <c r="G179" s="101" t="s">
        <v>162</v>
      </c>
      <c r="H179" s="101" t="s">
        <v>162</v>
      </c>
      <c r="I179" s="101" t="s">
        <v>162</v>
      </c>
      <c r="J179" s="101" t="s">
        <v>162</v>
      </c>
      <c r="K179" s="101" t="s">
        <v>162</v>
      </c>
      <c r="L179" s="101" t="s">
        <v>162</v>
      </c>
      <c r="M179" s="101" t="s">
        <v>162</v>
      </c>
      <c r="N179" s="101" t="s">
        <v>162</v>
      </c>
      <c r="O179" s="101" t="s">
        <v>162</v>
      </c>
      <c r="P179" s="88"/>
      <c r="Q179" s="101" t="s">
        <v>162</v>
      </c>
      <c r="R179" s="101" t="s">
        <v>162</v>
      </c>
      <c r="S179" s="101" t="s">
        <v>162</v>
      </c>
      <c r="T179" s="75"/>
      <c r="U179" s="101" t="s">
        <v>162</v>
      </c>
      <c r="V179" s="88"/>
      <c r="W179" s="101" t="s">
        <v>162</v>
      </c>
      <c r="X179" s="72"/>
      <c r="Y179" s="72"/>
      <c r="Z179" s="72"/>
      <c r="AA179" s="72"/>
      <c r="AB179" s="72"/>
      <c r="AC179" s="72"/>
      <c r="AD179" s="72"/>
      <c r="AE179" s="72"/>
      <c r="AF179" s="72"/>
      <c r="AH179" s="68" t="s">
        <v>42</v>
      </c>
      <c r="AI179" s="134">
        <f xml:space="preserve">   $L$58</f>
        <v>14.411764705882353</v>
      </c>
      <c r="AJ179" s="78">
        <v>6</v>
      </c>
      <c r="AK179" s="69"/>
      <c r="AL179" s="70" t="s">
        <v>42</v>
      </c>
      <c r="AM179" s="134">
        <f xml:space="preserve">   $L$59</f>
        <v>16.75</v>
      </c>
      <c r="AN179" s="78">
        <v>18</v>
      </c>
      <c r="AO179" s="69"/>
      <c r="AP179" s="70" t="s">
        <v>42</v>
      </c>
      <c r="AQ179" s="134">
        <f xml:space="preserve">   $L$60</f>
        <v>12.333333333333334</v>
      </c>
      <c r="AR179" s="78">
        <v>5</v>
      </c>
      <c r="AS179" s="69"/>
      <c r="AT179" s="70" t="s">
        <v>42</v>
      </c>
      <c r="AU179" s="134">
        <f xml:space="preserve">   $L$61</f>
        <v>17.25</v>
      </c>
      <c r="AV179" s="78">
        <v>19</v>
      </c>
      <c r="AW179" s="69"/>
      <c r="AX179" s="70" t="s">
        <v>42</v>
      </c>
      <c r="AY179" s="134">
        <f xml:space="preserve">   $L$62</f>
        <v>16.25</v>
      </c>
      <c r="AZ179" s="78">
        <v>15</v>
      </c>
      <c r="BA179" s="69"/>
      <c r="BB179" s="70" t="s">
        <v>42</v>
      </c>
      <c r="BC179" s="134">
        <f xml:space="preserve">   $L$63</f>
        <v>14</v>
      </c>
      <c r="BD179" s="78">
        <v>11</v>
      </c>
      <c r="BE179" s="69"/>
      <c r="BF179" s="70" t="s">
        <v>42</v>
      </c>
      <c r="BG179" s="134">
        <f xml:space="preserve">   $L$64</f>
        <v>11</v>
      </c>
      <c r="BH179" s="78">
        <v>6</v>
      </c>
    </row>
    <row r="180" spans="1:60" x14ac:dyDescent="0.3">
      <c r="A180" s="73">
        <v>15</v>
      </c>
      <c r="B180" s="96">
        <v>44913</v>
      </c>
      <c r="C180" s="85" t="s">
        <v>173</v>
      </c>
      <c r="D180" s="99">
        <v>0.54166666666666663</v>
      </c>
      <c r="E180" s="85" t="s">
        <v>170</v>
      </c>
      <c r="G180" s="73">
        <f>$G$10</f>
        <v>1</v>
      </c>
      <c r="H180" s="73">
        <f>DVOA!$F$534</f>
        <v>6</v>
      </c>
      <c r="I180" s="73">
        <f>DVOA!$F$536</f>
        <v>25</v>
      </c>
      <c r="J180" s="73">
        <f>DVOA!$F$540</f>
        <v>3</v>
      </c>
      <c r="K180" s="73">
        <f>DVOA!$F$543</f>
        <v>7</v>
      </c>
      <c r="L180" s="73">
        <f>DVOA!$F$544</f>
        <v>4</v>
      </c>
      <c r="M180" s="73">
        <f>DVOA!$F$545</f>
        <v>13</v>
      </c>
      <c r="N180" s="73">
        <f>DVOA!$F$548</f>
        <v>7</v>
      </c>
      <c r="O180" s="81">
        <f>DVOA!$F$537</f>
        <v>16</v>
      </c>
      <c r="P180" s="88"/>
      <c r="Q180" s="82">
        <f>DVOA!$AE$534</f>
        <v>4</v>
      </c>
      <c r="R180" s="73">
        <f>DVOA!$AE$535</f>
        <v>4</v>
      </c>
      <c r="S180" s="81">
        <f>DVOA!$AE$536</f>
        <v>10</v>
      </c>
      <c r="T180" s="75"/>
      <c r="U180" s="87">
        <f>DVOA!$AE$548</f>
        <v>28</v>
      </c>
      <c r="V180" s="88"/>
      <c r="W180" s="82">
        <f>DVOA!$AE$544</f>
        <v>4</v>
      </c>
      <c r="X180" s="72"/>
      <c r="Y180" s="72"/>
      <c r="Z180" s="72"/>
      <c r="AA180" s="72"/>
      <c r="AB180" s="72"/>
      <c r="AC180" s="72"/>
      <c r="AD180" s="72"/>
      <c r="AE180" s="72"/>
      <c r="AF180" s="72"/>
      <c r="AH180" s="68" t="s">
        <v>43</v>
      </c>
      <c r="AI180" s="134">
        <f xml:space="preserve">   $L$90</f>
        <v>18.8125</v>
      </c>
      <c r="AJ180" s="78">
        <v>27</v>
      </c>
      <c r="AK180" s="69"/>
      <c r="AL180" s="70" t="s">
        <v>43</v>
      </c>
      <c r="AM180" s="134">
        <f xml:space="preserve">   $L$91</f>
        <v>21</v>
      </c>
      <c r="AN180" s="78">
        <v>30</v>
      </c>
      <c r="AO180" s="69"/>
      <c r="AP180" s="70" t="s">
        <v>43</v>
      </c>
      <c r="AQ180" s="134">
        <f xml:space="preserve">   $L$92</f>
        <v>15.777777777777779</v>
      </c>
      <c r="AR180" s="78">
        <v>12</v>
      </c>
      <c r="AS180" s="69"/>
      <c r="AT180" s="70" t="s">
        <v>43</v>
      </c>
      <c r="AU180" s="134">
        <f xml:space="preserve">   $L$93</f>
        <v>27</v>
      </c>
      <c r="AV180" s="78">
        <v>32</v>
      </c>
      <c r="AW180" s="69"/>
      <c r="AX180" s="70" t="s">
        <v>43</v>
      </c>
      <c r="AY180" s="134">
        <f xml:space="preserve">   $L$94</f>
        <v>15</v>
      </c>
      <c r="AZ180" s="78">
        <v>12</v>
      </c>
      <c r="BA180" s="69"/>
      <c r="BB180" s="70" t="s">
        <v>43</v>
      </c>
      <c r="BC180" s="134">
        <f xml:space="preserve">   $L$95</f>
        <v>11.5</v>
      </c>
      <c r="BD180" s="78">
        <v>6</v>
      </c>
      <c r="BE180" s="69"/>
      <c r="BF180" s="70" t="s">
        <v>43</v>
      </c>
      <c r="BG180" s="134">
        <f xml:space="preserve">   $L$96</f>
        <v>19.2</v>
      </c>
      <c r="BH180" s="78">
        <v>23</v>
      </c>
    </row>
    <row r="181" spans="1:60" x14ac:dyDescent="0.3">
      <c r="A181" s="73">
        <v>16</v>
      </c>
      <c r="B181" s="96">
        <v>44919</v>
      </c>
      <c r="C181" s="84" t="s">
        <v>218</v>
      </c>
      <c r="D181" s="99">
        <v>0.54166666666666663</v>
      </c>
      <c r="E181" s="85" t="s">
        <v>169</v>
      </c>
      <c r="G181" s="73">
        <f>$G$73</f>
        <v>0.66700000000000004</v>
      </c>
      <c r="H181" s="73">
        <f>DVOA!$F$72</f>
        <v>2</v>
      </c>
      <c r="I181" s="73">
        <f>DVOA!$F$74</f>
        <v>5</v>
      </c>
      <c r="J181" s="73">
        <f>DVOA!$F$78</f>
        <v>2</v>
      </c>
      <c r="K181" s="73">
        <f>DVOA!$F$81</f>
        <v>14</v>
      </c>
      <c r="L181" s="73">
        <f>DVOA!$F$82</f>
        <v>26</v>
      </c>
      <c r="M181" s="73">
        <f>DVOA!$F$83</f>
        <v>3</v>
      </c>
      <c r="N181" s="73">
        <f>DVOA!$F$86</f>
        <v>1</v>
      </c>
      <c r="O181" s="81">
        <f>DVOA!$F$75</f>
        <v>11</v>
      </c>
      <c r="P181" s="88"/>
      <c r="Q181" s="82">
        <f>DVOA!$AE$72</f>
        <v>6</v>
      </c>
      <c r="R181" s="73">
        <f>DVOA!$AE$73</f>
        <v>5</v>
      </c>
      <c r="S181" s="81">
        <f>DVOA!$AE$74</f>
        <v>32</v>
      </c>
      <c r="T181" s="75"/>
      <c r="U181" s="87">
        <f>DVOA!$AE$86</f>
        <v>8</v>
      </c>
      <c r="V181" s="88"/>
      <c r="W181" s="82">
        <f>DVOA!$AE$82</f>
        <v>1</v>
      </c>
      <c r="X181" s="72"/>
      <c r="Y181" s="72"/>
      <c r="Z181" s="72"/>
      <c r="AA181" s="72"/>
      <c r="AB181" s="72"/>
      <c r="AC181" s="72"/>
      <c r="AD181" s="72"/>
      <c r="AE181" s="72"/>
      <c r="AF181" s="72"/>
      <c r="AH181" s="68" t="s">
        <v>44</v>
      </c>
      <c r="AI181" s="134">
        <f xml:space="preserve">   $L$122</f>
        <v>22.882352941176471</v>
      </c>
      <c r="AJ181" s="78">
        <v>32</v>
      </c>
      <c r="AK181" s="69"/>
      <c r="AL181" s="70" t="s">
        <v>44</v>
      </c>
      <c r="AM181" s="134">
        <f xml:space="preserve">   $L$123</f>
        <v>20.75</v>
      </c>
      <c r="AN181" s="78">
        <v>29</v>
      </c>
      <c r="AO181" s="69"/>
      <c r="AP181" s="70" t="s">
        <v>44</v>
      </c>
      <c r="AQ181" s="134">
        <f xml:space="preserve">   $L$124</f>
        <v>24.777777777777779</v>
      </c>
      <c r="AR181" s="78">
        <v>32</v>
      </c>
      <c r="AS181" s="69"/>
      <c r="AT181" s="70" t="s">
        <v>44</v>
      </c>
      <c r="AU181" s="134">
        <f xml:space="preserve">   $L$125</f>
        <v>25.75</v>
      </c>
      <c r="AV181" s="78">
        <v>31</v>
      </c>
      <c r="AW181" s="69"/>
      <c r="AX181" s="70" t="s">
        <v>44</v>
      </c>
      <c r="AY181" s="134">
        <f xml:space="preserve">   $L$126</f>
        <v>15.75</v>
      </c>
      <c r="AZ181" s="78">
        <v>13</v>
      </c>
      <c r="BA181" s="69"/>
      <c r="BB181" s="70" t="s">
        <v>44</v>
      </c>
      <c r="BC181" s="134">
        <f xml:space="preserve">   $L$127</f>
        <v>23</v>
      </c>
      <c r="BD181" s="78">
        <v>27</v>
      </c>
      <c r="BE181" s="69"/>
      <c r="BF181" s="70" t="s">
        <v>44</v>
      </c>
      <c r="BG181" s="134">
        <f xml:space="preserve">   $L$128</f>
        <v>26.2</v>
      </c>
      <c r="BH181" s="78">
        <v>32</v>
      </c>
    </row>
    <row r="182" spans="1:60" x14ac:dyDescent="0.3">
      <c r="A182" s="73">
        <v>17</v>
      </c>
      <c r="B182" s="96">
        <v>44562</v>
      </c>
      <c r="C182" s="84" t="s">
        <v>165</v>
      </c>
      <c r="D182" s="99">
        <v>0.54166666666666663</v>
      </c>
      <c r="E182" s="85" t="s">
        <v>170</v>
      </c>
      <c r="G182" s="73">
        <f>$G$113</f>
        <v>0.33300000000000002</v>
      </c>
      <c r="H182" s="73">
        <f>DVOA!$F$219</f>
        <v>22</v>
      </c>
      <c r="I182" s="73">
        <f>DVOA!$F$221</f>
        <v>24</v>
      </c>
      <c r="J182" s="73">
        <f>DVOA!$F$225</f>
        <v>19</v>
      </c>
      <c r="K182" s="73">
        <f>DVOA!$F$228</f>
        <v>19</v>
      </c>
      <c r="L182" s="73">
        <f>DVOA!$F$229</f>
        <v>24</v>
      </c>
      <c r="M182" s="73">
        <f>DVOA!$F$230</f>
        <v>18</v>
      </c>
      <c r="N182" s="73">
        <f>DVOA!$F$233</f>
        <v>18</v>
      </c>
      <c r="O182" s="81">
        <f>DVOA!$F$222</f>
        <v>22</v>
      </c>
      <c r="P182" s="88"/>
      <c r="Q182" s="82">
        <f>DVOA!$AE$219</f>
        <v>7</v>
      </c>
      <c r="R182" s="73">
        <f>DVOA!$AE$220</f>
        <v>12</v>
      </c>
      <c r="S182" s="81">
        <f>DVOA!$AE$221</f>
        <v>5</v>
      </c>
      <c r="T182" s="75"/>
      <c r="U182" s="87">
        <f>DVOA!$AE$233</f>
        <v>11</v>
      </c>
      <c r="V182" s="88"/>
      <c r="W182" s="82">
        <f>DVOA!$AE$229</f>
        <v>13</v>
      </c>
      <c r="X182" s="72"/>
      <c r="Y182" s="72"/>
      <c r="Z182" s="72"/>
      <c r="AA182" s="72"/>
      <c r="AB182" s="72"/>
      <c r="AC182" s="72"/>
      <c r="AD182" s="72"/>
      <c r="AE182" s="72"/>
      <c r="AF182" s="72"/>
      <c r="AH182" s="68" t="s">
        <v>45</v>
      </c>
      <c r="AI182" s="134">
        <f xml:space="preserve">   $L$154</f>
        <v>16.470588235294116</v>
      </c>
      <c r="AJ182" s="78">
        <v>20</v>
      </c>
      <c r="AK182" s="69"/>
      <c r="AL182" s="70" t="s">
        <v>45</v>
      </c>
      <c r="AM182" s="134">
        <f xml:space="preserve">   $L$155</f>
        <v>17.25</v>
      </c>
      <c r="AN182" s="78">
        <v>19</v>
      </c>
      <c r="AO182" s="69"/>
      <c r="AP182" s="70" t="s">
        <v>45</v>
      </c>
      <c r="AQ182" s="134">
        <f xml:space="preserve">   $L$156</f>
        <v>15.777777777777779</v>
      </c>
      <c r="AR182" s="78">
        <v>12</v>
      </c>
      <c r="AS182" s="69"/>
      <c r="AT182" s="70" t="s">
        <v>45</v>
      </c>
      <c r="AU182" s="134">
        <f xml:space="preserve">   $L$157</f>
        <v>12</v>
      </c>
      <c r="AV182" s="78">
        <v>7</v>
      </c>
      <c r="AW182" s="69"/>
      <c r="AX182" s="70" t="s">
        <v>45</v>
      </c>
      <c r="AY182" s="134">
        <f xml:space="preserve">   $L$158</f>
        <v>22.5</v>
      </c>
      <c r="AZ182" s="78">
        <v>29</v>
      </c>
      <c r="BA182" s="69"/>
      <c r="BB182" s="70" t="s">
        <v>45</v>
      </c>
      <c r="BC182" s="134">
        <f xml:space="preserve">   $L$159</f>
        <v>19.25</v>
      </c>
      <c r="BD182" s="78">
        <v>24</v>
      </c>
      <c r="BE182" s="69"/>
      <c r="BF182" s="70" t="s">
        <v>45</v>
      </c>
      <c r="BG182" s="134">
        <f xml:space="preserve">   $L$160</f>
        <v>13</v>
      </c>
      <c r="BH182" s="78">
        <v>8</v>
      </c>
    </row>
    <row r="183" spans="1:60" x14ac:dyDescent="0.3">
      <c r="A183" s="73">
        <v>18</v>
      </c>
      <c r="B183" s="96">
        <v>44569</v>
      </c>
      <c r="C183" s="84" t="s">
        <v>152</v>
      </c>
      <c r="D183" s="99" t="s">
        <v>200</v>
      </c>
      <c r="E183" s="85"/>
      <c r="G183" s="73">
        <f>$G$13</f>
        <v>0.66700000000000004</v>
      </c>
      <c r="H183" s="73">
        <f>DVOA!$F$429</f>
        <v>25</v>
      </c>
      <c r="I183" s="73">
        <f>DVOA!$F$431</f>
        <v>31</v>
      </c>
      <c r="J183" s="73">
        <f>DVOA!$F$435</f>
        <v>20</v>
      </c>
      <c r="K183" s="73">
        <f>DVOA!$F$438</f>
        <v>23</v>
      </c>
      <c r="L183" s="73">
        <f>DVOA!$F$439</f>
        <v>21</v>
      </c>
      <c r="M183" s="73">
        <f>DVOA!$F$440</f>
        <v>23</v>
      </c>
      <c r="N183" s="73">
        <f>DVOA!$F$443</f>
        <v>28</v>
      </c>
      <c r="O183" s="81">
        <f>DVOA!$F$432</f>
        <v>12</v>
      </c>
      <c r="P183" s="79"/>
      <c r="Q183" s="82">
        <f>DVOA!$AE$429</f>
        <v>11</v>
      </c>
      <c r="R183" s="73">
        <f>DVOA!$AE$430</f>
        <v>15</v>
      </c>
      <c r="S183" s="81">
        <f>DVOA!$AE$431</f>
        <v>3</v>
      </c>
      <c r="T183" s="80"/>
      <c r="U183" s="87">
        <f>DVOA!$AE$443</f>
        <v>20</v>
      </c>
      <c r="V183" s="79"/>
      <c r="W183" s="82">
        <f>DVOA!$AE$439</f>
        <v>17</v>
      </c>
      <c r="X183" s="72"/>
      <c r="Y183" s="72"/>
      <c r="Z183" s="72"/>
      <c r="AA183" s="72"/>
      <c r="AB183" s="72"/>
      <c r="AC183" s="72"/>
      <c r="AD183" s="72"/>
      <c r="AE183" s="72"/>
      <c r="AF183" s="72"/>
      <c r="AH183" s="68" t="s">
        <v>46</v>
      </c>
      <c r="AI183" s="134">
        <f xml:space="preserve">   $L$186</f>
        <v>18.235294117647058</v>
      </c>
      <c r="AJ183" s="78">
        <v>25</v>
      </c>
      <c r="AK183" s="69"/>
      <c r="AL183" s="70" t="s">
        <v>46</v>
      </c>
      <c r="AM183" s="134">
        <f xml:space="preserve">   $L$187</f>
        <v>16.125</v>
      </c>
      <c r="AN183" s="78">
        <v>16</v>
      </c>
      <c r="AO183" s="69"/>
      <c r="AP183" s="70" t="s">
        <v>46</v>
      </c>
      <c r="AQ183" s="134">
        <f xml:space="preserve">   $L$188</f>
        <v>20.111111111111111</v>
      </c>
      <c r="AR183" s="78">
        <v>29</v>
      </c>
      <c r="AS183" s="69"/>
      <c r="AT183" s="70" t="s">
        <v>46</v>
      </c>
      <c r="AU183" s="134">
        <f xml:space="preserve">   $L$189</f>
        <v>12.5</v>
      </c>
      <c r="AV183" s="78">
        <v>8</v>
      </c>
      <c r="AW183" s="69"/>
      <c r="AX183" s="70" t="s">
        <v>46</v>
      </c>
      <c r="AY183" s="134">
        <f xml:space="preserve">   $L$190</f>
        <v>19.75</v>
      </c>
      <c r="AZ183" s="78">
        <v>25</v>
      </c>
      <c r="BA183" s="69"/>
      <c r="BB183" s="70" t="s">
        <v>46</v>
      </c>
      <c r="BC183" s="134">
        <f xml:space="preserve">   $L$191</f>
        <v>25.75</v>
      </c>
      <c r="BD183" s="78">
        <v>32</v>
      </c>
      <c r="BE183" s="69"/>
      <c r="BF183" s="70" t="s">
        <v>46</v>
      </c>
      <c r="BG183" s="134">
        <f xml:space="preserve">   $L$192</f>
        <v>15.6</v>
      </c>
      <c r="BH183" s="78">
        <v>13</v>
      </c>
    </row>
    <row r="184" spans="1:60" x14ac:dyDescent="0.3">
      <c r="AH184" s="68" t="s">
        <v>47</v>
      </c>
      <c r="AI184" s="134">
        <f xml:space="preserve">   $L$218</f>
        <v>18.588235294117649</v>
      </c>
      <c r="AJ184" s="78">
        <v>26</v>
      </c>
      <c r="AK184" s="69"/>
      <c r="AL184" s="70" t="s">
        <v>47</v>
      </c>
      <c r="AM184" s="134">
        <f xml:space="preserve">   $L$219</f>
        <v>18.75</v>
      </c>
      <c r="AN184" s="78">
        <v>25</v>
      </c>
      <c r="AO184" s="69"/>
      <c r="AP184" s="70" t="s">
        <v>47</v>
      </c>
      <c r="AQ184" s="134">
        <f xml:space="preserve">   $L$220</f>
        <v>18.444444444444443</v>
      </c>
      <c r="AR184" s="78">
        <v>21</v>
      </c>
      <c r="AS184" s="69"/>
      <c r="AT184" s="70" t="s">
        <v>47</v>
      </c>
      <c r="AU184" s="134">
        <f xml:space="preserve">   $L$221</f>
        <v>19.75</v>
      </c>
      <c r="AV184" s="78">
        <v>22</v>
      </c>
      <c r="AW184" s="69"/>
      <c r="AX184" s="70" t="s">
        <v>47</v>
      </c>
      <c r="AY184" s="134">
        <f xml:space="preserve">   $L$222</f>
        <v>17.75</v>
      </c>
      <c r="AZ184" s="78">
        <v>21</v>
      </c>
      <c r="BA184" s="69"/>
      <c r="BB184" s="70" t="s">
        <v>47</v>
      </c>
      <c r="BC184" s="134">
        <f xml:space="preserve">   $L$223</f>
        <v>17.25</v>
      </c>
      <c r="BD184" s="78">
        <v>16</v>
      </c>
      <c r="BE184" s="69"/>
      <c r="BF184" s="70" t="s">
        <v>47</v>
      </c>
      <c r="BG184" s="134">
        <f xml:space="preserve">   $L$224</f>
        <v>19.399999999999999</v>
      </c>
      <c r="BH184" s="78">
        <v>24</v>
      </c>
    </row>
    <row r="185" spans="1:60" x14ac:dyDescent="0.3">
      <c r="B185" s="96" t="s">
        <v>148</v>
      </c>
      <c r="C185" s="73" t="s">
        <v>124</v>
      </c>
      <c r="D185" s="98" t="s">
        <v>144</v>
      </c>
      <c r="E185" s="73" t="s">
        <v>124</v>
      </c>
      <c r="F185" s="73" t="s">
        <v>145</v>
      </c>
      <c r="G185" s="73" t="s">
        <v>124</v>
      </c>
      <c r="H185" s="73" t="s">
        <v>146</v>
      </c>
      <c r="I185" s="73" t="s">
        <v>124</v>
      </c>
      <c r="J185" s="73" t="s">
        <v>110</v>
      </c>
      <c r="K185" s="73" t="s">
        <v>124</v>
      </c>
      <c r="L185" s="73" t="s">
        <v>111</v>
      </c>
      <c r="M185" s="73" t="s">
        <v>124</v>
      </c>
      <c r="N185" s="73" t="s">
        <v>112</v>
      </c>
      <c r="O185" s="73" t="s">
        <v>124</v>
      </c>
      <c r="P185" s="73" t="s">
        <v>113</v>
      </c>
      <c r="Q185" s="73" t="s">
        <v>124</v>
      </c>
      <c r="R185" s="73" t="s">
        <v>114</v>
      </c>
      <c r="S185" s="81" t="s">
        <v>124</v>
      </c>
      <c r="T185" s="71"/>
      <c r="U185" s="82" t="s">
        <v>33</v>
      </c>
      <c r="V185" s="73" t="s">
        <v>124</v>
      </c>
      <c r="W185" s="73" t="s">
        <v>34</v>
      </c>
      <c r="X185" s="73" t="s">
        <v>124</v>
      </c>
      <c r="Y185" s="73" t="s">
        <v>35</v>
      </c>
      <c r="Z185" s="81" t="s">
        <v>124</v>
      </c>
      <c r="AA185" s="71"/>
      <c r="AB185" s="87" t="s">
        <v>149</v>
      </c>
      <c r="AC185" s="81" t="s">
        <v>124</v>
      </c>
      <c r="AD185" s="71"/>
      <c r="AE185" s="82" t="s">
        <v>150</v>
      </c>
      <c r="AF185" s="73" t="s">
        <v>124</v>
      </c>
      <c r="AH185" s="68" t="s">
        <v>48</v>
      </c>
      <c r="AI185" s="134">
        <f xml:space="preserve">   $L$250</f>
        <v>17.176470588235293</v>
      </c>
      <c r="AJ185" s="78">
        <v>21</v>
      </c>
      <c r="AK185" s="69"/>
      <c r="AL185" s="70" t="s">
        <v>48</v>
      </c>
      <c r="AM185" s="134">
        <f xml:space="preserve">   $L$251</f>
        <v>18.5</v>
      </c>
      <c r="AN185" s="78">
        <v>23</v>
      </c>
      <c r="AO185" s="69"/>
      <c r="AP185" s="70" t="s">
        <v>48</v>
      </c>
      <c r="AQ185" s="134">
        <f xml:space="preserve">   $L$252</f>
        <v>16</v>
      </c>
      <c r="AR185" s="78">
        <v>15</v>
      </c>
      <c r="AS185" s="69"/>
      <c r="AT185" s="70" t="s">
        <v>48</v>
      </c>
      <c r="AU185" s="134">
        <f xml:space="preserve">   $L$253</f>
        <v>19.75</v>
      </c>
      <c r="AV185" s="78">
        <v>22</v>
      </c>
      <c r="AW185" s="69"/>
      <c r="AX185" s="70" t="s">
        <v>48</v>
      </c>
      <c r="AY185" s="134">
        <f xml:space="preserve">   $L$254</f>
        <v>17.25</v>
      </c>
      <c r="AZ185" s="78">
        <v>20</v>
      </c>
      <c r="BA185" s="69"/>
      <c r="BB185" s="70" t="s">
        <v>48</v>
      </c>
      <c r="BC185" s="134">
        <f xml:space="preserve">   $L$255</f>
        <v>15</v>
      </c>
      <c r="BD185" s="78">
        <v>14</v>
      </c>
      <c r="BE185" s="69"/>
      <c r="BF185" s="70" t="s">
        <v>48</v>
      </c>
      <c r="BG185" s="134">
        <f xml:space="preserve">   $L$256</f>
        <v>16.8</v>
      </c>
      <c r="BH185" s="78">
        <v>17</v>
      </c>
    </row>
    <row r="186" spans="1:60" x14ac:dyDescent="0.3">
      <c r="A186" s="73" t="s">
        <v>132</v>
      </c>
      <c r="B186" s="104">
        <f>AVERAGE(G166,G167,G168,G169,G170,G171,G172,G173,G174,G177,G176,G178,G175,G180,G181,G182,G183)</f>
        <v>0.52941176470588247</v>
      </c>
      <c r="C186" s="73">
        <f>$AJ$8</f>
        <v>11</v>
      </c>
      <c r="D186" s="104">
        <f>AVERAGE(H166,H167,H168,H169,H170,H171,H172,H173,H174,H177,H176,H178,H175,H180,H181,H182,H183)</f>
        <v>20.941176470588236</v>
      </c>
      <c r="E186" s="73">
        <f>$AJ$43</f>
        <v>32</v>
      </c>
      <c r="F186" s="104">
        <f>AVERAGE(I166,I167,I168,I169,I170,I171,I172,I173,I174,I177,I176,I178,I175,I180,I181,I182,I183)</f>
        <v>23.117647058823529</v>
      </c>
      <c r="G186" s="73">
        <f>$AJ$78</f>
        <v>32</v>
      </c>
      <c r="H186" s="104">
        <f>AVERAGE(J166,J167,J168,J169,J170,J171,J172,J173,J174,J177,J176,J178,J175,J180,J181,J182,J183)</f>
        <v>18.176470588235293</v>
      </c>
      <c r="I186" s="73">
        <f>$AJ$113</f>
        <v>26</v>
      </c>
      <c r="J186" s="104">
        <f>AVERAGE(K166,K167,K168,K169,K170,K171,K172,K173,K174,K177,K176,K178,K175,K180,K181,K182,K183)</f>
        <v>18.941176470588236</v>
      </c>
      <c r="K186" s="73">
        <f>$AJ$148</f>
        <v>28</v>
      </c>
      <c r="L186" s="104">
        <f>AVERAGE(L166,L167,L168,L169,L170,L171,L172,L173,L174,L177,L176,L178,L175,L180,L181,L182,L183)</f>
        <v>18.235294117647058</v>
      </c>
      <c r="M186" s="73">
        <f>$AJ$183</f>
        <v>25</v>
      </c>
      <c r="N186" s="104">
        <f>AVERAGE(M166,M167,M168,M169,M170,M171,M172,M173,M174,M177,M176,M178,M175,M180,M181,M182,M183)</f>
        <v>16.470588235294116</v>
      </c>
      <c r="O186" s="73">
        <f>$AJ$218</f>
        <v>18</v>
      </c>
      <c r="P186" s="104">
        <f>AVERAGE(N166,N167,N168,N169,N170,N171,N172,N173,N174,N177,N176,N178,N175,N180,N181,N182,N183)</f>
        <v>18.529411764705884</v>
      </c>
      <c r="Q186" s="73">
        <f>$AJ$253</f>
        <v>30</v>
      </c>
      <c r="R186" s="104">
        <f>AVERAGE(O166,O167,O168,O169,O170,O171,O172,O173,O174,O177,O176,O178,O175,O180,O181,O182,O183)</f>
        <v>18.764705882352942</v>
      </c>
      <c r="S186" s="81">
        <f>$AJ$288</f>
        <v>29</v>
      </c>
      <c r="T186" s="75"/>
      <c r="U186" s="104">
        <f>AVERAGE(Q166,Q167,Q168,Q169,Q170,Q171,Q172,Q173,Q174,Q177,Q176,Q178,Q175,Q180,Q181,Q182,Q183)</f>
        <v>12.470588235294118</v>
      </c>
      <c r="V186" s="73">
        <f>$BL$43</f>
        <v>3</v>
      </c>
      <c r="W186" s="73">
        <f>AVERAGE(R166,R167,R168,R169,R170,R171,R172,R173,R174,R177,R176,R178,R175,R180,R181,R182,R183)</f>
        <v>15</v>
      </c>
      <c r="X186" s="73">
        <f>$BL$113</f>
        <v>6</v>
      </c>
      <c r="Y186" s="104">
        <f>AVERAGE(S166,S167,S168,S169,S170,S171,S172,S173,S174,S177,S176,S178,S175,S180,S181,S182,S183)</f>
        <v>11.941176470588236</v>
      </c>
      <c r="Z186" s="81">
        <f>$BL$78</f>
        <v>3</v>
      </c>
      <c r="AA186" s="75"/>
      <c r="AB186" s="105">
        <f>AVERAGE(U166,U167,U168,U169,U170,U171,U172,U173,U174,U177,U176,U178,U175,U180,U181,U182,U183)</f>
        <v>13.764705882352942</v>
      </c>
      <c r="AC186" s="73">
        <f>$CN$78</f>
        <v>3</v>
      </c>
      <c r="AD186" s="75"/>
      <c r="AE186" s="104">
        <f>AVERAGE(W166,W167,W168,W169,W170,W171,W172,W173,W174,W177,W176,W178,W175,W180,W181,W182,W183)</f>
        <v>16.176470588235293</v>
      </c>
      <c r="AF186" s="73">
        <f>$CN$43</f>
        <v>15</v>
      </c>
      <c r="AH186" s="68" t="s">
        <v>49</v>
      </c>
      <c r="AI186" s="134">
        <f xml:space="preserve">   $L$282</f>
        <v>16.294117647058822</v>
      </c>
      <c r="AJ186" s="78">
        <v>18</v>
      </c>
      <c r="AK186" s="69"/>
      <c r="AL186" s="70" t="s">
        <v>49</v>
      </c>
      <c r="AM186" s="134">
        <f xml:space="preserve">   $L$283</f>
        <v>18.25</v>
      </c>
      <c r="AN186" s="78">
        <v>22</v>
      </c>
      <c r="AO186" s="69"/>
      <c r="AP186" s="70" t="s">
        <v>49</v>
      </c>
      <c r="AQ186" s="134">
        <f xml:space="preserve">   $L$284</f>
        <v>14.555555555555555</v>
      </c>
      <c r="AR186" s="78">
        <v>9</v>
      </c>
      <c r="AS186" s="69"/>
      <c r="AT186" s="70" t="s">
        <v>49</v>
      </c>
      <c r="AU186" s="134">
        <f xml:space="preserve">   $L$285</f>
        <v>15.25</v>
      </c>
      <c r="AV186" s="78">
        <v>17</v>
      </c>
      <c r="AW186" s="69"/>
      <c r="AX186" s="70" t="s">
        <v>49</v>
      </c>
      <c r="AY186" s="134">
        <f xml:space="preserve">   $L$286</f>
        <v>21.25</v>
      </c>
      <c r="AZ186" s="78">
        <v>27</v>
      </c>
      <c r="BA186" s="69"/>
      <c r="BB186" s="70" t="s">
        <v>49</v>
      </c>
      <c r="BC186" s="134">
        <f xml:space="preserve">   $L$287</f>
        <v>13.25</v>
      </c>
      <c r="BD186" s="78">
        <v>9</v>
      </c>
      <c r="BE186" s="69"/>
      <c r="BF186" s="70" t="s">
        <v>49</v>
      </c>
      <c r="BG186" s="134">
        <f xml:space="preserve">   $L$288</f>
        <v>15.6</v>
      </c>
      <c r="BH186" s="78">
        <v>13</v>
      </c>
    </row>
    <row r="187" spans="1:60" x14ac:dyDescent="0.3">
      <c r="A187" s="73" t="s">
        <v>133</v>
      </c>
      <c r="B187" s="104">
        <f>AVERAGE(G166,G167,G168,G169,G170,G171,G172,G173)</f>
        <v>0.45837500000000009</v>
      </c>
      <c r="C187" s="73">
        <f>$AN$8</f>
        <v>19</v>
      </c>
      <c r="D187" s="104">
        <f>AVERAGE(H166,H167,H168,H169,H170,H171,H172,H173)</f>
        <v>22.125</v>
      </c>
      <c r="E187" s="73">
        <f>$AN$43</f>
        <v>32</v>
      </c>
      <c r="F187" s="104">
        <f>AVERAGE(I166,I167,I168,I169,I170,I171,I172,I173)</f>
        <v>25.75</v>
      </c>
      <c r="G187" s="73">
        <f>$AN$78</f>
        <v>32</v>
      </c>
      <c r="H187" s="104">
        <f>AVERAGE(J166,J167,J168,J169,J170,J171,J172,J173)</f>
        <v>18.5</v>
      </c>
      <c r="I187" s="73">
        <f>$AN$113</f>
        <v>24</v>
      </c>
      <c r="J187" s="104">
        <f>AVERAGE(K166,K167,K168,K169,K170,K171,K172,K173)</f>
        <v>20.75</v>
      </c>
      <c r="K187" s="73">
        <f>$AN$148</f>
        <v>30</v>
      </c>
      <c r="L187" s="104">
        <f>AVERAGE(L166,L167,L168,L169,L170,L171,L172,L173)</f>
        <v>16.125</v>
      </c>
      <c r="M187" s="73">
        <f>$AN$183</f>
        <v>16</v>
      </c>
      <c r="N187" s="104">
        <f>AVERAGE(M166,M167,M168,M169,M170,M171,M172,M173)</f>
        <v>15.625</v>
      </c>
      <c r="O187" s="73">
        <f>$AN$218</f>
        <v>15</v>
      </c>
      <c r="P187" s="104">
        <f>AVERAGE(N166,N167,N168,N169,N170,N171,N172,N173)</f>
        <v>20</v>
      </c>
      <c r="Q187" s="73">
        <f>$AN$253</f>
        <v>29</v>
      </c>
      <c r="R187" s="104">
        <f>AVERAGE(O166,O167,O168,O169,O170,O171,O172,O173)</f>
        <v>19.875</v>
      </c>
      <c r="S187" s="81">
        <f>$AN$288</f>
        <v>28</v>
      </c>
      <c r="T187" s="75"/>
      <c r="U187" s="104">
        <f>AVERAGE(Q166,Q167,Q168,Q169,Q170,Q171,Q172,Q173)</f>
        <v>17.375</v>
      </c>
      <c r="V187" s="73">
        <f>$BP$43</f>
        <v>20</v>
      </c>
      <c r="W187" s="73">
        <f>AVERAGE(R166,R167,R168,R169,R170,R171,R172,R173)</f>
        <v>19.875</v>
      </c>
      <c r="X187" s="73">
        <f>$BP$113</f>
        <v>27</v>
      </c>
      <c r="Y187" s="104">
        <f>AVERAGE(S166,S167,S168,S169,S170,S171,S172,S173)</f>
        <v>12.625</v>
      </c>
      <c r="Z187" s="81">
        <f>$BP$78</f>
        <v>5</v>
      </c>
      <c r="AA187" s="75"/>
      <c r="AB187" s="105">
        <f>AVERAGE(U166,U167,U168,U169,U170,U171,U172,U173)</f>
        <v>12.5</v>
      </c>
      <c r="AC187" s="73">
        <f>$CR$78</f>
        <v>4</v>
      </c>
      <c r="AD187" s="75"/>
      <c r="AE187" s="104">
        <f>AVERAGE(W166,W167,W168,W169,W170,W171,W172,W173)</f>
        <v>20</v>
      </c>
      <c r="AF187" s="73">
        <f>$CR$43</f>
        <v>29</v>
      </c>
      <c r="AH187" s="68" t="s">
        <v>50</v>
      </c>
      <c r="AI187" s="134">
        <f xml:space="preserve">   $L$314</f>
        <v>14</v>
      </c>
      <c r="AJ187" s="78">
        <v>4</v>
      </c>
      <c r="AK187" s="69"/>
      <c r="AL187" s="70" t="s">
        <v>50</v>
      </c>
      <c r="AM187" s="134">
        <f xml:space="preserve">   $L$315</f>
        <v>14</v>
      </c>
      <c r="AN187" s="78">
        <v>8</v>
      </c>
      <c r="AO187" s="69"/>
      <c r="AP187" s="70" t="s">
        <v>50</v>
      </c>
      <c r="AQ187" s="134">
        <f xml:space="preserve">   $L$316</f>
        <v>14</v>
      </c>
      <c r="AR187" s="78">
        <v>8</v>
      </c>
      <c r="AS187" s="69"/>
      <c r="AT187" s="70" t="s">
        <v>50</v>
      </c>
      <c r="AU187" s="134">
        <f xml:space="preserve">   $L$317</f>
        <v>11.75</v>
      </c>
      <c r="AV187" s="78">
        <v>6</v>
      </c>
      <c r="AW187" s="69"/>
      <c r="AX187" s="70" t="s">
        <v>50</v>
      </c>
      <c r="AY187" s="134">
        <f xml:space="preserve">   $L$318</f>
        <v>16.25</v>
      </c>
      <c r="AZ187" s="78">
        <v>15</v>
      </c>
      <c r="BA187" s="69"/>
      <c r="BB187" s="70" t="s">
        <v>50</v>
      </c>
      <c r="BC187" s="134">
        <f xml:space="preserve">   $L$319</f>
        <v>15</v>
      </c>
      <c r="BD187" s="78">
        <v>14</v>
      </c>
      <c r="BE187" s="69"/>
      <c r="BF187" s="70" t="s">
        <v>50</v>
      </c>
      <c r="BG187" s="134">
        <f xml:space="preserve">   $L$320</f>
        <v>13.2</v>
      </c>
      <c r="BH187" s="78">
        <v>11</v>
      </c>
    </row>
    <row r="188" spans="1:60" x14ac:dyDescent="0.3">
      <c r="A188" s="73" t="s">
        <v>134</v>
      </c>
      <c r="B188" s="104">
        <f>AVERAGE(G180:G183,G174:G178)</f>
        <v>0.59255555555555561</v>
      </c>
      <c r="C188" s="73">
        <f>$AR$8</f>
        <v>5</v>
      </c>
      <c r="D188" s="104">
        <f>AVERAGE(H180:H183,H174:H178)</f>
        <v>19.888888888888889</v>
      </c>
      <c r="E188" s="73">
        <f>$AR$43</f>
        <v>30</v>
      </c>
      <c r="F188" s="104">
        <f>AVERAGE(I180:I183,I174:I178)</f>
        <v>20.777777777777779</v>
      </c>
      <c r="G188" s="73">
        <f>$AR$78</f>
        <v>27</v>
      </c>
      <c r="H188" s="104">
        <f>AVERAGE(J180:J183,J174:J178)</f>
        <v>17.888888888888889</v>
      </c>
      <c r="I188" s="73">
        <f>$AR$113</f>
        <v>20</v>
      </c>
      <c r="J188" s="104">
        <f>AVERAGE(K180:K183,K174:K178)</f>
        <v>17.333333333333332</v>
      </c>
      <c r="K188" s="73">
        <f>$AR$148</f>
        <v>19</v>
      </c>
      <c r="L188" s="104">
        <f>AVERAGE(L180:L183,L174:L178)</f>
        <v>20.111111111111111</v>
      </c>
      <c r="M188" s="73">
        <f>$AR$183</f>
        <v>29</v>
      </c>
      <c r="N188" s="104">
        <f>AVERAGE(M180:M183,M174:M178)</f>
        <v>17.222222222222221</v>
      </c>
      <c r="O188" s="73">
        <f>$AR$218</f>
        <v>21</v>
      </c>
      <c r="P188" s="104">
        <f>AVERAGE(N180:N183,N174:N178)</f>
        <v>17.222222222222221</v>
      </c>
      <c r="Q188" s="73">
        <f>$AR$253</f>
        <v>22</v>
      </c>
      <c r="R188" s="104">
        <f>AVERAGE(O180:O183,O174:O178)</f>
        <v>17.777777777777779</v>
      </c>
      <c r="S188" s="81">
        <f>$AR$288</f>
        <v>20</v>
      </c>
      <c r="T188" s="75"/>
      <c r="U188" s="104">
        <f>AVERAGE(Q180:Q183,Q174:Q178)</f>
        <v>8.1111111111111107</v>
      </c>
      <c r="V188" s="73">
        <f>$BT$43</f>
        <v>1</v>
      </c>
      <c r="W188" s="73">
        <f>AVERAGE(R180:R183,R174:R178)</f>
        <v>10.666666666666666</v>
      </c>
      <c r="X188" s="73">
        <f>$BT$113</f>
        <v>1</v>
      </c>
      <c r="Y188" s="104">
        <f>AVERAGE(S180:S183,S174:S178)</f>
        <v>11.333333333333334</v>
      </c>
      <c r="Z188" s="81">
        <f>$BT$78</f>
        <v>4</v>
      </c>
      <c r="AA188" s="75"/>
      <c r="AB188" s="105">
        <f>AVERAGE(U180:U183,U174:U178)</f>
        <v>14.888888888888889</v>
      </c>
      <c r="AC188" s="73">
        <f>$CV$78</f>
        <v>8</v>
      </c>
      <c r="AD188" s="75"/>
      <c r="AE188" s="104">
        <f>AVERAGE(W180:W183,W174:W178)</f>
        <v>12.777777777777779</v>
      </c>
      <c r="AF188" s="73">
        <f>$CV$43</f>
        <v>5</v>
      </c>
      <c r="AH188" s="68" t="s">
        <v>51</v>
      </c>
      <c r="AI188" s="134">
        <f xml:space="preserve">   $L$346</f>
        <v>17.235294117647058</v>
      </c>
      <c r="AJ188" s="78">
        <v>22</v>
      </c>
      <c r="AK188" s="69"/>
      <c r="AL188" s="70" t="s">
        <v>51</v>
      </c>
      <c r="AM188" s="134">
        <f xml:space="preserve">   $L$347</f>
        <v>15</v>
      </c>
      <c r="AN188" s="78">
        <v>13</v>
      </c>
      <c r="AO188" s="69"/>
      <c r="AP188" s="70" t="s">
        <v>51</v>
      </c>
      <c r="AQ188" s="134">
        <f xml:space="preserve">   $L$348</f>
        <v>19.222222222222221</v>
      </c>
      <c r="AR188" s="78">
        <v>26</v>
      </c>
      <c r="AS188" s="69"/>
      <c r="AT188" s="70" t="s">
        <v>51</v>
      </c>
      <c r="AU188" s="134">
        <f xml:space="preserve">   $L$349</f>
        <v>14</v>
      </c>
      <c r="AV188" s="78">
        <v>12</v>
      </c>
      <c r="AW188" s="69"/>
      <c r="AX188" s="70" t="s">
        <v>51</v>
      </c>
      <c r="AY188" s="134">
        <f xml:space="preserve">   $L$350</f>
        <v>16</v>
      </c>
      <c r="AZ188" s="78">
        <v>14</v>
      </c>
      <c r="BA188" s="69"/>
      <c r="BB188" s="70" t="s">
        <v>51</v>
      </c>
      <c r="BC188" s="134">
        <f xml:space="preserve">   $L$351</f>
        <v>20.75</v>
      </c>
      <c r="BD188" s="78">
        <v>26</v>
      </c>
      <c r="BE188" s="69"/>
      <c r="BF188" s="70" t="s">
        <v>51</v>
      </c>
      <c r="BG188" s="134">
        <f xml:space="preserve">   $L$352</f>
        <v>18</v>
      </c>
      <c r="BH188" s="78">
        <v>21</v>
      </c>
    </row>
    <row r="189" spans="1:60" x14ac:dyDescent="0.3">
      <c r="A189" s="73" t="s">
        <v>135</v>
      </c>
      <c r="B189" s="104">
        <f>AVERAGE(G166,G167,G168,G169)</f>
        <v>0.41675000000000001</v>
      </c>
      <c r="C189" s="73">
        <f>$AV$8</f>
        <v>23</v>
      </c>
      <c r="D189" s="104">
        <f>AVERAGE(H166,H167,H168,H169)</f>
        <v>23.5</v>
      </c>
      <c r="E189" s="73">
        <f>$AV$43</f>
        <v>32</v>
      </c>
      <c r="F189" s="104">
        <f>AVERAGE(I166,I167,I168,I169)</f>
        <v>27.75</v>
      </c>
      <c r="G189" s="73">
        <f>$AV$78</f>
        <v>32</v>
      </c>
      <c r="H189" s="104">
        <f>AVERAGE(J166,J167,J168,J169)</f>
        <v>19.5</v>
      </c>
      <c r="I189" s="73">
        <f>$AV$113</f>
        <v>24</v>
      </c>
      <c r="J189" s="104">
        <f>AVERAGE(K166,K167,K168,K169)</f>
        <v>26.5</v>
      </c>
      <c r="K189" s="73">
        <f>$AV$148</f>
        <v>32</v>
      </c>
      <c r="L189" s="104">
        <f>AVERAGE(L166,L167,L168,L169)</f>
        <v>12.5</v>
      </c>
      <c r="M189" s="73">
        <f>$AV$183</f>
        <v>8</v>
      </c>
      <c r="N189" s="104">
        <f>AVERAGE(M166,M167,M168,M169)</f>
        <v>13</v>
      </c>
      <c r="O189" s="73">
        <f>$AV$218</f>
        <v>6</v>
      </c>
      <c r="P189" s="104">
        <f>AVERAGE(N166,N167,N168,N169)</f>
        <v>19.25</v>
      </c>
      <c r="Q189" s="73">
        <f>$AV$253</f>
        <v>25</v>
      </c>
      <c r="R189" s="104">
        <f>AVERAGE(O166,O167,O168,O169)</f>
        <v>19</v>
      </c>
      <c r="S189" s="81">
        <f>$AV$288</f>
        <v>20</v>
      </c>
      <c r="T189" s="75"/>
      <c r="U189" s="104">
        <f>AVERAGE(Q166,Q167,Q168,Q169)</f>
        <v>17.75</v>
      </c>
      <c r="V189" s="73">
        <f>$BX$43</f>
        <v>20</v>
      </c>
      <c r="W189" s="73">
        <f>AVERAGE(R166,R167,R168,R169)</f>
        <v>19.5</v>
      </c>
      <c r="X189" s="73">
        <f>$BX$113</f>
        <v>22</v>
      </c>
      <c r="Y189" s="104">
        <f>AVERAGE(S166,S167,S168,S169)</f>
        <v>17</v>
      </c>
      <c r="Z189" s="81">
        <f>$BX$78</f>
        <v>19</v>
      </c>
      <c r="AA189" s="75"/>
      <c r="AB189" s="105">
        <f>AVERAGE(U166,U167,U168,U169)</f>
        <v>8</v>
      </c>
      <c r="AC189" s="73">
        <f>$CZ$78</f>
        <v>2</v>
      </c>
      <c r="AD189" s="75"/>
      <c r="AE189" s="104">
        <f>AVERAGE(W166,W167,W168,W169)</f>
        <v>21.5</v>
      </c>
      <c r="AF189" s="73">
        <f>$CZ$43</f>
        <v>28</v>
      </c>
      <c r="AH189" s="68" t="s">
        <v>52</v>
      </c>
      <c r="AI189" s="134">
        <f xml:space="preserve">   $L$378</f>
        <v>21.588235294117649</v>
      </c>
      <c r="AJ189" s="78">
        <v>31</v>
      </c>
      <c r="AK189" s="69"/>
      <c r="AL189" s="70" t="s">
        <v>52</v>
      </c>
      <c r="AM189" s="134">
        <f xml:space="preserve">   $L$379</f>
        <v>21.5</v>
      </c>
      <c r="AN189" s="78">
        <v>31</v>
      </c>
      <c r="AO189" s="69"/>
      <c r="AP189" s="70" t="s">
        <v>52</v>
      </c>
      <c r="AQ189" s="134">
        <f xml:space="preserve">   $L$380</f>
        <v>21.666666666666668</v>
      </c>
      <c r="AR189" s="78">
        <v>30</v>
      </c>
      <c r="AS189" s="69"/>
      <c r="AT189" s="70" t="s">
        <v>52</v>
      </c>
      <c r="AU189" s="134">
        <f xml:space="preserve">   $L$381</f>
        <v>20.5</v>
      </c>
      <c r="AV189" s="78">
        <v>25</v>
      </c>
      <c r="AW189" s="69"/>
      <c r="AX189" s="70" t="s">
        <v>52</v>
      </c>
      <c r="AY189" s="134">
        <f xml:space="preserve">   $L$382</f>
        <v>22.5</v>
      </c>
      <c r="AZ189" s="78">
        <v>29</v>
      </c>
      <c r="BA189" s="69"/>
      <c r="BB189" s="70" t="s">
        <v>52</v>
      </c>
      <c r="BC189" s="134">
        <f xml:space="preserve">   $L$383</f>
        <v>17.5</v>
      </c>
      <c r="BD189" s="78">
        <v>18</v>
      </c>
      <c r="BE189" s="69"/>
      <c r="BF189" s="70" t="s">
        <v>52</v>
      </c>
      <c r="BG189" s="134">
        <f xml:space="preserve">   $L$384</f>
        <v>25</v>
      </c>
      <c r="BH189" s="78">
        <v>31</v>
      </c>
    </row>
    <row r="190" spans="1:60" x14ac:dyDescent="0.3">
      <c r="A190" s="73" t="s">
        <v>136</v>
      </c>
      <c r="B190" s="104">
        <f>AVERAGE(G170,G171,G172,G173)</f>
        <v>0.5</v>
      </c>
      <c r="C190" s="73">
        <f>$AZ$8</f>
        <v>10</v>
      </c>
      <c r="D190" s="104">
        <f>AVERAGE(H170,H171,H172,H173)</f>
        <v>20.75</v>
      </c>
      <c r="E190" s="73">
        <f>$AZ$43</f>
        <v>27</v>
      </c>
      <c r="F190" s="104">
        <f>AVERAGE(I170,I171,I172,I173)</f>
        <v>23.75</v>
      </c>
      <c r="G190" s="73">
        <f>$AZ$78</f>
        <v>32</v>
      </c>
      <c r="H190" s="104">
        <f>AVERAGE(J170,J171,J172,J173)</f>
        <v>17.5</v>
      </c>
      <c r="I190" s="73">
        <f>$AZ$113</f>
        <v>19</v>
      </c>
      <c r="J190" s="104">
        <f>AVERAGE(K170,K171,K172,K173)</f>
        <v>15</v>
      </c>
      <c r="K190" s="73">
        <f>$AZ$148</f>
        <v>13</v>
      </c>
      <c r="L190" s="104">
        <f>AVERAGE(L170,L171,L172,L173)</f>
        <v>19.75</v>
      </c>
      <c r="M190" s="73">
        <f>$AZ$183</f>
        <v>25</v>
      </c>
      <c r="N190" s="104">
        <f>AVERAGE(M170,M171,M172,M173)</f>
        <v>18.25</v>
      </c>
      <c r="O190" s="73">
        <f>$AZ$218</f>
        <v>20</v>
      </c>
      <c r="P190" s="104">
        <f>AVERAGE(N170,N171,N172,N173)</f>
        <v>20.75</v>
      </c>
      <c r="Q190" s="73">
        <f>$AZ$253</f>
        <v>28</v>
      </c>
      <c r="R190" s="104">
        <f>AVERAGE(O170,O171,O172,O173)</f>
        <v>20.75</v>
      </c>
      <c r="S190" s="81">
        <f>$AZ$288</f>
        <v>27</v>
      </c>
      <c r="T190" s="75"/>
      <c r="U190" s="104">
        <f>AVERAGE(Q170,Q171,Q172,Q173)</f>
        <v>17</v>
      </c>
      <c r="V190" s="73">
        <f>$CB$43</f>
        <v>18</v>
      </c>
      <c r="W190" s="73">
        <f>AVERAGE(R170,R171,R172,R173)</f>
        <v>20.25</v>
      </c>
      <c r="X190" s="73">
        <f>$CB$113</f>
        <v>24</v>
      </c>
      <c r="Y190" s="104">
        <f>AVERAGE(S170,S171,S172,S173)</f>
        <v>8.25</v>
      </c>
      <c r="Z190" s="81">
        <f>$CB$78</f>
        <v>3</v>
      </c>
      <c r="AA190" s="75"/>
      <c r="AB190" s="105">
        <f>AVERAGE(U170,U171,U172,U173)</f>
        <v>17</v>
      </c>
      <c r="AC190" s="73">
        <f>$DD$78</f>
        <v>17</v>
      </c>
      <c r="AD190" s="75"/>
      <c r="AE190" s="104">
        <f>AVERAGE(W170,W171,W172,W173)</f>
        <v>18.5</v>
      </c>
      <c r="AF190" s="73">
        <f>$DD$43</f>
        <v>22</v>
      </c>
      <c r="AH190" s="68" t="s">
        <v>53</v>
      </c>
      <c r="AI190" s="134">
        <f xml:space="preserve">   $L$410</f>
        <v>16.176470588235293</v>
      </c>
      <c r="AJ190" s="78">
        <v>17</v>
      </c>
      <c r="AK190" s="69"/>
      <c r="AL190" s="70" t="s">
        <v>53</v>
      </c>
      <c r="AM190" s="134">
        <f xml:space="preserve">   $L$411</f>
        <v>13.875</v>
      </c>
      <c r="AN190" s="78">
        <v>7</v>
      </c>
      <c r="AO190" s="69"/>
      <c r="AP190" s="70" t="s">
        <v>53</v>
      </c>
      <c r="AQ190" s="134">
        <f xml:space="preserve">   $L$412</f>
        <v>18.222222222222221</v>
      </c>
      <c r="AR190" s="78">
        <v>19</v>
      </c>
      <c r="AS190" s="69"/>
      <c r="AT190" s="70" t="s">
        <v>53</v>
      </c>
      <c r="AU190" s="134">
        <f xml:space="preserve">   $L$413</f>
        <v>14</v>
      </c>
      <c r="AV190" s="78">
        <v>12</v>
      </c>
      <c r="AW190" s="69"/>
      <c r="AX190" s="70" t="s">
        <v>53</v>
      </c>
      <c r="AY190" s="134">
        <f xml:space="preserve">   $L$414</f>
        <v>13.75</v>
      </c>
      <c r="AZ190" s="78">
        <v>9</v>
      </c>
      <c r="BA190" s="69"/>
      <c r="BB190" s="70" t="s">
        <v>53</v>
      </c>
      <c r="BC190" s="134">
        <f xml:space="preserve">   $L$415</f>
        <v>18.75</v>
      </c>
      <c r="BD190" s="78">
        <v>23</v>
      </c>
      <c r="BE190" s="69"/>
      <c r="BF190" s="70" t="s">
        <v>53</v>
      </c>
      <c r="BG190" s="134">
        <f xml:space="preserve">   $L$416</f>
        <v>17.8</v>
      </c>
      <c r="BH190" s="78">
        <v>19</v>
      </c>
    </row>
    <row r="191" spans="1:60" x14ac:dyDescent="0.3">
      <c r="A191" s="73" t="s">
        <v>137</v>
      </c>
      <c r="B191" s="104">
        <f>AVERAGE(G174:G177)</f>
        <v>0.49974999999999997</v>
      </c>
      <c r="C191" s="73">
        <f>$BD$8</f>
        <v>17</v>
      </c>
      <c r="D191" s="104">
        <f>AVERAGE(H174:H177)</f>
        <v>26.25</v>
      </c>
      <c r="E191" s="73">
        <f>$BD$43</f>
        <v>32</v>
      </c>
      <c r="F191" s="104">
        <f>AVERAGE(I174:I177)</f>
        <v>17.5</v>
      </c>
      <c r="G191" s="73">
        <f>$BD$78</f>
        <v>20</v>
      </c>
      <c r="H191" s="104">
        <f>AVERAGE(J174:J177)</f>
        <v>26</v>
      </c>
      <c r="I191" s="73">
        <f>$BD$113</f>
        <v>32</v>
      </c>
      <c r="J191" s="104">
        <f>AVERAGE(K174:K177)</f>
        <v>15.25</v>
      </c>
      <c r="K191" s="73">
        <f>$BD$148</f>
        <v>12</v>
      </c>
      <c r="L191" s="104">
        <f>AVERAGE(L174:L177)</f>
        <v>25.75</v>
      </c>
      <c r="M191" s="73">
        <f>$BD$183</f>
        <v>32</v>
      </c>
      <c r="N191" s="104">
        <f>AVERAGE(M174:M177)</f>
        <v>23.25</v>
      </c>
      <c r="O191" s="73">
        <f>$BD$218</f>
        <v>29</v>
      </c>
      <c r="P191" s="104">
        <f>AVERAGE(N174:N177)</f>
        <v>21.75</v>
      </c>
      <c r="Q191" s="73">
        <f>$BD$253</f>
        <v>29</v>
      </c>
      <c r="R191" s="104">
        <f>AVERAGE(O174:O177)</f>
        <v>20.5</v>
      </c>
      <c r="S191" s="81">
        <f>$BD$288</f>
        <v>25</v>
      </c>
      <c r="T191" s="75"/>
      <c r="U191" s="104">
        <f>AVERAGE(Q174:Q177)</f>
        <v>9</v>
      </c>
      <c r="V191" s="73">
        <f>$CF$43</f>
        <v>2</v>
      </c>
      <c r="W191" s="73">
        <f>AVERAGE(R174:R177)</f>
        <v>11.75</v>
      </c>
      <c r="X191" s="73">
        <f>$CF$113</f>
        <v>3</v>
      </c>
      <c r="Y191" s="104">
        <f>AVERAGE(S174:S177)</f>
        <v>11.25</v>
      </c>
      <c r="Z191" s="81">
        <f>$CF$78</f>
        <v>3</v>
      </c>
      <c r="AA191" s="75"/>
      <c r="AB191" s="105">
        <f>AVERAGE(U174:U177)</f>
        <v>13.25</v>
      </c>
      <c r="AC191" s="73">
        <f>$DH$78</f>
        <v>8</v>
      </c>
      <c r="AD191" s="75"/>
      <c r="AE191" s="104">
        <f>AVERAGE(W174:W177)</f>
        <v>17</v>
      </c>
      <c r="AF191" s="73">
        <f>$DH$43</f>
        <v>16</v>
      </c>
      <c r="AH191" s="68" t="s">
        <v>54</v>
      </c>
      <c r="AI191" s="134">
        <f xml:space="preserve">   $L$442</f>
        <v>14.588235294117647</v>
      </c>
      <c r="AJ191" s="78">
        <v>7</v>
      </c>
      <c r="AK191" s="69"/>
      <c r="AL191" s="70" t="s">
        <v>54</v>
      </c>
      <c r="AM191" s="134">
        <f xml:space="preserve">   $L$443</f>
        <v>18.625</v>
      </c>
      <c r="AN191" s="78">
        <v>24</v>
      </c>
      <c r="AO191" s="69"/>
      <c r="AP191" s="70" t="s">
        <v>54</v>
      </c>
      <c r="AQ191" s="134">
        <f xml:space="preserve">   $L$444</f>
        <v>11</v>
      </c>
      <c r="AR191" s="78">
        <v>4</v>
      </c>
      <c r="AS191" s="69"/>
      <c r="AT191" s="70" t="s">
        <v>54</v>
      </c>
      <c r="AU191" s="134">
        <f xml:space="preserve">   $L$445</f>
        <v>17</v>
      </c>
      <c r="AV191" s="78">
        <v>18</v>
      </c>
      <c r="AW191" s="69"/>
      <c r="AX191" s="70" t="s">
        <v>54</v>
      </c>
      <c r="AY191" s="134">
        <f xml:space="preserve">   $L$446</f>
        <v>20.25</v>
      </c>
      <c r="AZ191" s="78">
        <v>26</v>
      </c>
      <c r="BA191" s="69"/>
      <c r="BB191" s="70" t="s">
        <v>54</v>
      </c>
      <c r="BC191" s="134">
        <f xml:space="preserve">   $L$447</f>
        <v>12.25</v>
      </c>
      <c r="BD191" s="78">
        <v>7</v>
      </c>
      <c r="BE191" s="69"/>
      <c r="BF191" s="70" t="s">
        <v>54</v>
      </c>
      <c r="BG191" s="134">
        <f xml:space="preserve">   $L$448</f>
        <v>10</v>
      </c>
      <c r="BH191" s="78">
        <v>4</v>
      </c>
    </row>
    <row r="192" spans="1:60" x14ac:dyDescent="0.3">
      <c r="A192" s="73" t="s">
        <v>138</v>
      </c>
      <c r="B192" s="104">
        <f>AVERAGE(G178,G180,G181,G182,G183)</f>
        <v>0.66680000000000006</v>
      </c>
      <c r="C192" s="73">
        <f>$BH$8</f>
        <v>2</v>
      </c>
      <c r="D192" s="104">
        <f>AVERAGE(H178,H180,H181,H182,H183)</f>
        <v>14.8</v>
      </c>
      <c r="E192" s="73">
        <f>$BH$43</f>
        <v>10</v>
      </c>
      <c r="F192" s="104">
        <f>AVERAGE(I178,I180,I181,I182,I183)</f>
        <v>23.4</v>
      </c>
      <c r="G192" s="73">
        <f>$BH$78</f>
        <v>30</v>
      </c>
      <c r="H192" s="104">
        <f>AVERAGE(J178,J180,J181,J182,J183)</f>
        <v>11.4</v>
      </c>
      <c r="I192" s="73">
        <f>$BH$113</f>
        <v>5</v>
      </c>
      <c r="J192" s="104">
        <f>AVERAGE(K178,K180,K181,K182,K183)</f>
        <v>19</v>
      </c>
      <c r="K192" s="73">
        <f>$BH$148</f>
        <v>24</v>
      </c>
      <c r="L192" s="104">
        <f>AVERAGE(L178,L180,L181,L182,L183)</f>
        <v>15.6</v>
      </c>
      <c r="M192" s="73">
        <f>$BH$183</f>
        <v>13</v>
      </c>
      <c r="N192" s="104">
        <f>AVERAGE(M178,M180,M181,M182,M183)</f>
        <v>12.4</v>
      </c>
      <c r="O192" s="73">
        <f>$BH$218</f>
        <v>7</v>
      </c>
      <c r="P192" s="104">
        <f>AVERAGE(N178,N180,N181,N182,N183)</f>
        <v>13.6</v>
      </c>
      <c r="Q192" s="73">
        <f>$BH$253</f>
        <v>8</v>
      </c>
      <c r="R192" s="104">
        <f>AVERAGE(O178,O180,O181,O182,O183)</f>
        <v>15.6</v>
      </c>
      <c r="S192" s="81">
        <f>$BH$288</f>
        <v>12</v>
      </c>
      <c r="T192" s="80"/>
      <c r="U192" s="104">
        <f>AVERAGE(Q178,Q180,Q181,Q182,Q183)</f>
        <v>7.4</v>
      </c>
      <c r="V192" s="73">
        <f>$CJ$43</f>
        <v>1</v>
      </c>
      <c r="W192" s="73">
        <f>AVERAGE(R178,R180,R181,R182,R183)</f>
        <v>9.8000000000000007</v>
      </c>
      <c r="X192" s="73">
        <f>$CJ$113</f>
        <v>2</v>
      </c>
      <c r="Y192" s="104">
        <f>AVERAGE(S178,S180,S181,S182,S183)</f>
        <v>11.4</v>
      </c>
      <c r="Z192" s="81">
        <f>$CJ$78</f>
        <v>7</v>
      </c>
      <c r="AA192" s="80"/>
      <c r="AB192" s="105">
        <f>AVERAGE(U178,U180,U181,U182,U183)</f>
        <v>16.2</v>
      </c>
      <c r="AC192" s="73">
        <f>$DL$78</f>
        <v>16</v>
      </c>
      <c r="AD192" s="80"/>
      <c r="AE192" s="104">
        <f>AVERAGE(W178,W180,W181,W182,W183)</f>
        <v>9.4</v>
      </c>
      <c r="AF192" s="73">
        <f>$DL$43</f>
        <v>4</v>
      </c>
      <c r="AH192" s="68" t="s">
        <v>55</v>
      </c>
      <c r="AI192" s="134">
        <f xml:space="preserve">   $L$474</f>
        <v>15</v>
      </c>
      <c r="AJ192" s="78">
        <v>10</v>
      </c>
      <c r="AK192" s="69"/>
      <c r="AL192" s="70" t="s">
        <v>55</v>
      </c>
      <c r="AM192" s="134">
        <f xml:space="preserve">   $L$475</f>
        <v>10.875</v>
      </c>
      <c r="AN192" s="78">
        <v>1</v>
      </c>
      <c r="AO192" s="69"/>
      <c r="AP192" s="70" t="s">
        <v>55</v>
      </c>
      <c r="AQ192" s="134">
        <f xml:space="preserve">   $L$476</f>
        <v>18.666666666666668</v>
      </c>
      <c r="AR192" s="78">
        <v>22</v>
      </c>
      <c r="AS192" s="69"/>
      <c r="AT192" s="70" t="s">
        <v>55</v>
      </c>
      <c r="AU192" s="134">
        <f xml:space="preserve">   $L$477</f>
        <v>10.25</v>
      </c>
      <c r="AV192" s="78">
        <v>5</v>
      </c>
      <c r="AW192" s="69"/>
      <c r="AX192" s="70" t="s">
        <v>55</v>
      </c>
      <c r="AY192" s="134">
        <f xml:space="preserve">   $L$478</f>
        <v>11.5</v>
      </c>
      <c r="AZ192" s="78">
        <v>6</v>
      </c>
      <c r="BA192" s="69"/>
      <c r="BB192" s="70" t="s">
        <v>55</v>
      </c>
      <c r="BC192" s="134">
        <f xml:space="preserve">   $L$479</f>
        <v>14.5</v>
      </c>
      <c r="BD192" s="78">
        <v>12</v>
      </c>
      <c r="BE192" s="69"/>
      <c r="BF192" s="70" t="s">
        <v>55</v>
      </c>
      <c r="BG192" s="134">
        <f xml:space="preserve">   $L$480</f>
        <v>22</v>
      </c>
      <c r="BH192" s="78">
        <v>27</v>
      </c>
    </row>
    <row r="193" spans="1:60" x14ac:dyDescent="0.3">
      <c r="AH193" s="68" t="s">
        <v>56</v>
      </c>
      <c r="AI193" s="134">
        <f xml:space="preserve">   $L$506</f>
        <v>13.588235294117647</v>
      </c>
      <c r="AJ193" s="78">
        <v>3</v>
      </c>
      <c r="AK193" s="69"/>
      <c r="AL193" s="70" t="s">
        <v>56</v>
      </c>
      <c r="AM193" s="134">
        <f xml:space="preserve">   $L$507</f>
        <v>14.875</v>
      </c>
      <c r="AN193" s="78">
        <v>11</v>
      </c>
      <c r="AO193" s="69"/>
      <c r="AP193" s="70" t="s">
        <v>56</v>
      </c>
      <c r="AQ193" s="134">
        <f xml:space="preserve">   $L$508</f>
        <v>12.444444444444445</v>
      </c>
      <c r="AR193" s="78">
        <v>6</v>
      </c>
      <c r="AS193" s="69"/>
      <c r="AT193" s="70" t="s">
        <v>56</v>
      </c>
      <c r="AU193" s="134">
        <f xml:space="preserve">   $L$509</f>
        <v>7.5</v>
      </c>
      <c r="AV193" s="78">
        <v>1</v>
      </c>
      <c r="AW193" s="69"/>
      <c r="AX193" s="70" t="s">
        <v>56</v>
      </c>
      <c r="AY193" s="134">
        <f xml:space="preserve">   $L$510</f>
        <v>22.25</v>
      </c>
      <c r="AZ193" s="78">
        <v>28</v>
      </c>
      <c r="BA193" s="69"/>
      <c r="BB193" s="70" t="s">
        <v>56</v>
      </c>
      <c r="BC193" s="134">
        <f xml:space="preserve">   $L$511</f>
        <v>17.5</v>
      </c>
      <c r="BD193" s="78">
        <v>18</v>
      </c>
      <c r="BE193" s="69"/>
      <c r="BF193" s="70" t="s">
        <v>56</v>
      </c>
      <c r="BG193" s="134">
        <f xml:space="preserve">   $L$512</f>
        <v>8.4</v>
      </c>
      <c r="BH193" s="78">
        <v>2</v>
      </c>
    </row>
    <row r="194" spans="1:60" x14ac:dyDescent="0.3">
      <c r="A194" s="338" t="s">
        <v>78</v>
      </c>
      <c r="B194" s="339"/>
      <c r="C194" s="339"/>
      <c r="D194" s="339"/>
      <c r="E194" s="340"/>
      <c r="AH194" s="68" t="s">
        <v>57</v>
      </c>
      <c r="AI194" s="134">
        <f xml:space="preserve">   $L$570</f>
        <v>15.882352941176471</v>
      </c>
      <c r="AJ194" s="78">
        <v>14</v>
      </c>
      <c r="AK194" s="69"/>
      <c r="AL194" s="70" t="s">
        <v>57</v>
      </c>
      <c r="AM194" s="134">
        <f xml:space="preserve">   $L$571</f>
        <v>13.125</v>
      </c>
      <c r="AN194" s="78">
        <v>6</v>
      </c>
      <c r="AO194" s="69"/>
      <c r="AP194" s="70" t="s">
        <v>57</v>
      </c>
      <c r="AQ194" s="134">
        <f xml:space="preserve">   $L$572</f>
        <v>18.333333333333332</v>
      </c>
      <c r="AR194" s="78">
        <v>20</v>
      </c>
      <c r="AS194" s="69"/>
      <c r="AT194" s="70" t="s">
        <v>57</v>
      </c>
      <c r="AU194" s="134">
        <f xml:space="preserve">   $L$573</f>
        <v>9.5</v>
      </c>
      <c r="AV194" s="78">
        <v>2</v>
      </c>
      <c r="AW194" s="69"/>
      <c r="AX194" s="70" t="s">
        <v>57</v>
      </c>
      <c r="AY194" s="134">
        <f xml:space="preserve">   $L$574</f>
        <v>16.75</v>
      </c>
      <c r="AZ194" s="78">
        <v>19</v>
      </c>
      <c r="BA194" s="69"/>
      <c r="BB194" s="70" t="s">
        <v>57</v>
      </c>
      <c r="BC194" s="134">
        <f xml:space="preserve">   $L$575</f>
        <v>13</v>
      </c>
      <c r="BD194" s="78">
        <v>8</v>
      </c>
      <c r="BE194" s="69"/>
      <c r="BF194" s="70" t="s">
        <v>57</v>
      </c>
      <c r="BG194" s="134">
        <f xml:space="preserve">   $L$576</f>
        <v>22.6</v>
      </c>
      <c r="BH194" s="78">
        <v>29</v>
      </c>
    </row>
    <row r="195" spans="1:60" x14ac:dyDescent="0.3">
      <c r="A195" s="341"/>
      <c r="B195" s="342"/>
      <c r="C195" s="342"/>
      <c r="D195" s="342"/>
      <c r="E195" s="343"/>
      <c r="AH195" s="68" t="s">
        <v>58</v>
      </c>
      <c r="AI195" s="134">
        <f xml:space="preserve">   $L$602</f>
        <v>12.352941176470589</v>
      </c>
      <c r="AJ195" s="78">
        <v>2</v>
      </c>
      <c r="AK195" s="69"/>
      <c r="AL195" s="70" t="s">
        <v>58</v>
      </c>
      <c r="AM195" s="134">
        <f xml:space="preserve">   $L$603</f>
        <v>17.5</v>
      </c>
      <c r="AN195" s="78">
        <v>20</v>
      </c>
      <c r="AO195" s="69"/>
      <c r="AP195" s="70" t="s">
        <v>58</v>
      </c>
      <c r="AQ195" s="134">
        <f xml:space="preserve">   $L$604</f>
        <v>7.7777777777777777</v>
      </c>
      <c r="AR195" s="78">
        <v>1</v>
      </c>
      <c r="AS195" s="69"/>
      <c r="AT195" s="70" t="s">
        <v>58</v>
      </c>
      <c r="AU195" s="134">
        <f xml:space="preserve">   $L$605</f>
        <v>21.75</v>
      </c>
      <c r="AV195" s="78">
        <v>27</v>
      </c>
      <c r="AW195" s="69"/>
      <c r="AX195" s="70" t="s">
        <v>58</v>
      </c>
      <c r="AY195" s="134">
        <f xml:space="preserve">   $L$606</f>
        <v>13.25</v>
      </c>
      <c r="AZ195" s="78">
        <v>8</v>
      </c>
      <c r="BA195" s="69"/>
      <c r="BB195" s="70" t="s">
        <v>58</v>
      </c>
      <c r="BC195" s="134">
        <f xml:space="preserve">   $L$607</f>
        <v>10.25</v>
      </c>
      <c r="BD195" s="78">
        <v>3</v>
      </c>
      <c r="BE195" s="69"/>
      <c r="BF195" s="70" t="s">
        <v>58</v>
      </c>
      <c r="BG195" s="134">
        <f xml:space="preserve">   $L$608</f>
        <v>5.8</v>
      </c>
      <c r="BH195" s="78">
        <v>1</v>
      </c>
    </row>
    <row r="196" spans="1:60" x14ac:dyDescent="0.3">
      <c r="A196" s="344"/>
      <c r="B196" s="345"/>
      <c r="C196" s="345"/>
      <c r="D196" s="345"/>
      <c r="E196" s="346"/>
      <c r="H196" s="306" t="s">
        <v>232</v>
      </c>
      <c r="I196" s="307"/>
      <c r="J196" s="307"/>
      <c r="K196" s="307"/>
      <c r="L196" s="307"/>
      <c r="M196" s="307"/>
      <c r="N196" s="307"/>
      <c r="O196" s="307"/>
      <c r="P196" s="307"/>
      <c r="Q196" s="307"/>
      <c r="R196" s="307"/>
      <c r="S196" s="307"/>
      <c r="T196" s="307"/>
      <c r="U196" s="307"/>
      <c r="V196" s="308"/>
      <c r="W196" s="86" t="s">
        <v>38</v>
      </c>
      <c r="X196" s="72"/>
      <c r="Y196" s="72"/>
      <c r="Z196" s="72"/>
      <c r="AA196" s="72"/>
      <c r="AB196" s="72"/>
      <c r="AC196" s="72"/>
      <c r="AD196" s="72"/>
      <c r="AE196" s="72"/>
      <c r="AF196" s="72"/>
      <c r="AH196" s="68" t="s">
        <v>59</v>
      </c>
      <c r="AI196" s="134">
        <f xml:space="preserve">   $L$538</f>
        <v>14.882352941176471</v>
      </c>
      <c r="AJ196" s="78">
        <v>9</v>
      </c>
      <c r="AK196" s="69"/>
      <c r="AL196" s="70" t="s">
        <v>59</v>
      </c>
      <c r="AM196" s="134">
        <f xml:space="preserve">   $L$539</f>
        <v>12.125</v>
      </c>
      <c r="AN196" s="78">
        <v>2</v>
      </c>
      <c r="AO196" s="69"/>
      <c r="AP196" s="70" t="s">
        <v>59</v>
      </c>
      <c r="AQ196" s="134">
        <f xml:space="preserve">   $L$540</f>
        <v>17.333333333333332</v>
      </c>
      <c r="AR196" s="78">
        <v>17</v>
      </c>
      <c r="AS196" s="69"/>
      <c r="AT196" s="70" t="s">
        <v>59</v>
      </c>
      <c r="AU196" s="134">
        <f xml:space="preserve">   $L$541</f>
        <v>13</v>
      </c>
      <c r="AV196" s="78">
        <v>9</v>
      </c>
      <c r="AW196" s="69"/>
      <c r="AX196" s="70" t="s">
        <v>59</v>
      </c>
      <c r="AY196" s="134">
        <f xml:space="preserve">   $L$542</f>
        <v>11.25</v>
      </c>
      <c r="AZ196" s="78">
        <v>4</v>
      </c>
      <c r="BA196" s="69"/>
      <c r="BB196" s="70" t="s">
        <v>59</v>
      </c>
      <c r="BC196" s="134">
        <f xml:space="preserve">   $L$543</f>
        <v>10</v>
      </c>
      <c r="BD196" s="78">
        <v>1</v>
      </c>
      <c r="BE196" s="69"/>
      <c r="BF196" s="70" t="s">
        <v>59</v>
      </c>
      <c r="BG196" s="134">
        <f xml:space="preserve">   $L$544</f>
        <v>23.2</v>
      </c>
      <c r="BH196" s="78">
        <v>30</v>
      </c>
    </row>
    <row r="197" spans="1:60" x14ac:dyDescent="0.3">
      <c r="A197" s="73" t="s">
        <v>139</v>
      </c>
      <c r="B197" s="96" t="s">
        <v>140</v>
      </c>
      <c r="C197" s="73" t="s">
        <v>141</v>
      </c>
      <c r="D197" s="98" t="s">
        <v>228</v>
      </c>
      <c r="E197" s="73" t="s">
        <v>142</v>
      </c>
      <c r="G197" s="73" t="s">
        <v>143</v>
      </c>
      <c r="H197" s="74" t="s">
        <v>144</v>
      </c>
      <c r="I197" s="74" t="s">
        <v>145</v>
      </c>
      <c r="J197" s="74" t="s">
        <v>146</v>
      </c>
      <c r="K197" s="74" t="s">
        <v>110</v>
      </c>
      <c r="L197" s="74" t="s">
        <v>111</v>
      </c>
      <c r="M197" s="74" t="s">
        <v>112</v>
      </c>
      <c r="N197" s="74" t="s">
        <v>113</v>
      </c>
      <c r="O197" s="89" t="s">
        <v>114</v>
      </c>
      <c r="P197" s="92"/>
      <c r="Q197" s="76" t="s">
        <v>33</v>
      </c>
      <c r="R197" s="74" t="s">
        <v>34</v>
      </c>
      <c r="S197" s="89" t="s">
        <v>35</v>
      </c>
      <c r="T197" s="71"/>
      <c r="U197" s="93" t="s">
        <v>149</v>
      </c>
      <c r="V197" s="92"/>
      <c r="W197" s="76" t="s">
        <v>150</v>
      </c>
      <c r="X197" s="72"/>
      <c r="Y197" s="72"/>
      <c r="Z197" s="72"/>
      <c r="AA197" s="72"/>
      <c r="AB197" s="72"/>
      <c r="AC197" s="72"/>
      <c r="AD197" s="72"/>
      <c r="AE197" s="72"/>
      <c r="AF197" s="72"/>
      <c r="AH197" s="68" t="s">
        <v>60</v>
      </c>
      <c r="AI197" s="134">
        <f xml:space="preserve">   $L$634</f>
        <v>20.823529411764707</v>
      </c>
      <c r="AJ197" s="78">
        <v>30</v>
      </c>
      <c r="AK197" s="69"/>
      <c r="AL197" s="70" t="s">
        <v>60</v>
      </c>
      <c r="AM197" s="134">
        <f xml:space="preserve">   $L$635</f>
        <v>23.125</v>
      </c>
      <c r="AN197" s="78">
        <v>32</v>
      </c>
      <c r="AO197" s="69"/>
      <c r="AP197" s="70" t="s">
        <v>60</v>
      </c>
      <c r="AQ197" s="134">
        <f xml:space="preserve">   $L$636</f>
        <v>18.777777777777779</v>
      </c>
      <c r="AR197" s="78">
        <v>24</v>
      </c>
      <c r="AS197" s="69"/>
      <c r="AT197" s="70" t="s">
        <v>60</v>
      </c>
      <c r="AU197" s="134">
        <f xml:space="preserve">   $L$637</f>
        <v>23.5</v>
      </c>
      <c r="AV197" s="78">
        <v>29</v>
      </c>
      <c r="AW197" s="69"/>
      <c r="AX197" s="70" t="s">
        <v>60</v>
      </c>
      <c r="AY197" s="134">
        <f xml:space="preserve">   $L$638</f>
        <v>22.75</v>
      </c>
      <c r="AZ197" s="78">
        <v>31</v>
      </c>
      <c r="BA197" s="69"/>
      <c r="BB197" s="70" t="s">
        <v>60</v>
      </c>
      <c r="BC197" s="134">
        <f xml:space="preserve">   $L$639</f>
        <v>20</v>
      </c>
      <c r="BD197" s="78">
        <v>25</v>
      </c>
      <c r="BE197" s="69"/>
      <c r="BF197" s="70" t="s">
        <v>60</v>
      </c>
      <c r="BG197" s="134">
        <f xml:space="preserve">   $L$640</f>
        <v>17.8</v>
      </c>
      <c r="BH197" s="78">
        <v>19</v>
      </c>
    </row>
    <row r="198" spans="1:60" x14ac:dyDescent="0.3">
      <c r="A198" s="73">
        <v>1</v>
      </c>
      <c r="B198" s="96">
        <v>44815</v>
      </c>
      <c r="C198" s="84" t="s">
        <v>193</v>
      </c>
      <c r="D198" s="99">
        <v>0.54166666666666663</v>
      </c>
      <c r="E198" s="85" t="s">
        <v>169</v>
      </c>
      <c r="G198" s="73">
        <f>$G$50</f>
        <v>0.33300000000000002</v>
      </c>
      <c r="H198" s="73">
        <f>DVOA!$F$555</f>
        <v>12</v>
      </c>
      <c r="I198" s="73">
        <f>DVOA!$F$557</f>
        <v>17</v>
      </c>
      <c r="J198" s="73">
        <f>DVOA!$F$561</f>
        <v>12</v>
      </c>
      <c r="K198" s="73">
        <f>DVOA!$F$564</f>
        <v>26</v>
      </c>
      <c r="L198" s="73">
        <f>DVOA!$F$565</f>
        <v>15</v>
      </c>
      <c r="M198" s="73">
        <f>DVOA!$F$566</f>
        <v>6</v>
      </c>
      <c r="N198" s="73">
        <f>DVOA!$F$569</f>
        <v>4</v>
      </c>
      <c r="O198" s="81">
        <f>DVOA!$F$558</f>
        <v>20</v>
      </c>
      <c r="P198" s="88"/>
      <c r="Q198" s="82">
        <f>DVOA!$AE$555</f>
        <v>16</v>
      </c>
      <c r="R198" s="73">
        <f>DVOA!$AE$556</f>
        <v>21</v>
      </c>
      <c r="S198" s="81">
        <f>DVOA!$AE$557</f>
        <v>12</v>
      </c>
      <c r="T198" s="75"/>
      <c r="U198" s="87">
        <f>DVOA!$AE$569</f>
        <v>21</v>
      </c>
      <c r="V198" s="88"/>
      <c r="W198" s="82">
        <f>DVOA!$AE$565</f>
        <v>16</v>
      </c>
      <c r="X198" s="72"/>
      <c r="Y198" s="72"/>
      <c r="Z198" s="72"/>
      <c r="AA198" s="72"/>
      <c r="AB198" s="72"/>
      <c r="AC198" s="72"/>
      <c r="AD198" s="72"/>
      <c r="AE198" s="72"/>
      <c r="AF198" s="72"/>
      <c r="AH198" s="68" t="s">
        <v>61</v>
      </c>
      <c r="AI198" s="134">
        <f xml:space="preserve">   $L$666</f>
        <v>17.352941176470587</v>
      </c>
      <c r="AJ198" s="78">
        <v>23</v>
      </c>
      <c r="AK198" s="69"/>
      <c r="AL198" s="70" t="s">
        <v>61</v>
      </c>
      <c r="AM198" s="134">
        <f xml:space="preserve">   $L$667</f>
        <v>14.625</v>
      </c>
      <c r="AN198" s="78">
        <v>10</v>
      </c>
      <c r="AO198" s="69"/>
      <c r="AP198" s="70" t="s">
        <v>61</v>
      </c>
      <c r="AQ198" s="134">
        <f xml:space="preserve">   $L$668</f>
        <v>19.777777777777779</v>
      </c>
      <c r="AR198" s="78">
        <v>28</v>
      </c>
      <c r="AS198" s="69"/>
      <c r="AT198" s="70" t="s">
        <v>61</v>
      </c>
      <c r="AU198" s="134">
        <f xml:space="preserve">   $L$669</f>
        <v>10</v>
      </c>
      <c r="AV198" s="78">
        <v>4</v>
      </c>
      <c r="AW198" s="69"/>
      <c r="AX198" s="70" t="s">
        <v>61</v>
      </c>
      <c r="AY198" s="134">
        <f xml:space="preserve">   $L$670</f>
        <v>19.25</v>
      </c>
      <c r="AZ198" s="78">
        <v>22</v>
      </c>
      <c r="BA198" s="69"/>
      <c r="BB198" s="70" t="s">
        <v>61</v>
      </c>
      <c r="BC198" s="134">
        <f xml:space="preserve">   $L$671</f>
        <v>23.75</v>
      </c>
      <c r="BD198" s="78">
        <v>30</v>
      </c>
      <c r="BE198" s="69"/>
      <c r="BF198" s="70" t="s">
        <v>61</v>
      </c>
      <c r="BG198" s="134">
        <f xml:space="preserve">   $L$672</f>
        <v>16.600000000000001</v>
      </c>
      <c r="BH198" s="78">
        <v>16</v>
      </c>
    </row>
    <row r="199" spans="1:60" x14ac:dyDescent="0.3">
      <c r="A199" s="73">
        <v>2</v>
      </c>
      <c r="B199" s="96">
        <v>44822</v>
      </c>
      <c r="C199" s="84" t="s">
        <v>167</v>
      </c>
      <c r="D199" s="99">
        <v>0.68402777777777779</v>
      </c>
      <c r="E199" s="85" t="s">
        <v>169</v>
      </c>
      <c r="G199" s="73">
        <f>$G$173</f>
        <v>0.66700000000000004</v>
      </c>
      <c r="H199" s="73">
        <f>DVOA!$F$177</f>
        <v>8</v>
      </c>
      <c r="I199" s="73">
        <f>DVOA!$F$179</f>
        <v>19</v>
      </c>
      <c r="J199" s="73">
        <f>DVOA!$F$183</f>
        <v>6</v>
      </c>
      <c r="K199" s="73">
        <f>DVOA!$F$186</f>
        <v>10</v>
      </c>
      <c r="L199" s="73">
        <f>DVOA!$F$187</f>
        <v>10</v>
      </c>
      <c r="M199" s="73">
        <f>DVOA!$F$188</f>
        <v>12</v>
      </c>
      <c r="N199" s="73">
        <f>DVOA!$F$191</f>
        <v>9</v>
      </c>
      <c r="O199" s="81">
        <f>DVOA!$F$180</f>
        <v>25</v>
      </c>
      <c r="P199" s="88"/>
      <c r="Q199" s="82">
        <f>DVOA!$AE$177</f>
        <v>15</v>
      </c>
      <c r="R199" s="73">
        <f>DVOA!$AE$178</f>
        <v>17</v>
      </c>
      <c r="S199" s="81">
        <f>DVOA!$AE$179</f>
        <v>4</v>
      </c>
      <c r="T199" s="75"/>
      <c r="U199" s="87">
        <f>DVOA!$AE$191</f>
        <v>4</v>
      </c>
      <c r="V199" s="88"/>
      <c r="W199" s="82">
        <f>DVOA!$AE$187</f>
        <v>6</v>
      </c>
      <c r="X199" s="72"/>
      <c r="Y199" s="72"/>
      <c r="Z199" s="72"/>
      <c r="AA199" s="72"/>
      <c r="AB199" s="72"/>
      <c r="AC199" s="72"/>
      <c r="AD199" s="72"/>
      <c r="AE199" s="72"/>
      <c r="AF199" s="72"/>
      <c r="AH199" s="68" t="s">
        <v>62</v>
      </c>
      <c r="AI199" s="134">
        <f xml:space="preserve">   $L$698</f>
        <v>19.647058823529413</v>
      </c>
      <c r="AJ199" s="78">
        <v>28</v>
      </c>
      <c r="AK199" s="69"/>
      <c r="AL199" s="70" t="s">
        <v>62</v>
      </c>
      <c r="AM199" s="134">
        <f xml:space="preserve">   $L$699</f>
        <v>20</v>
      </c>
      <c r="AN199" s="78">
        <v>28</v>
      </c>
      <c r="AO199" s="69"/>
      <c r="AP199" s="70" t="s">
        <v>62</v>
      </c>
      <c r="AQ199" s="134">
        <f xml:space="preserve">   $L$700</f>
        <v>19.333333333333332</v>
      </c>
      <c r="AR199" s="78">
        <v>27</v>
      </c>
      <c r="AS199" s="69"/>
      <c r="AT199" s="70" t="s">
        <v>62</v>
      </c>
      <c r="AU199" s="134">
        <f xml:space="preserve">   $L$701</f>
        <v>14.75</v>
      </c>
      <c r="AV199" s="78">
        <v>15</v>
      </c>
      <c r="AW199" s="69"/>
      <c r="AX199" s="70" t="s">
        <v>62</v>
      </c>
      <c r="AY199" s="134">
        <f xml:space="preserve">   $L$702</f>
        <v>25.25</v>
      </c>
      <c r="AZ199" s="78">
        <v>32</v>
      </c>
      <c r="BA199" s="69"/>
      <c r="BB199" s="70" t="s">
        <v>62</v>
      </c>
      <c r="BC199" s="134">
        <f xml:space="preserve">   $L$703</f>
        <v>23.5</v>
      </c>
      <c r="BD199" s="78">
        <v>29</v>
      </c>
      <c r="BE199" s="69"/>
      <c r="BF199" s="70" t="s">
        <v>62</v>
      </c>
      <c r="BG199" s="134">
        <f xml:space="preserve">   $L$704</f>
        <v>16</v>
      </c>
      <c r="BH199" s="78">
        <v>15</v>
      </c>
    </row>
    <row r="200" spans="1:60" x14ac:dyDescent="0.3">
      <c r="A200" s="73">
        <v>3</v>
      </c>
      <c r="B200" s="96">
        <v>44829</v>
      </c>
      <c r="C200" s="85" t="s">
        <v>197</v>
      </c>
      <c r="D200" s="99">
        <v>0.54166666666666663</v>
      </c>
      <c r="E200" s="85" t="s">
        <v>169</v>
      </c>
      <c r="G200" s="73">
        <f>$G$70</f>
        <v>0.33300000000000002</v>
      </c>
      <c r="H200" s="73">
        <f>DVOA!$F$513</f>
        <v>32</v>
      </c>
      <c r="I200" s="73">
        <f>DVOA!$F$515</f>
        <v>12</v>
      </c>
      <c r="J200" s="73">
        <f>DVOA!$F$519</f>
        <v>32</v>
      </c>
      <c r="K200" s="73">
        <f>DVOA!$F$522</f>
        <v>13</v>
      </c>
      <c r="L200" s="73">
        <f>DVOA!$F$523</f>
        <v>31</v>
      </c>
      <c r="M200" s="73">
        <f>DVOA!$F$524</f>
        <v>30</v>
      </c>
      <c r="N200" s="73">
        <f>DVOA!$F$527</f>
        <v>15</v>
      </c>
      <c r="O200" s="81">
        <f>DVOA!$F$516</f>
        <v>23</v>
      </c>
      <c r="P200" s="88"/>
      <c r="Q200" s="82">
        <f>DVOA!$AE$513</f>
        <v>19</v>
      </c>
      <c r="R200" s="73">
        <f>DVOA!$AE$514</f>
        <v>23</v>
      </c>
      <c r="S200" s="81">
        <f>DVOA!$AE$515</f>
        <v>17</v>
      </c>
      <c r="T200" s="75"/>
      <c r="U200" s="87">
        <f>DVOA!$AE$527</f>
        <v>7</v>
      </c>
      <c r="V200" s="88"/>
      <c r="W200" s="82">
        <f>DVOA!$AE$523</f>
        <v>30</v>
      </c>
      <c r="X200" s="72"/>
      <c r="Y200" s="72"/>
      <c r="Z200" s="72"/>
      <c r="AA200" s="72"/>
      <c r="AB200" s="72"/>
      <c r="AC200" s="72"/>
      <c r="AD200" s="72"/>
      <c r="AE200" s="72"/>
      <c r="AF200" s="72"/>
      <c r="AH200" s="68" t="s">
        <v>63</v>
      </c>
      <c r="AI200" s="134">
        <f xml:space="preserve">   $L$730</f>
        <v>15.058823529411764</v>
      </c>
      <c r="AJ200" s="78">
        <v>11</v>
      </c>
      <c r="AK200" s="69"/>
      <c r="AL200" s="70" t="s">
        <v>63</v>
      </c>
      <c r="AM200" s="134">
        <f xml:space="preserve">   $L$731</f>
        <v>12.75</v>
      </c>
      <c r="AN200" s="78">
        <v>4</v>
      </c>
      <c r="AO200" s="69"/>
      <c r="AP200" s="70" t="s">
        <v>63</v>
      </c>
      <c r="AQ200" s="134">
        <f xml:space="preserve">   $L$732</f>
        <v>17.111111111111111</v>
      </c>
      <c r="AR200" s="78">
        <v>16</v>
      </c>
      <c r="AS200" s="69"/>
      <c r="AT200" s="70" t="s">
        <v>63</v>
      </c>
      <c r="AU200" s="134">
        <f xml:space="preserve">   $L$733</f>
        <v>15</v>
      </c>
      <c r="AV200" s="78">
        <v>16</v>
      </c>
      <c r="AW200" s="69"/>
      <c r="AX200" s="70" t="s">
        <v>63</v>
      </c>
      <c r="AY200" s="134">
        <f xml:space="preserve">   $L$734</f>
        <v>10.5</v>
      </c>
      <c r="AZ200" s="78">
        <v>3</v>
      </c>
      <c r="BA200" s="69"/>
      <c r="BB200" s="70" t="s">
        <v>63</v>
      </c>
      <c r="BC200" s="134">
        <f xml:space="preserve">   $L$735</f>
        <v>23</v>
      </c>
      <c r="BD200" s="78">
        <v>27</v>
      </c>
      <c r="BE200" s="69"/>
      <c r="BF200" s="70" t="s">
        <v>63</v>
      </c>
      <c r="BG200" s="134">
        <f xml:space="preserve">   $L$736</f>
        <v>12.4</v>
      </c>
      <c r="BH200" s="78">
        <v>7</v>
      </c>
    </row>
    <row r="201" spans="1:60" x14ac:dyDescent="0.3">
      <c r="A201" s="73">
        <v>4</v>
      </c>
      <c r="B201" s="96">
        <v>44833</v>
      </c>
      <c r="C201" s="84" t="s">
        <v>196</v>
      </c>
      <c r="D201" s="99">
        <v>0.84375</v>
      </c>
      <c r="E201" s="85" t="s">
        <v>221</v>
      </c>
      <c r="G201" s="73">
        <f>$G$71</f>
        <v>1</v>
      </c>
      <c r="H201" s="73">
        <f>DVOA!$F$408</f>
        <v>24</v>
      </c>
      <c r="I201" s="73">
        <f>DVOA!$F$410</f>
        <v>7</v>
      </c>
      <c r="J201" s="73">
        <f>DVOA!$F$414</f>
        <v>29</v>
      </c>
      <c r="K201" s="73">
        <f>DVOA!$F$417</f>
        <v>12</v>
      </c>
      <c r="L201" s="73">
        <f>DVOA!$F$418</f>
        <v>23</v>
      </c>
      <c r="M201" s="73">
        <f>DVOA!$F$419</f>
        <v>19</v>
      </c>
      <c r="N201" s="73">
        <f>DVOA!$F$422</f>
        <v>30</v>
      </c>
      <c r="O201" s="81">
        <f>DVOA!$F$411</f>
        <v>27</v>
      </c>
      <c r="P201" s="88"/>
      <c r="Q201" s="82">
        <f>DVOA!$AE$408</f>
        <v>2</v>
      </c>
      <c r="R201" s="73">
        <f>DVOA!$AE$409</f>
        <v>3</v>
      </c>
      <c r="S201" s="81">
        <f>DVOA!$AE$410</f>
        <v>15</v>
      </c>
      <c r="T201" s="75"/>
      <c r="U201" s="87">
        <f>DVOA!$AE$422</f>
        <v>29</v>
      </c>
      <c r="V201" s="88"/>
      <c r="W201" s="82">
        <f>DVOA!$AE$418</f>
        <v>11</v>
      </c>
      <c r="X201" s="72"/>
      <c r="Y201" s="72"/>
      <c r="Z201" s="72"/>
      <c r="AA201" s="72"/>
      <c r="AB201" s="72"/>
      <c r="AC201" s="72"/>
      <c r="AD201" s="72"/>
      <c r="AE201" s="72"/>
      <c r="AF201" s="72"/>
      <c r="AH201" s="68" t="s">
        <v>64</v>
      </c>
      <c r="AI201" s="134">
        <f xml:space="preserve">   $L$762</f>
        <v>14.705882352941176</v>
      </c>
      <c r="AJ201" s="78">
        <v>8</v>
      </c>
      <c r="AK201" s="69"/>
      <c r="AL201" s="70" t="s">
        <v>64</v>
      </c>
      <c r="AM201" s="134">
        <f xml:space="preserve">   $L$763</f>
        <v>15.75</v>
      </c>
      <c r="AN201" s="78">
        <v>15</v>
      </c>
      <c r="AO201" s="69"/>
      <c r="AP201" s="70" t="s">
        <v>64</v>
      </c>
      <c r="AQ201" s="134">
        <f xml:space="preserve">   $L$764</f>
        <v>13.777777777777779</v>
      </c>
      <c r="AR201" s="78">
        <v>7</v>
      </c>
      <c r="AS201" s="69"/>
      <c r="AT201" s="70" t="s">
        <v>64</v>
      </c>
      <c r="AU201" s="134">
        <f xml:space="preserve">   $L$765</f>
        <v>19.25</v>
      </c>
      <c r="AV201" s="78">
        <v>21</v>
      </c>
      <c r="AW201" s="69"/>
      <c r="AX201" s="70" t="s">
        <v>64</v>
      </c>
      <c r="AY201" s="134">
        <f xml:space="preserve">   $L$766</f>
        <v>12.25</v>
      </c>
      <c r="AZ201" s="78">
        <v>7</v>
      </c>
      <c r="BA201" s="69"/>
      <c r="BB201" s="70" t="s">
        <v>64</v>
      </c>
      <c r="BC201" s="134">
        <f xml:space="preserve">   $L$767</f>
        <v>14.75</v>
      </c>
      <c r="BD201" s="78">
        <v>13</v>
      </c>
      <c r="BE201" s="69"/>
      <c r="BF201" s="70" t="s">
        <v>64</v>
      </c>
      <c r="BG201" s="134">
        <f xml:space="preserve">   $L$768</f>
        <v>13</v>
      </c>
      <c r="BH201" s="78">
        <v>8</v>
      </c>
    </row>
    <row r="202" spans="1:60" x14ac:dyDescent="0.3">
      <c r="A202" s="73">
        <v>5</v>
      </c>
      <c r="B202" s="96">
        <v>44843</v>
      </c>
      <c r="C202" s="84" t="s">
        <v>209</v>
      </c>
      <c r="D202" s="99">
        <v>0.84722222222222221</v>
      </c>
      <c r="E202" s="85" t="s">
        <v>194</v>
      </c>
      <c r="G202" s="73">
        <f>$G$53</f>
        <v>0.66700000000000004</v>
      </c>
      <c r="H202" s="73">
        <f>DVOA!$F$51</f>
        <v>18</v>
      </c>
      <c r="I202" s="73">
        <f>DVOA!$F$53</f>
        <v>23</v>
      </c>
      <c r="J202" s="73">
        <f>DVOA!$F$57</f>
        <v>15</v>
      </c>
      <c r="K202" s="73">
        <f>DVOA!$F$60</f>
        <v>20</v>
      </c>
      <c r="L202" s="73">
        <f>DVOA!$F$61</f>
        <v>18</v>
      </c>
      <c r="M202" s="73">
        <f>DVOA!$F$62</f>
        <v>1</v>
      </c>
      <c r="N202" s="73">
        <f>DVOA!$F$65</f>
        <v>26</v>
      </c>
      <c r="O202" s="81">
        <f>DVOA!$F$54</f>
        <v>14</v>
      </c>
      <c r="P202" s="88"/>
      <c r="Q202" s="82">
        <f>DVOA!$AE$51</f>
        <v>1</v>
      </c>
      <c r="R202" s="73">
        <f>DVOA!$AE$52</f>
        <v>1</v>
      </c>
      <c r="S202" s="81">
        <f>DVOA!$AE$53</f>
        <v>19</v>
      </c>
      <c r="T202" s="75"/>
      <c r="U202" s="87">
        <f>DVOA!$AE$65</f>
        <v>1</v>
      </c>
      <c r="V202" s="88"/>
      <c r="W202" s="82">
        <f>DVOA!$AE$61</f>
        <v>3</v>
      </c>
      <c r="X202" s="72"/>
      <c r="Y202" s="72"/>
      <c r="Z202" s="72"/>
      <c r="AA202" s="72"/>
      <c r="AB202" s="72"/>
      <c r="AC202" s="72"/>
      <c r="AD202" s="72"/>
      <c r="AE202" s="72"/>
      <c r="AF202" s="72"/>
      <c r="AH202" s="68" t="s">
        <v>65</v>
      </c>
      <c r="AI202" s="134">
        <f xml:space="preserve">   $L$794</f>
        <v>20.176470588235293</v>
      </c>
      <c r="AJ202" s="78">
        <v>29</v>
      </c>
      <c r="AK202" s="69"/>
      <c r="AL202" s="70" t="s">
        <v>65</v>
      </c>
      <c r="AM202" s="134">
        <f xml:space="preserve">   $L$795</f>
        <v>17.5</v>
      </c>
      <c r="AN202" s="78">
        <v>20</v>
      </c>
      <c r="AO202" s="69"/>
      <c r="AP202" s="70" t="s">
        <v>65</v>
      </c>
      <c r="AQ202" s="134">
        <f xml:space="preserve">   $L$796</f>
        <v>22.555555555555557</v>
      </c>
      <c r="AR202" s="78">
        <v>31</v>
      </c>
      <c r="AS202" s="69"/>
      <c r="AT202" s="70" t="s">
        <v>65</v>
      </c>
      <c r="AU202" s="134">
        <f xml:space="preserve">   $L$797</f>
        <v>18.5</v>
      </c>
      <c r="AV202" s="78">
        <v>20</v>
      </c>
      <c r="AW202" s="69"/>
      <c r="AX202" s="70" t="s">
        <v>65</v>
      </c>
      <c r="AY202" s="134">
        <f xml:space="preserve">   $L$798</f>
        <v>16.5</v>
      </c>
      <c r="AZ202" s="78">
        <v>17</v>
      </c>
      <c r="BA202" s="69"/>
      <c r="BB202" s="70" t="s">
        <v>65</v>
      </c>
      <c r="BC202" s="134">
        <f xml:space="preserve">   $L$799</f>
        <v>25.5</v>
      </c>
      <c r="BD202" s="78">
        <v>31</v>
      </c>
      <c r="BE202" s="69"/>
      <c r="BF202" s="70" t="s">
        <v>65</v>
      </c>
      <c r="BG202" s="134">
        <f xml:space="preserve">   $L$800</f>
        <v>20.2</v>
      </c>
      <c r="BH202" s="78">
        <v>26</v>
      </c>
    </row>
    <row r="203" spans="1:60" x14ac:dyDescent="0.3">
      <c r="A203" s="73">
        <v>6</v>
      </c>
      <c r="B203" s="96">
        <v>44850</v>
      </c>
      <c r="C203" s="84" t="s">
        <v>178</v>
      </c>
      <c r="D203" s="99">
        <v>0.54166666666666663</v>
      </c>
      <c r="E203" s="85" t="s">
        <v>169</v>
      </c>
      <c r="G203" s="73">
        <f>$G$12</f>
        <v>0.33300000000000002</v>
      </c>
      <c r="H203" s="73">
        <f>DVOA!$F$471</f>
        <v>10</v>
      </c>
      <c r="I203" s="73">
        <f>DVOA!$F$473</f>
        <v>18</v>
      </c>
      <c r="J203" s="73">
        <f>DVOA!$F$477</f>
        <v>11</v>
      </c>
      <c r="K203" s="73">
        <f>DVOA!$F$480</f>
        <v>16</v>
      </c>
      <c r="L203" s="73">
        <f>DVOA!$F$481</f>
        <v>9</v>
      </c>
      <c r="M203" s="73">
        <f>DVOA!$F$482</f>
        <v>25</v>
      </c>
      <c r="N203" s="73">
        <f>DVOA!$F$485</f>
        <v>3</v>
      </c>
      <c r="O203" s="81">
        <f>DVOA!$F$474</f>
        <v>4</v>
      </c>
      <c r="P203" s="88"/>
      <c r="Q203" s="82">
        <f>DVOA!$AE$471</f>
        <v>26</v>
      </c>
      <c r="R203" s="73">
        <f>DVOA!$AE$472</f>
        <v>28</v>
      </c>
      <c r="S203" s="81">
        <f>DVOA!$AE$473</f>
        <v>13</v>
      </c>
      <c r="T203" s="75"/>
      <c r="U203" s="87">
        <f>DVOA!$AE$485</f>
        <v>32</v>
      </c>
      <c r="V203" s="88"/>
      <c r="W203" s="82">
        <f>DVOA!$AE$481</f>
        <v>27</v>
      </c>
      <c r="X203" s="72"/>
      <c r="Y203" s="72"/>
      <c r="Z203" s="72"/>
      <c r="AA203" s="72"/>
      <c r="AB203" s="72"/>
      <c r="AC203" s="72"/>
      <c r="AD203" s="72"/>
      <c r="AE203" s="72"/>
      <c r="AF203" s="72"/>
      <c r="AH203" s="68" t="s">
        <v>66</v>
      </c>
      <c r="AI203" s="134">
        <f xml:space="preserve">   $L$826</f>
        <v>15.411764705882353</v>
      </c>
      <c r="AJ203" s="78">
        <v>12</v>
      </c>
      <c r="AK203" s="69"/>
      <c r="AL203" s="70" t="s">
        <v>66</v>
      </c>
      <c r="AM203" s="134">
        <f xml:space="preserve">   $L$827</f>
        <v>14.875</v>
      </c>
      <c r="AN203" s="78">
        <v>11</v>
      </c>
      <c r="AO203" s="69"/>
      <c r="AP203" s="70" t="s">
        <v>66</v>
      </c>
      <c r="AQ203" s="134">
        <f xml:space="preserve">   $L$828</f>
        <v>15.888888888888889</v>
      </c>
      <c r="AR203" s="78">
        <v>14</v>
      </c>
      <c r="AS203" s="69"/>
      <c r="AT203" s="70" t="s">
        <v>66</v>
      </c>
      <c r="AU203" s="134">
        <f xml:space="preserve">   $L$829</f>
        <v>20.5</v>
      </c>
      <c r="AV203" s="78">
        <v>25</v>
      </c>
      <c r="AW203" s="69"/>
      <c r="AX203" s="70" t="s">
        <v>66</v>
      </c>
      <c r="AY203" s="134">
        <f xml:space="preserve">   $L$830</f>
        <v>9.25</v>
      </c>
      <c r="AZ203" s="78">
        <v>2</v>
      </c>
      <c r="BA203" s="69"/>
      <c r="BB203" s="70" t="s">
        <v>66</v>
      </c>
      <c r="BC203" s="134">
        <f xml:space="preserve">   $L$831</f>
        <v>17.75</v>
      </c>
      <c r="BD203" s="78">
        <v>20</v>
      </c>
      <c r="BE203" s="69"/>
      <c r="BF203" s="70" t="s">
        <v>66</v>
      </c>
      <c r="BG203" s="134">
        <f xml:space="preserve">   $L$832</f>
        <v>14.4</v>
      </c>
      <c r="BH203" s="78">
        <v>12</v>
      </c>
    </row>
    <row r="204" spans="1:60" x14ac:dyDescent="0.3">
      <c r="A204" s="73">
        <v>7</v>
      </c>
      <c r="B204" s="96">
        <v>44857</v>
      </c>
      <c r="C204" s="84" t="s">
        <v>199</v>
      </c>
      <c r="D204" s="99">
        <v>0.54166666666666663</v>
      </c>
      <c r="E204" s="85" t="s">
        <v>170</v>
      </c>
      <c r="G204" s="73">
        <f>$G$22</f>
        <v>0.33300000000000002</v>
      </c>
      <c r="H204" s="73">
        <f>DVOA!$F$30</f>
        <v>27</v>
      </c>
      <c r="I204" s="73">
        <f>DVOA!$F$32</f>
        <v>27</v>
      </c>
      <c r="J204" s="73">
        <f>DVOA!$F$36</f>
        <v>24</v>
      </c>
      <c r="K204" s="73">
        <f>DVOA!$F$39</f>
        <v>17</v>
      </c>
      <c r="L204" s="73">
        <f>DVOA!$F$40</f>
        <v>25</v>
      </c>
      <c r="M204" s="73">
        <f>DVOA!$F$41</f>
        <v>26</v>
      </c>
      <c r="N204" s="73">
        <f>DVOA!$F$44</f>
        <v>24</v>
      </c>
      <c r="O204" s="81">
        <f>DVOA!$F$33</f>
        <v>10</v>
      </c>
      <c r="P204" s="88"/>
      <c r="Q204" s="82">
        <f>DVOA!$AE$30</f>
        <v>8</v>
      </c>
      <c r="R204" s="73">
        <f>DVOA!$AE$31</f>
        <v>9</v>
      </c>
      <c r="S204" s="81">
        <f>DVOA!$AE$32</f>
        <v>8</v>
      </c>
      <c r="T204" s="75"/>
      <c r="U204" s="87">
        <f>DVOA!$AE$44</f>
        <v>6</v>
      </c>
      <c r="V204" s="88"/>
      <c r="W204" s="82">
        <f>DVOA!$AE$40</f>
        <v>14</v>
      </c>
      <c r="X204" s="72"/>
      <c r="Y204" s="72"/>
      <c r="Z204" s="72"/>
      <c r="AA204" s="72"/>
      <c r="AB204" s="72"/>
      <c r="AC204" s="72"/>
      <c r="AD204" s="72"/>
      <c r="AE204" s="72"/>
      <c r="AF204" s="72"/>
      <c r="AH204" s="68" t="s">
        <v>67</v>
      </c>
      <c r="AI204" s="134">
        <f xml:space="preserve">   $L$858</f>
        <v>17.411764705882351</v>
      </c>
      <c r="AJ204" s="78">
        <v>24</v>
      </c>
      <c r="AK204" s="69"/>
      <c r="AL204" s="70" t="s">
        <v>67</v>
      </c>
      <c r="AM204" s="134">
        <f xml:space="preserve">   $L$859</f>
        <v>19.875</v>
      </c>
      <c r="AN204" s="78">
        <v>27</v>
      </c>
      <c r="AO204" s="69"/>
      <c r="AP204" s="70" t="s">
        <v>67</v>
      </c>
      <c r="AQ204" s="134">
        <f xml:space="preserve">   $L$860</f>
        <v>15.222222222222221</v>
      </c>
      <c r="AR204" s="78">
        <v>10</v>
      </c>
      <c r="AS204" s="69"/>
      <c r="AT204" s="70" t="s">
        <v>67</v>
      </c>
      <c r="AU204" s="134">
        <f xml:space="preserve">   $L$861</f>
        <v>25</v>
      </c>
      <c r="AV204" s="78">
        <v>30</v>
      </c>
      <c r="AW204" s="69"/>
      <c r="AX204" s="70" t="s">
        <v>67</v>
      </c>
      <c r="AY204" s="134">
        <f xml:space="preserve">   $L$862</f>
        <v>14.75</v>
      </c>
      <c r="AZ204" s="78">
        <v>11</v>
      </c>
      <c r="BA204" s="69"/>
      <c r="BB204" s="70" t="s">
        <v>67</v>
      </c>
      <c r="BC204" s="134">
        <f xml:space="preserve">   $L$863</f>
        <v>18</v>
      </c>
      <c r="BD204" s="78">
        <v>22</v>
      </c>
      <c r="BE204" s="69"/>
      <c r="BF204" s="70" t="s">
        <v>67</v>
      </c>
      <c r="BG204" s="134">
        <f xml:space="preserve">   $L$864</f>
        <v>13</v>
      </c>
      <c r="BH204" s="78">
        <v>8</v>
      </c>
    </row>
    <row r="205" spans="1:60" x14ac:dyDescent="0.3">
      <c r="A205" s="73">
        <v>8</v>
      </c>
      <c r="B205" s="96">
        <v>44865</v>
      </c>
      <c r="C205" s="84" t="s">
        <v>156</v>
      </c>
      <c r="D205" s="99">
        <v>0.84722222222222221</v>
      </c>
      <c r="E205" s="85" t="s">
        <v>171</v>
      </c>
      <c r="G205" s="85">
        <f>$G$41</f>
        <v>0.66700000000000004</v>
      </c>
      <c r="H205" s="85">
        <f>DVOA!$F$156</f>
        <v>23</v>
      </c>
      <c r="I205" s="85">
        <f>DVOA!$F$158</f>
        <v>26</v>
      </c>
      <c r="J205" s="85">
        <f>DVOA!$F$162</f>
        <v>21</v>
      </c>
      <c r="K205" s="85">
        <f>DVOA!$F$165</f>
        <v>11</v>
      </c>
      <c r="L205" s="85">
        <f>DVOA!$F$166</f>
        <v>19</v>
      </c>
      <c r="M205" s="85">
        <f>DVOA!$F$167</f>
        <v>15</v>
      </c>
      <c r="N205" s="85">
        <f>DVOA!$F$170</f>
        <v>12</v>
      </c>
      <c r="O205" s="90">
        <f>DVOA!$F$159</f>
        <v>19</v>
      </c>
      <c r="P205" s="88"/>
      <c r="Q205" s="91">
        <f>DVOA!$AE$156</f>
        <v>3</v>
      </c>
      <c r="R205" s="85">
        <f>DVOA!$AE$157</f>
        <v>6</v>
      </c>
      <c r="S205" s="90">
        <f>DVOA!$AE$158</f>
        <v>2</v>
      </c>
      <c r="T205" s="75"/>
      <c r="U205" s="94">
        <f>DVOA!$AE$170</f>
        <v>12</v>
      </c>
      <c r="V205" s="88"/>
      <c r="W205" s="82">
        <f>DVOA!$AE$166</f>
        <v>7</v>
      </c>
      <c r="X205" s="72"/>
      <c r="Y205" s="72"/>
      <c r="Z205" s="72"/>
      <c r="AA205" s="72"/>
      <c r="AB205" s="72"/>
      <c r="AC205" s="72"/>
      <c r="AD205" s="72"/>
      <c r="AE205" s="72"/>
      <c r="AF205" s="72"/>
      <c r="AH205" s="68" t="s">
        <v>68</v>
      </c>
      <c r="AI205" s="134">
        <f xml:space="preserve">   $L$890</f>
        <v>14.294117647058824</v>
      </c>
      <c r="AJ205" s="78">
        <v>5</v>
      </c>
      <c r="AK205" s="69"/>
      <c r="AL205" s="70" t="s">
        <v>68</v>
      </c>
      <c r="AM205" s="134">
        <f xml:space="preserve">   $L$891</f>
        <v>19.625</v>
      </c>
      <c r="AN205" s="78">
        <v>26</v>
      </c>
      <c r="AO205" s="69"/>
      <c r="AP205" s="70" t="s">
        <v>68</v>
      </c>
      <c r="AQ205" s="134">
        <f xml:space="preserve">   $L$892</f>
        <v>9.5555555555555554</v>
      </c>
      <c r="AR205" s="78">
        <v>2</v>
      </c>
      <c r="AS205" s="69"/>
      <c r="AT205" s="70" t="s">
        <v>68</v>
      </c>
      <c r="AU205" s="134">
        <f xml:space="preserve">   $L$893</f>
        <v>20</v>
      </c>
      <c r="AV205" s="78">
        <v>24</v>
      </c>
      <c r="AW205" s="69"/>
      <c r="AX205" s="70" t="s">
        <v>68</v>
      </c>
      <c r="AY205" s="134">
        <f xml:space="preserve">   $L$894</f>
        <v>19.25</v>
      </c>
      <c r="AZ205" s="78">
        <v>22</v>
      </c>
      <c r="BA205" s="69"/>
      <c r="BB205" s="70" t="s">
        <v>68</v>
      </c>
      <c r="BC205" s="134">
        <f xml:space="preserve">   $L$895</f>
        <v>10</v>
      </c>
      <c r="BD205" s="78">
        <v>1</v>
      </c>
      <c r="BE205" s="69"/>
      <c r="BF205" s="70" t="s">
        <v>68</v>
      </c>
      <c r="BG205" s="134">
        <f xml:space="preserve">   $L$896</f>
        <v>9.1999999999999993</v>
      </c>
      <c r="BH205" s="78">
        <v>3</v>
      </c>
    </row>
    <row r="206" spans="1:60" x14ac:dyDescent="0.3">
      <c r="A206" s="73">
        <v>9</v>
      </c>
      <c r="B206" s="96">
        <v>44871</v>
      </c>
      <c r="C206" s="85" t="s">
        <v>160</v>
      </c>
      <c r="D206" s="99">
        <v>0.54166666666666663</v>
      </c>
      <c r="E206" s="85" t="s">
        <v>170</v>
      </c>
      <c r="G206" s="73">
        <f>$G$9</f>
        <v>0.33300000000000002</v>
      </c>
      <c r="H206" s="73">
        <f>DVOA!$F$93</f>
        <v>14</v>
      </c>
      <c r="I206" s="73">
        <f>DVOA!$F$95</f>
        <v>13</v>
      </c>
      <c r="J206" s="73">
        <f>DVOA!$F$99</f>
        <v>17</v>
      </c>
      <c r="K206" s="73">
        <f>DVOA!$F$102</f>
        <v>15</v>
      </c>
      <c r="L206" s="73">
        <f>DVOA!$F$103</f>
        <v>8</v>
      </c>
      <c r="M206" s="73">
        <f>DVOA!$F$104</f>
        <v>20</v>
      </c>
      <c r="N206" s="73">
        <f>DVOA!$F$107</f>
        <v>27</v>
      </c>
      <c r="O206" s="81">
        <f>DVOA!$F$96</f>
        <v>6</v>
      </c>
      <c r="P206" s="88"/>
      <c r="Q206" s="82">
        <f>DVOA!$AE$93</f>
        <v>25</v>
      </c>
      <c r="R206" s="73">
        <f>DVOA!$AE$94</f>
        <v>30</v>
      </c>
      <c r="S206" s="81">
        <f>DVOA!$AE$95</f>
        <v>9</v>
      </c>
      <c r="T206" s="75"/>
      <c r="U206" s="87">
        <f>DVOA!$AE$107</f>
        <v>5</v>
      </c>
      <c r="V206" s="88"/>
      <c r="W206" s="82">
        <f>DVOA!$AE$103</f>
        <v>18</v>
      </c>
      <c r="X206" s="72"/>
      <c r="Y206" s="72"/>
      <c r="Z206" s="72"/>
      <c r="AA206" s="72"/>
      <c r="AB206" s="72"/>
      <c r="AC206" s="72"/>
      <c r="AD206" s="72"/>
      <c r="AE206" s="72"/>
      <c r="AF206" s="72"/>
      <c r="AH206" s="68" t="s">
        <v>69</v>
      </c>
      <c r="AI206" s="134">
        <f xml:space="preserve">   $L$922</f>
        <v>16.294117647058822</v>
      </c>
      <c r="AJ206" s="78">
        <v>18</v>
      </c>
      <c r="AK206" s="69"/>
      <c r="AL206" s="70" t="s">
        <v>69</v>
      </c>
      <c r="AM206" s="134">
        <f xml:space="preserve">   $L$923</f>
        <v>15</v>
      </c>
      <c r="AN206" s="78">
        <v>13</v>
      </c>
      <c r="AO206" s="69"/>
      <c r="AP206" s="70" t="s">
        <v>69</v>
      </c>
      <c r="AQ206" s="134">
        <f xml:space="preserve">   $L$924</f>
        <v>18.75</v>
      </c>
      <c r="AR206" s="78">
        <v>23</v>
      </c>
      <c r="AS206" s="69"/>
      <c r="AT206" s="70" t="s">
        <v>69</v>
      </c>
      <c r="AU206" s="134">
        <f xml:space="preserve">   $L$925</f>
        <v>22.5</v>
      </c>
      <c r="AV206" s="78">
        <v>28</v>
      </c>
      <c r="AW206" s="69"/>
      <c r="AX206" s="70" t="s">
        <v>69</v>
      </c>
      <c r="AY206" s="134">
        <f xml:space="preserve">   $L$926</f>
        <v>7.5</v>
      </c>
      <c r="AZ206" s="78">
        <v>1</v>
      </c>
      <c r="BA206" s="69"/>
      <c r="BB206" s="70" t="s">
        <v>69</v>
      </c>
      <c r="BC206" s="134">
        <f xml:space="preserve">   $L$927</f>
        <v>11.25</v>
      </c>
      <c r="BD206" s="78">
        <v>5</v>
      </c>
      <c r="BE206" s="69"/>
      <c r="BF206" s="70" t="s">
        <v>69</v>
      </c>
      <c r="BG206" s="134">
        <f xml:space="preserve">   $L$928</f>
        <v>22.4</v>
      </c>
      <c r="BH206" s="78">
        <v>28</v>
      </c>
    </row>
    <row r="207" spans="1:60" x14ac:dyDescent="0.3">
      <c r="A207" s="73">
        <v>10</v>
      </c>
      <c r="B207" s="96" t="s">
        <v>147</v>
      </c>
      <c r="C207" s="101" t="s">
        <v>162</v>
      </c>
      <c r="D207" s="102" t="s">
        <v>162</v>
      </c>
      <c r="E207" s="101" t="s">
        <v>162</v>
      </c>
      <c r="G207" s="101" t="s">
        <v>162</v>
      </c>
      <c r="H207" s="101" t="s">
        <v>162</v>
      </c>
      <c r="I207" s="101" t="s">
        <v>162</v>
      </c>
      <c r="J207" s="101" t="s">
        <v>162</v>
      </c>
      <c r="K207" s="101" t="s">
        <v>162</v>
      </c>
      <c r="L207" s="101" t="s">
        <v>162</v>
      </c>
      <c r="M207" s="101" t="s">
        <v>162</v>
      </c>
      <c r="N207" s="101" t="s">
        <v>162</v>
      </c>
      <c r="O207" s="101" t="s">
        <v>162</v>
      </c>
      <c r="P207" s="88"/>
      <c r="Q207" s="101" t="s">
        <v>162</v>
      </c>
      <c r="R207" s="101" t="s">
        <v>162</v>
      </c>
      <c r="S207" s="101" t="s">
        <v>162</v>
      </c>
      <c r="T207" s="75"/>
      <c r="U207" s="101" t="s">
        <v>162</v>
      </c>
      <c r="V207" s="88"/>
      <c r="W207" s="101" t="s">
        <v>162</v>
      </c>
      <c r="X207" s="72"/>
      <c r="Y207" s="72"/>
      <c r="Z207" s="72"/>
      <c r="AA207" s="72"/>
      <c r="AB207" s="72"/>
      <c r="AC207" s="72"/>
      <c r="AD207" s="72"/>
      <c r="AE207" s="72"/>
      <c r="AF207" s="72"/>
      <c r="AH207" s="68" t="s">
        <v>70</v>
      </c>
      <c r="AI207" s="134">
        <f xml:space="preserve">   $L$954</f>
        <v>15.411764705882353</v>
      </c>
      <c r="AJ207" s="78">
        <v>12</v>
      </c>
      <c r="AK207" s="69"/>
      <c r="AL207" s="70" t="s">
        <v>70</v>
      </c>
      <c r="AM207" s="134">
        <f xml:space="preserve">   $L$955</f>
        <v>12.75</v>
      </c>
      <c r="AN207" s="78">
        <v>4</v>
      </c>
      <c r="AO207" s="69"/>
      <c r="AP207" s="70" t="s">
        <v>70</v>
      </c>
      <c r="AQ207" s="134">
        <f xml:space="preserve">   $L$956</f>
        <v>17.777777777777779</v>
      </c>
      <c r="AR207" s="78">
        <v>18</v>
      </c>
      <c r="AS207" s="69"/>
      <c r="AT207" s="70" t="s">
        <v>70</v>
      </c>
      <c r="AU207" s="134">
        <f xml:space="preserve">   $L$957</f>
        <v>9</v>
      </c>
      <c r="AV207" s="78">
        <v>2</v>
      </c>
      <c r="AW207" s="69"/>
      <c r="AX207" s="70" t="s">
        <v>70</v>
      </c>
      <c r="AY207" s="134">
        <f xml:space="preserve">   $L$958</f>
        <v>16.5</v>
      </c>
      <c r="AZ207" s="78">
        <v>17</v>
      </c>
      <c r="BA207" s="69"/>
      <c r="BB207" s="70" t="s">
        <v>70</v>
      </c>
      <c r="BC207" s="134">
        <f xml:space="preserve">   $L$959</f>
        <v>17.25</v>
      </c>
      <c r="BD207" s="78">
        <v>16</v>
      </c>
      <c r="BE207" s="69"/>
      <c r="BF207" s="70" t="s">
        <v>70</v>
      </c>
      <c r="BG207" s="134">
        <f xml:space="preserve">   $L$960</f>
        <v>18.2</v>
      </c>
      <c r="BH207" s="78">
        <v>22</v>
      </c>
    </row>
    <row r="208" spans="1:60" x14ac:dyDescent="0.3">
      <c r="A208" s="73">
        <v>11</v>
      </c>
      <c r="B208" s="96">
        <v>44885</v>
      </c>
      <c r="C208" s="84" t="s">
        <v>191</v>
      </c>
      <c r="D208" s="99">
        <v>0.84722222222222221</v>
      </c>
      <c r="E208" s="85" t="s">
        <v>194</v>
      </c>
      <c r="G208" s="73">
        <f>$G$50</f>
        <v>0.33300000000000002</v>
      </c>
      <c r="H208" s="73">
        <f>DVOA!$F$555</f>
        <v>12</v>
      </c>
      <c r="I208" s="73">
        <f>DVOA!$F$557</f>
        <v>17</v>
      </c>
      <c r="J208" s="73">
        <f>DVOA!$F$561</f>
        <v>12</v>
      </c>
      <c r="K208" s="73">
        <f>DVOA!$F$564</f>
        <v>26</v>
      </c>
      <c r="L208" s="73">
        <f>DVOA!$F$565</f>
        <v>15</v>
      </c>
      <c r="M208" s="73">
        <f>DVOA!$F$566</f>
        <v>6</v>
      </c>
      <c r="N208" s="73">
        <f>DVOA!$F$569</f>
        <v>4</v>
      </c>
      <c r="O208" s="81">
        <f>DVOA!$F$558</f>
        <v>20</v>
      </c>
      <c r="P208" s="88"/>
      <c r="Q208" s="82">
        <f>DVOA!$AE$555</f>
        <v>16</v>
      </c>
      <c r="R208" s="73">
        <f>DVOA!$AE$556</f>
        <v>21</v>
      </c>
      <c r="S208" s="81">
        <f>DVOA!$AE$557</f>
        <v>12</v>
      </c>
      <c r="T208" s="75"/>
      <c r="U208" s="87">
        <f>DVOA!$AE$569</f>
        <v>21</v>
      </c>
      <c r="V208" s="88"/>
      <c r="W208" s="82">
        <f>DVOA!$AE$565</f>
        <v>16</v>
      </c>
      <c r="X208" s="72"/>
      <c r="Y208" s="72"/>
      <c r="Z208" s="72"/>
      <c r="AA208" s="72"/>
      <c r="AB208" s="72"/>
      <c r="AC208" s="72"/>
      <c r="AD208" s="72"/>
      <c r="AE208" s="72"/>
      <c r="AF208" s="72"/>
      <c r="AH208" s="68" t="s">
        <v>71</v>
      </c>
      <c r="AI208" s="134">
        <f xml:space="preserve">   $L$986</f>
        <v>11.941176470588236</v>
      </c>
      <c r="AJ208" s="78">
        <v>1</v>
      </c>
      <c r="AK208" s="69"/>
      <c r="AL208" s="70" t="s">
        <v>71</v>
      </c>
      <c r="AM208" s="134">
        <f xml:space="preserve">   $L$987</f>
        <v>14</v>
      </c>
      <c r="AN208" s="78">
        <v>8</v>
      </c>
      <c r="AO208" s="69"/>
      <c r="AP208" s="70" t="s">
        <v>71</v>
      </c>
      <c r="AQ208" s="134">
        <f xml:space="preserve">   $L$988</f>
        <v>10.111111111111111</v>
      </c>
      <c r="AR208" s="78">
        <v>3</v>
      </c>
      <c r="AS208" s="69"/>
      <c r="AT208" s="70" t="s">
        <v>71</v>
      </c>
      <c r="AU208" s="134">
        <f xml:space="preserve">   $L$989</f>
        <v>14.25</v>
      </c>
      <c r="AV208" s="78">
        <v>14</v>
      </c>
      <c r="AW208" s="69"/>
      <c r="AX208" s="70" t="s">
        <v>71</v>
      </c>
      <c r="AY208" s="134">
        <f xml:space="preserve">   $L$990</f>
        <v>13.75</v>
      </c>
      <c r="AZ208" s="78">
        <v>9</v>
      </c>
      <c r="BA208" s="69"/>
      <c r="BB208" s="70" t="s">
        <v>71</v>
      </c>
      <c r="BC208" s="134">
        <f xml:space="preserve">   $L$991</f>
        <v>10.25</v>
      </c>
      <c r="BD208" s="78">
        <v>3</v>
      </c>
      <c r="BE208" s="69"/>
      <c r="BF208" s="70" t="s">
        <v>71</v>
      </c>
      <c r="BG208" s="134">
        <f xml:space="preserve">   $L$992</f>
        <v>10</v>
      </c>
      <c r="BH208" s="78">
        <v>4</v>
      </c>
    </row>
    <row r="209" spans="1:60" x14ac:dyDescent="0.3">
      <c r="A209" s="73">
        <v>12</v>
      </c>
      <c r="B209" s="96">
        <v>44892</v>
      </c>
      <c r="C209" s="84" t="s">
        <v>151</v>
      </c>
      <c r="D209" s="99">
        <v>0.54166666666666663</v>
      </c>
      <c r="E209" s="84" t="s">
        <v>169</v>
      </c>
      <c r="G209" s="77">
        <f>$G$103</f>
        <v>0.33300000000000002</v>
      </c>
      <c r="H209" s="73">
        <f>DVOA!$F$639</f>
        <v>26</v>
      </c>
      <c r="I209" s="73">
        <f>DVOA!$F$641</f>
        <v>20</v>
      </c>
      <c r="J209" s="73">
        <f>DVOA!$F$645</f>
        <v>26</v>
      </c>
      <c r="K209" s="73">
        <f>DVOA!$F$648</f>
        <v>31</v>
      </c>
      <c r="L209" s="73">
        <f>DVOA!$F$649</f>
        <v>32</v>
      </c>
      <c r="M209" s="73">
        <f>DVOA!$F$650</f>
        <v>22</v>
      </c>
      <c r="N209" s="73">
        <f>DVOA!$F$653</f>
        <v>5</v>
      </c>
      <c r="O209" s="81">
        <f>DVOA!$F$642</f>
        <v>7</v>
      </c>
      <c r="P209" s="88"/>
      <c r="Q209" s="82">
        <f>DVOA!$AE$639</f>
        <v>17</v>
      </c>
      <c r="R209" s="73">
        <f>DVOA!$AE$640</f>
        <v>8</v>
      </c>
      <c r="S209" s="81">
        <f>DVOA!$AE$641</f>
        <v>27</v>
      </c>
      <c r="T209" s="75"/>
      <c r="U209" s="87">
        <f>DVOA!$AE$653</f>
        <v>24</v>
      </c>
      <c r="V209" s="88"/>
      <c r="W209" s="82">
        <f>DVOA!$AE$649</f>
        <v>26</v>
      </c>
      <c r="X209" s="72"/>
      <c r="Y209" s="72"/>
      <c r="Z209" s="72"/>
      <c r="AA209" s="72"/>
      <c r="AB209" s="72"/>
      <c r="AC209" s="72"/>
      <c r="AD209" s="72"/>
      <c r="AE209" s="72"/>
      <c r="AF209" s="72"/>
      <c r="AH209" s="68" t="s">
        <v>72</v>
      </c>
      <c r="AI209" s="134">
        <f xml:space="preserve">   $L$1018</f>
        <v>16</v>
      </c>
      <c r="AJ209" s="78">
        <v>16</v>
      </c>
      <c r="AK209" s="83"/>
      <c r="AL209" s="70" t="s">
        <v>72</v>
      </c>
      <c r="AM209" s="134">
        <f xml:space="preserve">   $L$1019</f>
        <v>16.625</v>
      </c>
      <c r="AN209" s="78">
        <v>17</v>
      </c>
      <c r="AO209" s="83"/>
      <c r="AP209" s="68" t="s">
        <v>72</v>
      </c>
      <c r="AQ209" s="134">
        <f xml:space="preserve">   $L$1020</f>
        <v>15.444444444444445</v>
      </c>
      <c r="AR209" s="78">
        <v>11</v>
      </c>
      <c r="AS209" s="83"/>
      <c r="AT209" s="68" t="s">
        <v>72</v>
      </c>
      <c r="AU209" s="134">
        <f xml:space="preserve">   $L$1021</f>
        <v>13.75</v>
      </c>
      <c r="AV209" s="78">
        <v>11</v>
      </c>
      <c r="AW209" s="83"/>
      <c r="AX209" s="68" t="s">
        <v>72</v>
      </c>
      <c r="AY209" s="134">
        <f xml:space="preserve">   $L$1022</f>
        <v>19.5</v>
      </c>
      <c r="AZ209" s="78">
        <v>24</v>
      </c>
      <c r="BA209" s="83"/>
      <c r="BB209" s="68" t="s">
        <v>72</v>
      </c>
      <c r="BC209" s="134">
        <f xml:space="preserve">   $L$1023</f>
        <v>13.75</v>
      </c>
      <c r="BD209" s="78">
        <v>10</v>
      </c>
      <c r="BE209" s="83"/>
      <c r="BF209" s="68" t="s">
        <v>72</v>
      </c>
      <c r="BG209" s="134">
        <f xml:space="preserve">   $L$1024</f>
        <v>16.8</v>
      </c>
      <c r="BH209" s="78">
        <v>17</v>
      </c>
    </row>
    <row r="210" spans="1:60" x14ac:dyDescent="0.3">
      <c r="A210" s="73">
        <v>13</v>
      </c>
      <c r="B210" s="96">
        <v>44899</v>
      </c>
      <c r="C210" s="85" t="s">
        <v>186</v>
      </c>
      <c r="D210" s="99">
        <v>0.68402777777777779</v>
      </c>
      <c r="E210" s="85" t="s">
        <v>169</v>
      </c>
      <c r="G210" s="73">
        <f>$G$6</f>
        <v>0.66700000000000004</v>
      </c>
      <c r="H210" s="73">
        <f>DVOA!$F$324</f>
        <v>9</v>
      </c>
      <c r="I210" s="73">
        <f>DVOA!$F$326</f>
        <v>6</v>
      </c>
      <c r="J210" s="73">
        <f>DVOA!$F$330</f>
        <v>14</v>
      </c>
      <c r="K210" s="73">
        <f>DVOA!$F$333</f>
        <v>29</v>
      </c>
      <c r="L210" s="73">
        <f>DVOA!$F$334</f>
        <v>14</v>
      </c>
      <c r="M210" s="73">
        <f>DVOA!$F$335</f>
        <v>21</v>
      </c>
      <c r="N210" s="73">
        <f>DVOA!$F$338</f>
        <v>8</v>
      </c>
      <c r="O210" s="81">
        <f>DVOA!$F$327</f>
        <v>21</v>
      </c>
      <c r="P210" s="88"/>
      <c r="Q210" s="82">
        <f>DVOA!$AE$324</f>
        <v>10</v>
      </c>
      <c r="R210" s="73">
        <f>DVOA!$AE$325</f>
        <v>7</v>
      </c>
      <c r="S210" s="81">
        <f>DVOA!$AE$326</f>
        <v>29</v>
      </c>
      <c r="T210" s="75"/>
      <c r="U210" s="87">
        <f>DVOA!$AE$338</f>
        <v>30</v>
      </c>
      <c r="V210" s="88"/>
      <c r="W210" s="82">
        <f>DVOA!$AE$334</f>
        <v>8</v>
      </c>
      <c r="X210" s="72"/>
      <c r="Y210" s="72"/>
      <c r="Z210" s="72"/>
      <c r="AA210" s="72"/>
      <c r="AB210" s="72"/>
      <c r="AC210" s="72"/>
      <c r="AD210" s="72"/>
      <c r="AE210" s="72"/>
      <c r="AF210" s="72"/>
    </row>
    <row r="211" spans="1:60" x14ac:dyDescent="0.3">
      <c r="A211" s="73">
        <v>14</v>
      </c>
      <c r="B211" s="96">
        <v>44906</v>
      </c>
      <c r="C211" s="84" t="s">
        <v>190</v>
      </c>
      <c r="D211" s="99">
        <v>0.54166666666666663</v>
      </c>
      <c r="E211" s="85" t="s">
        <v>169</v>
      </c>
      <c r="G211" s="73">
        <f>$G$41</f>
        <v>0.66700000000000004</v>
      </c>
      <c r="H211" s="73">
        <f>DVOA!$F$156</f>
        <v>23</v>
      </c>
      <c r="I211" s="73">
        <f>DVOA!$F$158</f>
        <v>26</v>
      </c>
      <c r="J211" s="73">
        <f>DVOA!$F$162</f>
        <v>21</v>
      </c>
      <c r="K211" s="73">
        <f>DVOA!$F$165</f>
        <v>11</v>
      </c>
      <c r="L211" s="73">
        <f>DVOA!$F$166</f>
        <v>19</v>
      </c>
      <c r="M211" s="73">
        <f>DVOA!$F$167</f>
        <v>15</v>
      </c>
      <c r="N211" s="73">
        <f>DVOA!$F$170</f>
        <v>12</v>
      </c>
      <c r="O211" s="81">
        <f>DVOA!$F$159</f>
        <v>19</v>
      </c>
      <c r="P211" s="88"/>
      <c r="Q211" s="82">
        <f>DVOA!$AE$156</f>
        <v>3</v>
      </c>
      <c r="R211" s="73">
        <f>DVOA!$AE$157</f>
        <v>6</v>
      </c>
      <c r="S211" s="81">
        <f>DVOA!$AE$158</f>
        <v>2</v>
      </c>
      <c r="T211" s="75"/>
      <c r="U211" s="87">
        <f>DVOA!$AE$170</f>
        <v>12</v>
      </c>
      <c r="V211" s="88"/>
      <c r="W211" s="82">
        <f>DVOA!$AE$166</f>
        <v>7</v>
      </c>
      <c r="X211" s="72"/>
      <c r="Y211" s="72"/>
      <c r="Z211" s="72"/>
      <c r="AA211" s="72"/>
      <c r="AB211" s="72"/>
      <c r="AC211" s="72"/>
      <c r="AD211" s="72"/>
      <c r="AE211" s="72"/>
      <c r="AF211" s="72"/>
      <c r="AH211" s="457" t="s">
        <v>243</v>
      </c>
      <c r="AI211" s="458"/>
      <c r="AJ211" s="458"/>
      <c r="AK211" s="458"/>
      <c r="AL211" s="458"/>
      <c r="AM211" s="458"/>
      <c r="AN211" s="458"/>
      <c r="AO211" s="458"/>
      <c r="AP211" s="458"/>
      <c r="AQ211" s="458"/>
      <c r="AR211" s="458"/>
      <c r="AS211" s="458"/>
      <c r="AT211" s="458"/>
      <c r="AU211" s="458"/>
      <c r="AV211" s="458"/>
      <c r="AW211" s="458"/>
      <c r="AX211" s="458"/>
      <c r="AY211" s="458"/>
      <c r="AZ211" s="458"/>
      <c r="BA211" s="458"/>
      <c r="BB211" s="458"/>
      <c r="BC211" s="458"/>
      <c r="BD211" s="458"/>
      <c r="BE211" s="458"/>
      <c r="BF211" s="458"/>
      <c r="BG211" s="458"/>
      <c r="BH211" s="459"/>
    </row>
    <row r="212" spans="1:60" x14ac:dyDescent="0.3">
      <c r="A212" s="73">
        <v>15</v>
      </c>
      <c r="B212" s="96">
        <v>44913</v>
      </c>
      <c r="C212" s="85" t="s">
        <v>174</v>
      </c>
      <c r="D212" s="99">
        <v>0.68402777777777779</v>
      </c>
      <c r="E212" s="85" t="s">
        <v>169</v>
      </c>
      <c r="G212" s="73">
        <f>$G$21</f>
        <v>0.66700000000000004</v>
      </c>
      <c r="H212" s="73">
        <f>DVOA!$F$618</f>
        <v>1</v>
      </c>
      <c r="I212" s="73">
        <f>DVOA!$F$620</f>
        <v>10</v>
      </c>
      <c r="J212" s="73">
        <f>DVOA!$F$624</f>
        <v>1</v>
      </c>
      <c r="K212" s="73">
        <f>DVOA!$F$627</f>
        <v>18</v>
      </c>
      <c r="L212" s="73">
        <f>DVOA!$F$628</f>
        <v>6</v>
      </c>
      <c r="M212" s="73">
        <f>DVOA!$F$629</f>
        <v>2</v>
      </c>
      <c r="N212" s="73">
        <f>DVOA!$F$632</f>
        <v>6</v>
      </c>
      <c r="O212" s="81">
        <f>DVOA!$F$621</f>
        <v>1</v>
      </c>
      <c r="P212" s="88"/>
      <c r="Q212" s="82">
        <f>DVOA!$AE$618</f>
        <v>27</v>
      </c>
      <c r="R212" s="73">
        <f>DVOA!$AE$619</f>
        <v>18</v>
      </c>
      <c r="S212" s="81">
        <f>DVOA!$AE$620</f>
        <v>26</v>
      </c>
      <c r="T212" s="75"/>
      <c r="U212" s="87">
        <f>DVOA!$AE$632</f>
        <v>15</v>
      </c>
      <c r="V212" s="88"/>
      <c r="W212" s="82">
        <f>DVOA!$AE$628</f>
        <v>5</v>
      </c>
      <c r="X212" s="72"/>
      <c r="Y212" s="72"/>
      <c r="Z212" s="72"/>
      <c r="AA212" s="72"/>
      <c r="AB212" s="72"/>
      <c r="AC212" s="72"/>
      <c r="AD212" s="72"/>
      <c r="AE212" s="72"/>
      <c r="AF212" s="72"/>
      <c r="AH212" s="454" t="s">
        <v>132</v>
      </c>
      <c r="AI212" s="455"/>
      <c r="AJ212" s="456"/>
      <c r="AK212" s="66"/>
      <c r="AL212" s="454" t="s">
        <v>133</v>
      </c>
      <c r="AM212" s="455"/>
      <c r="AN212" s="456"/>
      <c r="AO212" s="67"/>
      <c r="AP212" s="454" t="s">
        <v>134</v>
      </c>
      <c r="AQ212" s="455"/>
      <c r="AR212" s="456"/>
      <c r="AS212" s="67"/>
      <c r="AT212" s="454" t="s">
        <v>135</v>
      </c>
      <c r="AU212" s="455"/>
      <c r="AV212" s="456"/>
      <c r="AW212" s="67"/>
      <c r="AX212" s="454" t="s">
        <v>136</v>
      </c>
      <c r="AY212" s="455"/>
      <c r="AZ212" s="456"/>
      <c r="BA212" s="67"/>
      <c r="BB212" s="454" t="s">
        <v>137</v>
      </c>
      <c r="BC212" s="455"/>
      <c r="BD212" s="456"/>
      <c r="BE212" s="67"/>
      <c r="BF212" s="454" t="s">
        <v>138</v>
      </c>
      <c r="BG212" s="455"/>
      <c r="BH212" s="456"/>
    </row>
    <row r="213" spans="1:60" x14ac:dyDescent="0.3">
      <c r="A213" s="73">
        <v>16</v>
      </c>
      <c r="B213" s="96">
        <v>44919</v>
      </c>
      <c r="C213" s="84" t="s">
        <v>198</v>
      </c>
      <c r="D213" s="99">
        <v>0.54166666666666663</v>
      </c>
      <c r="E213" s="85" t="s">
        <v>169</v>
      </c>
      <c r="G213" s="73">
        <f>$G$19</f>
        <v>0.33300000000000002</v>
      </c>
      <c r="H213" s="73">
        <f>DVOA!$F$450</f>
        <v>21</v>
      </c>
      <c r="I213" s="73">
        <f>DVOA!$F$452</f>
        <v>29</v>
      </c>
      <c r="J213" s="73">
        <f>DVOA!$F$456</f>
        <v>16</v>
      </c>
      <c r="K213" s="73">
        <f>DVOA!$F$459</f>
        <v>2</v>
      </c>
      <c r="L213" s="73">
        <f>DVOA!$F$460</f>
        <v>28</v>
      </c>
      <c r="M213" s="73">
        <f>DVOA!$F$461</f>
        <v>10</v>
      </c>
      <c r="N213" s="73">
        <f>DVOA!$F$464</f>
        <v>25</v>
      </c>
      <c r="O213" s="81">
        <f>DVOA!$F$453</f>
        <v>28</v>
      </c>
      <c r="P213" s="88"/>
      <c r="Q213" s="82">
        <f>DVOA!$AE$450</f>
        <v>13</v>
      </c>
      <c r="R213" s="73">
        <f>DVOA!$AE$451</f>
        <v>22</v>
      </c>
      <c r="S213" s="81">
        <f>DVOA!$AE$452</f>
        <v>1</v>
      </c>
      <c r="T213" s="75"/>
      <c r="U213" s="87">
        <f>DVOA!$AE$464</f>
        <v>26</v>
      </c>
      <c r="V213" s="88"/>
      <c r="W213" s="82">
        <f>DVOA!$AE$460</f>
        <v>19</v>
      </c>
      <c r="X213" s="72"/>
      <c r="Y213" s="72"/>
      <c r="Z213" s="72"/>
      <c r="AA213" s="72"/>
      <c r="AB213" s="72"/>
      <c r="AC213" s="72"/>
      <c r="AD213" s="72"/>
      <c r="AE213" s="72"/>
      <c r="AF213" s="72"/>
      <c r="AH213" s="68" t="s">
        <v>41</v>
      </c>
      <c r="AI213" s="134">
        <f xml:space="preserve">    $N$26</f>
        <v>17.882352941176471</v>
      </c>
      <c r="AJ213" s="78">
        <v>24</v>
      </c>
      <c r="AK213" s="69"/>
      <c r="AL213" s="70" t="s">
        <v>41</v>
      </c>
      <c r="AM213" s="134">
        <f xml:space="preserve">    $N$27</f>
        <v>21.25</v>
      </c>
      <c r="AN213" s="78">
        <v>29</v>
      </c>
      <c r="AO213" s="69"/>
      <c r="AP213" s="70" t="s">
        <v>41</v>
      </c>
      <c r="AQ213" s="134">
        <f xml:space="preserve">    $N$28</f>
        <v>14.888888888888889</v>
      </c>
      <c r="AR213" s="78">
        <v>8</v>
      </c>
      <c r="AS213" s="69"/>
      <c r="AT213" s="70" t="s">
        <v>41</v>
      </c>
      <c r="AU213" s="134">
        <f xml:space="preserve">    $N$29</f>
        <v>19.25</v>
      </c>
      <c r="AV213" s="78">
        <v>23</v>
      </c>
      <c r="AW213" s="69"/>
      <c r="AX213" s="70" t="s">
        <v>41</v>
      </c>
      <c r="AY213" s="134">
        <f xml:space="preserve">    $N$30</f>
        <v>23.25</v>
      </c>
      <c r="AZ213" s="78">
        <v>32</v>
      </c>
      <c r="BA213" s="69"/>
      <c r="BB213" s="70" t="s">
        <v>41</v>
      </c>
      <c r="BC213" s="134">
        <f xml:space="preserve">    $N$31</f>
        <v>19.75</v>
      </c>
      <c r="BD213" s="78">
        <v>23</v>
      </c>
      <c r="BE213" s="69"/>
      <c r="BF213" s="70" t="s">
        <v>41</v>
      </c>
      <c r="BG213" s="134">
        <f xml:space="preserve">    $N$32</f>
        <v>11</v>
      </c>
      <c r="BH213" s="78">
        <v>3</v>
      </c>
    </row>
    <row r="214" spans="1:60" x14ac:dyDescent="0.3">
      <c r="A214" s="73">
        <v>17</v>
      </c>
      <c r="B214" s="96">
        <v>44563</v>
      </c>
      <c r="C214" s="84" t="s">
        <v>218</v>
      </c>
      <c r="D214" s="99">
        <v>0.85416666666666663</v>
      </c>
      <c r="E214" s="85" t="s">
        <v>171</v>
      </c>
      <c r="G214" s="73">
        <f>$G$73</f>
        <v>0.66700000000000004</v>
      </c>
      <c r="H214" s="73">
        <f>DVOA!$F$72</f>
        <v>2</v>
      </c>
      <c r="I214" s="73">
        <f>DVOA!$F$74</f>
        <v>5</v>
      </c>
      <c r="J214" s="73">
        <f>DVOA!$F$78</f>
        <v>2</v>
      </c>
      <c r="K214" s="73">
        <f>DVOA!$F$81</f>
        <v>14</v>
      </c>
      <c r="L214" s="73">
        <f>DVOA!$F$82</f>
        <v>26</v>
      </c>
      <c r="M214" s="73">
        <f>DVOA!$F$83</f>
        <v>3</v>
      </c>
      <c r="N214" s="73">
        <f>DVOA!$F$86</f>
        <v>1</v>
      </c>
      <c r="O214" s="81">
        <f>DVOA!$F$75</f>
        <v>11</v>
      </c>
      <c r="P214" s="88"/>
      <c r="Q214" s="82">
        <f>DVOA!$AE$72</f>
        <v>6</v>
      </c>
      <c r="R214" s="73">
        <f>DVOA!$AE$73</f>
        <v>5</v>
      </c>
      <c r="S214" s="81">
        <f>DVOA!$AE$74</f>
        <v>32</v>
      </c>
      <c r="T214" s="75"/>
      <c r="U214" s="87">
        <f>DVOA!$AE$86</f>
        <v>8</v>
      </c>
      <c r="V214" s="88"/>
      <c r="W214" s="82">
        <f>DVOA!$AE$82</f>
        <v>1</v>
      </c>
      <c r="X214" s="72"/>
      <c r="Y214" s="72"/>
      <c r="Z214" s="72"/>
      <c r="AA214" s="72"/>
      <c r="AB214" s="72"/>
      <c r="AC214" s="72"/>
      <c r="AD214" s="72"/>
      <c r="AE214" s="72"/>
      <c r="AF214" s="72"/>
      <c r="AH214" s="68" t="s">
        <v>42</v>
      </c>
      <c r="AI214" s="134">
        <f xml:space="preserve">    $N$58</f>
        <v>15.764705882352942</v>
      </c>
      <c r="AJ214" s="78">
        <v>13</v>
      </c>
      <c r="AK214" s="69"/>
      <c r="AL214" s="70" t="s">
        <v>42</v>
      </c>
      <c r="AM214" s="134">
        <f xml:space="preserve">    $N$59</f>
        <v>14.25</v>
      </c>
      <c r="AN214" s="78">
        <v>9</v>
      </c>
      <c r="AO214" s="69"/>
      <c r="AP214" s="70" t="s">
        <v>42</v>
      </c>
      <c r="AQ214" s="134">
        <f xml:space="preserve">    $N$60</f>
        <v>17.111111111111111</v>
      </c>
      <c r="AR214" s="78">
        <v>20</v>
      </c>
      <c r="AS214" s="69"/>
      <c r="AT214" s="70" t="s">
        <v>42</v>
      </c>
      <c r="AU214" s="134">
        <f xml:space="preserve">    $N$61</f>
        <v>19.75</v>
      </c>
      <c r="AV214" s="78">
        <v>24</v>
      </c>
      <c r="AW214" s="69"/>
      <c r="AX214" s="70" t="s">
        <v>42</v>
      </c>
      <c r="AY214" s="134">
        <f xml:space="preserve">    $N$62</f>
        <v>8.75</v>
      </c>
      <c r="AZ214" s="78">
        <v>2</v>
      </c>
      <c r="BA214" s="69"/>
      <c r="BB214" s="70" t="s">
        <v>42</v>
      </c>
      <c r="BC214" s="134">
        <f xml:space="preserve">    $N$63</f>
        <v>24</v>
      </c>
      <c r="BD214" s="78">
        <v>30</v>
      </c>
      <c r="BE214" s="69"/>
      <c r="BF214" s="70" t="s">
        <v>42</v>
      </c>
      <c r="BG214" s="134">
        <f xml:space="preserve">    $N$64</f>
        <v>11.6</v>
      </c>
      <c r="BH214" s="78">
        <v>5</v>
      </c>
    </row>
    <row r="215" spans="1:60" x14ac:dyDescent="0.3">
      <c r="A215" s="73">
        <v>18</v>
      </c>
      <c r="B215" s="96">
        <v>44569</v>
      </c>
      <c r="C215" s="84" t="s">
        <v>203</v>
      </c>
      <c r="D215" s="99" t="s">
        <v>200</v>
      </c>
      <c r="E215" s="85"/>
      <c r="G215" s="73">
        <f>$G$53</f>
        <v>0.66700000000000004</v>
      </c>
      <c r="H215" s="73">
        <f>DVOA!$F$51</f>
        <v>18</v>
      </c>
      <c r="I215" s="73">
        <f>DVOA!$F$53</f>
        <v>23</v>
      </c>
      <c r="J215" s="73">
        <f>DVOA!$F$57</f>
        <v>15</v>
      </c>
      <c r="K215" s="73">
        <f>DVOA!$F$60</f>
        <v>20</v>
      </c>
      <c r="L215" s="73">
        <f>DVOA!$F$61</f>
        <v>18</v>
      </c>
      <c r="M215" s="73">
        <f>DVOA!$F$62</f>
        <v>1</v>
      </c>
      <c r="N215" s="73">
        <f>DVOA!$F$65</f>
        <v>26</v>
      </c>
      <c r="O215" s="81">
        <f>DVOA!$F$54</f>
        <v>14</v>
      </c>
      <c r="P215" s="79"/>
      <c r="Q215" s="82">
        <f>DVOA!$AE$51</f>
        <v>1</v>
      </c>
      <c r="R215" s="73">
        <f>DVOA!$AE$52</f>
        <v>1</v>
      </c>
      <c r="S215" s="81">
        <f>DVOA!$AE$53</f>
        <v>19</v>
      </c>
      <c r="T215" s="80"/>
      <c r="U215" s="87">
        <f>DVOA!$AE$65</f>
        <v>1</v>
      </c>
      <c r="V215" s="79"/>
      <c r="W215" s="82">
        <f>DVOA!$AE$61</f>
        <v>3</v>
      </c>
      <c r="X215" s="72"/>
      <c r="Y215" s="72"/>
      <c r="Z215" s="72"/>
      <c r="AA215" s="72"/>
      <c r="AB215" s="72"/>
      <c r="AC215" s="72"/>
      <c r="AD215" s="72"/>
      <c r="AE215" s="72"/>
      <c r="AF215" s="72"/>
      <c r="AH215" s="68" t="s">
        <v>43</v>
      </c>
      <c r="AI215" s="134">
        <f xml:space="preserve">    $N$90</f>
        <v>12.0625</v>
      </c>
      <c r="AJ215" s="78">
        <v>1</v>
      </c>
      <c r="AK215" s="69"/>
      <c r="AL215" s="70" t="s">
        <v>43</v>
      </c>
      <c r="AM215" s="134">
        <f xml:space="preserve">    $N$91</f>
        <v>11.75</v>
      </c>
      <c r="AN215" s="78">
        <v>2</v>
      </c>
      <c r="AO215" s="69"/>
      <c r="AP215" s="70" t="s">
        <v>43</v>
      </c>
      <c r="AQ215" s="134">
        <f xml:space="preserve">    $N$92</f>
        <v>13.777777777777779</v>
      </c>
      <c r="AR215" s="78">
        <v>6</v>
      </c>
      <c r="AS215" s="69"/>
      <c r="AT215" s="70" t="s">
        <v>43</v>
      </c>
      <c r="AU215" s="134">
        <f xml:space="preserve">    $N$93</f>
        <v>15.5</v>
      </c>
      <c r="AV215" s="78">
        <v>13</v>
      </c>
      <c r="AW215" s="69"/>
      <c r="AX215" s="70" t="s">
        <v>43</v>
      </c>
      <c r="AY215" s="134">
        <f xml:space="preserve">    $N$94</f>
        <v>8</v>
      </c>
      <c r="AZ215" s="78">
        <v>1</v>
      </c>
      <c r="BA215" s="69"/>
      <c r="BB215" s="70" t="s">
        <v>43</v>
      </c>
      <c r="BC215" s="134">
        <f xml:space="preserve">    $N$95</f>
        <v>16.75</v>
      </c>
      <c r="BD215" s="78">
        <v>14</v>
      </c>
      <c r="BE215" s="69"/>
      <c r="BF215" s="70" t="s">
        <v>43</v>
      </c>
      <c r="BG215" s="134">
        <f xml:space="preserve">    $N$96</f>
        <v>11.4</v>
      </c>
      <c r="BH215" s="78">
        <v>4</v>
      </c>
    </row>
    <row r="216" spans="1:60" x14ac:dyDescent="0.3">
      <c r="AH216" s="68" t="s">
        <v>44</v>
      </c>
      <c r="AI216" s="134">
        <f xml:space="preserve">    $N$122</f>
        <v>15.117647058823529</v>
      </c>
      <c r="AJ216" s="78">
        <v>8</v>
      </c>
      <c r="AK216" s="69"/>
      <c r="AL216" s="70" t="s">
        <v>44</v>
      </c>
      <c r="AM216" s="134">
        <f xml:space="preserve">    $N$123</f>
        <v>13.875</v>
      </c>
      <c r="AN216" s="78">
        <v>7</v>
      </c>
      <c r="AO216" s="69"/>
      <c r="AP216" s="70" t="s">
        <v>44</v>
      </c>
      <c r="AQ216" s="134">
        <f xml:space="preserve">    $N$124</f>
        <v>16.222222222222221</v>
      </c>
      <c r="AR216" s="78">
        <v>14</v>
      </c>
      <c r="AS216" s="69"/>
      <c r="AT216" s="70" t="s">
        <v>44</v>
      </c>
      <c r="AU216" s="134">
        <f xml:space="preserve">    $N$125</f>
        <v>12.25</v>
      </c>
      <c r="AV216" s="78">
        <v>5</v>
      </c>
      <c r="AW216" s="69"/>
      <c r="AX216" s="70" t="s">
        <v>44</v>
      </c>
      <c r="AY216" s="134">
        <f xml:space="preserve">    $N$126</f>
        <v>15.5</v>
      </c>
      <c r="AZ216" s="78">
        <v>13</v>
      </c>
      <c r="BA216" s="69"/>
      <c r="BB216" s="70" t="s">
        <v>44</v>
      </c>
      <c r="BC216" s="134">
        <f xml:space="preserve">    $N$127</f>
        <v>16.5</v>
      </c>
      <c r="BD216" s="78">
        <v>13</v>
      </c>
      <c r="BE216" s="69"/>
      <c r="BF216" s="70" t="s">
        <v>44</v>
      </c>
      <c r="BG216" s="134">
        <f xml:space="preserve">    $N$128</f>
        <v>16</v>
      </c>
      <c r="BH216" s="78">
        <v>16</v>
      </c>
    </row>
    <row r="217" spans="1:60" x14ac:dyDescent="0.3">
      <c r="B217" s="96" t="s">
        <v>148</v>
      </c>
      <c r="C217" s="73" t="s">
        <v>124</v>
      </c>
      <c r="D217" s="98" t="s">
        <v>144</v>
      </c>
      <c r="E217" s="73" t="s">
        <v>124</v>
      </c>
      <c r="F217" s="73" t="s">
        <v>145</v>
      </c>
      <c r="G217" s="73" t="s">
        <v>124</v>
      </c>
      <c r="H217" s="73" t="s">
        <v>146</v>
      </c>
      <c r="I217" s="73" t="s">
        <v>124</v>
      </c>
      <c r="J217" s="73" t="s">
        <v>110</v>
      </c>
      <c r="K217" s="73" t="s">
        <v>124</v>
      </c>
      <c r="L217" s="73" t="s">
        <v>111</v>
      </c>
      <c r="M217" s="73" t="s">
        <v>124</v>
      </c>
      <c r="N217" s="73" t="s">
        <v>112</v>
      </c>
      <c r="O217" s="73" t="s">
        <v>124</v>
      </c>
      <c r="P217" s="73" t="s">
        <v>113</v>
      </c>
      <c r="Q217" s="73" t="s">
        <v>124</v>
      </c>
      <c r="R217" s="73" t="s">
        <v>114</v>
      </c>
      <c r="S217" s="81" t="s">
        <v>124</v>
      </c>
      <c r="T217" s="71"/>
      <c r="U217" s="82" t="s">
        <v>33</v>
      </c>
      <c r="V217" s="73" t="s">
        <v>124</v>
      </c>
      <c r="W217" s="73" t="s">
        <v>34</v>
      </c>
      <c r="X217" s="73" t="s">
        <v>124</v>
      </c>
      <c r="Y217" s="73" t="s">
        <v>35</v>
      </c>
      <c r="Z217" s="81" t="s">
        <v>124</v>
      </c>
      <c r="AA217" s="71"/>
      <c r="AB217" s="87" t="s">
        <v>149</v>
      </c>
      <c r="AC217" s="81" t="s">
        <v>124</v>
      </c>
      <c r="AD217" s="71"/>
      <c r="AE217" s="82" t="s">
        <v>150</v>
      </c>
      <c r="AF217" s="73" t="s">
        <v>124</v>
      </c>
      <c r="AH217" s="68" t="s">
        <v>45</v>
      </c>
      <c r="AI217" s="134">
        <f xml:space="preserve">    $N$154</f>
        <v>14.176470588235293</v>
      </c>
      <c r="AJ217" s="78">
        <v>5</v>
      </c>
      <c r="AK217" s="69"/>
      <c r="AL217" s="70" t="s">
        <v>45</v>
      </c>
      <c r="AM217" s="134">
        <f xml:space="preserve">    $N$155</f>
        <v>14.875</v>
      </c>
      <c r="AN217" s="78">
        <v>12</v>
      </c>
      <c r="AO217" s="69"/>
      <c r="AP217" s="70" t="s">
        <v>45</v>
      </c>
      <c r="AQ217" s="134">
        <f xml:space="preserve">    $N$156</f>
        <v>13.555555555555555</v>
      </c>
      <c r="AR217" s="78">
        <v>4</v>
      </c>
      <c r="AS217" s="69"/>
      <c r="AT217" s="70" t="s">
        <v>45</v>
      </c>
      <c r="AU217" s="134">
        <f xml:space="preserve">    $N$157</f>
        <v>18.75</v>
      </c>
      <c r="AV217" s="78">
        <v>22</v>
      </c>
      <c r="AW217" s="69"/>
      <c r="AX217" s="70" t="s">
        <v>45</v>
      </c>
      <c r="AY217" s="134">
        <f xml:space="preserve">    $N$158</f>
        <v>11</v>
      </c>
      <c r="AZ217" s="78">
        <v>6</v>
      </c>
      <c r="BA217" s="69"/>
      <c r="BB217" s="70" t="s">
        <v>45</v>
      </c>
      <c r="BC217" s="134">
        <f xml:space="preserve">    $N$159</f>
        <v>9.75</v>
      </c>
      <c r="BD217" s="78">
        <v>3</v>
      </c>
      <c r="BE217" s="69"/>
      <c r="BF217" s="70" t="s">
        <v>45</v>
      </c>
      <c r="BG217" s="134">
        <f xml:space="preserve">    $N$160</f>
        <v>16.600000000000001</v>
      </c>
      <c r="BH217" s="78">
        <v>17</v>
      </c>
    </row>
    <row r="218" spans="1:60" x14ac:dyDescent="0.3">
      <c r="A218" s="73" t="s">
        <v>132</v>
      </c>
      <c r="B218" s="104">
        <f>AVERAGE(G198,G199,G200,G201,G202,G203,G204,G205,G206,G209,G208,G210,G211,G212,G213,G214,G215)</f>
        <v>0.52941176470588236</v>
      </c>
      <c r="C218" s="73">
        <f>$AJ$9</f>
        <v>11</v>
      </c>
      <c r="D218" s="104">
        <f>AVERAGE(H198,H199,H200,H201,H202,H203,H204,H205,H206,H209,H208,H210,H211,H212,H213,H214,H215)</f>
        <v>16.470588235294116</v>
      </c>
      <c r="E218" s="73">
        <f>$AJ$44</f>
        <v>18</v>
      </c>
      <c r="F218" s="104">
        <f>AVERAGE(I198,I199,I200,I201,I202,I203,I204,I205,I206,I209,I208,I210,I211,I212,I213,I214,I215)</f>
        <v>17.529411764705884</v>
      </c>
      <c r="G218" s="73">
        <f>$AJ$79</f>
        <v>21</v>
      </c>
      <c r="H218" s="104">
        <f>AVERAGE(J198,J199,J200,J201,J202,J203,J204,J205,J206,J209,J208,J210,J211,J212,J213,J214,J215)</f>
        <v>16.117647058823529</v>
      </c>
      <c r="I218" s="73">
        <f>$AJ$114</f>
        <v>15</v>
      </c>
      <c r="J218" s="104">
        <f>AVERAGE(K198,K199,K200,K201,K202,K203,K204,K205,K206,K209,K208,K210,K211,K212,K213,K214,K215)</f>
        <v>17.117647058823529</v>
      </c>
      <c r="K218" s="73">
        <f>$AJ$149</f>
        <v>22</v>
      </c>
      <c r="L218" s="104">
        <f>AVERAGE(L198,L199,L200,L201,L202,L203,L204,L205,L206,L209,L208,L210,L211,L212,L213,L214,L215)</f>
        <v>18.588235294117649</v>
      </c>
      <c r="M218" s="73">
        <f>$AJ$184</f>
        <v>26</v>
      </c>
      <c r="N218" s="104">
        <f>AVERAGE(M198,M199,M200,M201,M202,M203,M204,M205,M206,M209,M208,M210,M211,M212,M213,M214,M215)</f>
        <v>13.764705882352942</v>
      </c>
      <c r="O218" s="73">
        <f>$AJ$219</f>
        <v>4</v>
      </c>
      <c r="P218" s="104">
        <f>AVERAGE(N198,N199,N200,N201,N202,N203,N204,N205,N206,N209,N208,N210,N211,N212,N213,N214,N215)</f>
        <v>13.941176470588236</v>
      </c>
      <c r="Q218" s="73">
        <f>$AJ$254</f>
        <v>2</v>
      </c>
      <c r="R218" s="104">
        <f>AVERAGE(O198,O199,O200,O201,O202,O203,O204,O205,O206,O209,O208,O210,O211,O212,O213,O214,O215)</f>
        <v>15.823529411764707</v>
      </c>
      <c r="S218" s="81">
        <f>$AJ$289</f>
        <v>11</v>
      </c>
      <c r="T218" s="75"/>
      <c r="U218" s="104">
        <f>AVERAGE(Q198,Q199,Q200,Q201,Q202,Q203,Q204,Q205,Q206,Q209,Q208,Q210,Q211,Q212,Q213,Q214,Q215)</f>
        <v>12.235294117647058</v>
      </c>
      <c r="V218" s="73">
        <f>$BL$44</f>
        <v>2</v>
      </c>
      <c r="W218" s="104">
        <f>AVERAGE(R198,R199,R200,R201,R202,R203,R204,R205,R206,R209,R208,R210:R215)</f>
        <v>13.294117647058824</v>
      </c>
      <c r="X218" s="73">
        <f>$BL$114</f>
        <v>2</v>
      </c>
      <c r="Y218" s="104">
        <f>AVERAGE(S198:S206,S208:S215)</f>
        <v>14.529411764705882</v>
      </c>
      <c r="Z218" s="81">
        <f>$BL$79</f>
        <v>11</v>
      </c>
      <c r="AA218" s="75"/>
      <c r="AB218" s="105">
        <f>AVERAGE(U198:U206,U208:U215)</f>
        <v>14.941176470588236</v>
      </c>
      <c r="AC218" s="73">
        <f>$CN$79</f>
        <v>10</v>
      </c>
      <c r="AD218" s="75"/>
      <c r="AE218" s="104">
        <f>AVERAGE(W198:W206,W208:W215)</f>
        <v>12.764705882352942</v>
      </c>
      <c r="AF218" s="73">
        <f>$CN$44</f>
        <v>2</v>
      </c>
      <c r="AH218" s="68" t="s">
        <v>46</v>
      </c>
      <c r="AI218" s="134">
        <f xml:space="preserve">    $N$186</f>
        <v>16.470588235294116</v>
      </c>
      <c r="AJ218" s="78">
        <v>18</v>
      </c>
      <c r="AK218" s="69"/>
      <c r="AL218" s="70" t="s">
        <v>46</v>
      </c>
      <c r="AM218" s="134">
        <f xml:space="preserve">    $N$187</f>
        <v>15.625</v>
      </c>
      <c r="AN218" s="78">
        <v>15</v>
      </c>
      <c r="AO218" s="69"/>
      <c r="AP218" s="70" t="s">
        <v>46</v>
      </c>
      <c r="AQ218" s="134">
        <f xml:space="preserve">    $N$188</f>
        <v>17.222222222222221</v>
      </c>
      <c r="AR218" s="78">
        <v>21</v>
      </c>
      <c r="AS218" s="69"/>
      <c r="AT218" s="70" t="s">
        <v>46</v>
      </c>
      <c r="AU218" s="134">
        <f xml:space="preserve">    $N$189</f>
        <v>13</v>
      </c>
      <c r="AV218" s="78">
        <v>6</v>
      </c>
      <c r="AW218" s="69"/>
      <c r="AX218" s="70" t="s">
        <v>46</v>
      </c>
      <c r="AY218" s="134">
        <f xml:space="preserve">    $N$190</f>
        <v>18.25</v>
      </c>
      <c r="AZ218" s="78">
        <v>20</v>
      </c>
      <c r="BA218" s="69"/>
      <c r="BB218" s="70" t="s">
        <v>46</v>
      </c>
      <c r="BC218" s="134">
        <f xml:space="preserve">    $N$191</f>
        <v>23.25</v>
      </c>
      <c r="BD218" s="78">
        <v>29</v>
      </c>
      <c r="BE218" s="69"/>
      <c r="BF218" s="70" t="s">
        <v>46</v>
      </c>
      <c r="BG218" s="134">
        <f xml:space="preserve">    $N$192</f>
        <v>12.4</v>
      </c>
      <c r="BH218" s="78">
        <v>7</v>
      </c>
    </row>
    <row r="219" spans="1:60" x14ac:dyDescent="0.3">
      <c r="A219" s="73" t="s">
        <v>133</v>
      </c>
      <c r="B219" s="104">
        <f>AVERAGE(G198,G199,G200,G201,G202,G203,G204,G205)</f>
        <v>0.54162500000000002</v>
      </c>
      <c r="C219" s="73">
        <f>$AN$9</f>
        <v>13</v>
      </c>
      <c r="D219" s="104">
        <f>AVERAGE(H198,H199,H200,H201,H202,H203,H204,H205)</f>
        <v>19.25</v>
      </c>
      <c r="E219" s="73">
        <f>$AN$44</f>
        <v>27</v>
      </c>
      <c r="F219" s="104">
        <f>AVERAGE(I198,I199,I200,I201,I202,I203,I204,I205)</f>
        <v>18.625</v>
      </c>
      <c r="G219" s="73">
        <f>$AN$79</f>
        <v>22</v>
      </c>
      <c r="H219" s="104">
        <f>AVERAGE(J198,J199,J200,J201,J202,J203,J204,J205)</f>
        <v>18.75</v>
      </c>
      <c r="I219" s="73">
        <f>$AN$114</f>
        <v>25</v>
      </c>
      <c r="J219" s="104">
        <f>AVERAGE(K198,K199,K200,K201,K202,K203,K204,K205)</f>
        <v>15.625</v>
      </c>
      <c r="K219" s="73">
        <f>$AN$149</f>
        <v>13</v>
      </c>
      <c r="L219" s="104">
        <f>AVERAGE(L198,L199,L200,L201,L202,L203,L204,L205)</f>
        <v>18.75</v>
      </c>
      <c r="M219" s="73">
        <f>$AN$184</f>
        <v>25</v>
      </c>
      <c r="N219" s="104">
        <f>AVERAGE(M198,M199,M200,M201,M202,M203,M204,M205)</f>
        <v>16.75</v>
      </c>
      <c r="O219" s="73">
        <f>$AN$219</f>
        <v>17</v>
      </c>
      <c r="P219" s="104">
        <f>AVERAGE(N198,N199,N200,N201,N202,N203,N204,N205)</f>
        <v>15.375</v>
      </c>
      <c r="Q219" s="73">
        <f>$AN$254</f>
        <v>12</v>
      </c>
      <c r="R219" s="104">
        <f>AVERAGE(O198,O199,O200,O201,O202,O203,O204,O205)</f>
        <v>17.75</v>
      </c>
      <c r="S219" s="81">
        <f>$AN$289</f>
        <v>19</v>
      </c>
      <c r="T219" s="75"/>
      <c r="U219" s="104">
        <f>AVERAGE(Q198,Q199,Q200,Q201,Q202,Q203,Q204,Q205)</f>
        <v>11.25</v>
      </c>
      <c r="V219" s="73">
        <f>$BP$44</f>
        <v>2</v>
      </c>
      <c r="W219" s="104">
        <f>AVERAGE(R198:R205)</f>
        <v>13.5</v>
      </c>
      <c r="X219" s="73">
        <f>$BP$114</f>
        <v>6</v>
      </c>
      <c r="Y219" s="104">
        <f>AVERAGE(S198:S205)</f>
        <v>11.25</v>
      </c>
      <c r="Z219" s="81">
        <f>$BP$79</f>
        <v>3</v>
      </c>
      <c r="AA219" s="75"/>
      <c r="AB219" s="105">
        <f>AVERAGE(U198:U205)</f>
        <v>14</v>
      </c>
      <c r="AC219" s="73">
        <f>$CR$79</f>
        <v>7</v>
      </c>
      <c r="AD219" s="75"/>
      <c r="AE219" s="104">
        <f>AVERAGE(W198:W205)</f>
        <v>14.25</v>
      </c>
      <c r="AF219" s="73">
        <f>$CR$44</f>
        <v>7</v>
      </c>
      <c r="AH219" s="68" t="s">
        <v>47</v>
      </c>
      <c r="AI219" s="134">
        <f xml:space="preserve">    $N$218</f>
        <v>13.764705882352942</v>
      </c>
      <c r="AJ219" s="78">
        <v>4</v>
      </c>
      <c r="AK219" s="69"/>
      <c r="AL219" s="70" t="s">
        <v>47</v>
      </c>
      <c r="AM219" s="134">
        <f xml:space="preserve">    $N$219</f>
        <v>16.75</v>
      </c>
      <c r="AN219" s="78">
        <v>17</v>
      </c>
      <c r="AO219" s="69"/>
      <c r="AP219" s="70" t="s">
        <v>47</v>
      </c>
      <c r="AQ219" s="134">
        <f xml:space="preserve">    $N$220</f>
        <v>11.111111111111111</v>
      </c>
      <c r="AR219" s="78">
        <v>2</v>
      </c>
      <c r="AS219" s="69"/>
      <c r="AT219" s="70" t="s">
        <v>47</v>
      </c>
      <c r="AU219" s="134">
        <f xml:space="preserve">    $N$221</f>
        <v>16.75</v>
      </c>
      <c r="AV219" s="78">
        <v>17</v>
      </c>
      <c r="AW219" s="69"/>
      <c r="AX219" s="70" t="s">
        <v>47</v>
      </c>
      <c r="AY219" s="134">
        <f xml:space="preserve">    $N$222</f>
        <v>16.75</v>
      </c>
      <c r="AZ219" s="78">
        <v>16</v>
      </c>
      <c r="BA219" s="69"/>
      <c r="BB219" s="70" t="s">
        <v>47</v>
      </c>
      <c r="BC219" s="134">
        <f xml:space="preserve">    $N$223</f>
        <v>17.25</v>
      </c>
      <c r="BD219" s="78">
        <v>16</v>
      </c>
      <c r="BE219" s="69"/>
      <c r="BF219" s="70" t="s">
        <v>47</v>
      </c>
      <c r="BG219" s="134">
        <f xml:space="preserve">    $N$224</f>
        <v>6.2</v>
      </c>
      <c r="BH219" s="78">
        <v>1</v>
      </c>
    </row>
    <row r="220" spans="1:60" x14ac:dyDescent="0.3">
      <c r="A220" s="73" t="s">
        <v>134</v>
      </c>
      <c r="B220" s="104">
        <f>AVERAGE(G206,G208:G215)</f>
        <v>0.51855555555555555</v>
      </c>
      <c r="C220" s="73">
        <f>$AR$9</f>
        <v>13</v>
      </c>
      <c r="D220" s="104">
        <f>AVERAGE(H206,H208:H215)</f>
        <v>14</v>
      </c>
      <c r="E220" s="73">
        <f>$AR$44</f>
        <v>9</v>
      </c>
      <c r="F220" s="104">
        <f>AVERAGE(I206,I208:I215)</f>
        <v>16.555555555555557</v>
      </c>
      <c r="G220" s="73">
        <f>$AR$79</f>
        <v>18</v>
      </c>
      <c r="H220" s="104">
        <f>AVERAGE(J206,J208:J215)</f>
        <v>13.777777777777779</v>
      </c>
      <c r="I220" s="73">
        <f>$AR$114</f>
        <v>8</v>
      </c>
      <c r="J220" s="104">
        <f>AVERAGE(K206,K208:K215)</f>
        <v>18.444444444444443</v>
      </c>
      <c r="K220" s="73">
        <f>$AR$149</f>
        <v>22</v>
      </c>
      <c r="L220" s="104">
        <f>AVERAGE(L206,L208:L215)</f>
        <v>18.444444444444443</v>
      </c>
      <c r="M220" s="73">
        <f>$AR$184</f>
        <v>21</v>
      </c>
      <c r="N220" s="104">
        <f>AVERAGE(M206,M208:M215)</f>
        <v>11.111111111111111</v>
      </c>
      <c r="O220" s="73">
        <f>$AR$219</f>
        <v>2</v>
      </c>
      <c r="P220" s="104">
        <f>AVERAGE(N206,N208:N215)</f>
        <v>12.666666666666666</v>
      </c>
      <c r="Q220" s="73">
        <f>$AR$254</f>
        <v>2</v>
      </c>
      <c r="R220" s="104">
        <f>AVERAGE(O206,O208:O215)</f>
        <v>14.111111111111111</v>
      </c>
      <c r="S220" s="81">
        <f>$AR$289</f>
        <v>8</v>
      </c>
      <c r="T220" s="75"/>
      <c r="U220" s="104">
        <f>AVERAGE(Q206,Q208:Q215)</f>
        <v>13.111111111111111</v>
      </c>
      <c r="V220" s="73">
        <f>$BT$44</f>
        <v>5</v>
      </c>
      <c r="W220" s="104">
        <f>AVERAGE(R206,R208:R215)</f>
        <v>13.111111111111111</v>
      </c>
      <c r="X220" s="73">
        <f>$BT$114</f>
        <v>5</v>
      </c>
      <c r="Y220" s="104">
        <f>AVERAGE(S206,S208:S215)</f>
        <v>17.444444444444443</v>
      </c>
      <c r="Z220" s="81">
        <f>$BT$79</f>
        <v>19</v>
      </c>
      <c r="AA220" s="75"/>
      <c r="AB220" s="105">
        <f>AVERAGE(U206,U208:U215)</f>
        <v>15.777777777777779</v>
      </c>
      <c r="AC220" s="73">
        <f>$CV$79</f>
        <v>11</v>
      </c>
      <c r="AD220" s="75"/>
      <c r="AE220" s="104">
        <f>AVERAGE(W206,W208:W215)</f>
        <v>11.444444444444445</v>
      </c>
      <c r="AF220" s="73">
        <f>$CV$44</f>
        <v>2</v>
      </c>
      <c r="AH220" s="68" t="s">
        <v>48</v>
      </c>
      <c r="AI220" s="134">
        <f xml:space="preserve">    $N$250</f>
        <v>14.294117647058824</v>
      </c>
      <c r="AJ220" s="78">
        <v>7</v>
      </c>
      <c r="AK220" s="69"/>
      <c r="AL220" s="70" t="s">
        <v>48</v>
      </c>
      <c r="AM220" s="134">
        <f xml:space="preserve">    $N$251</f>
        <v>16</v>
      </c>
      <c r="AN220" s="78">
        <v>16</v>
      </c>
      <c r="AO220" s="69"/>
      <c r="AP220" s="70" t="s">
        <v>48</v>
      </c>
      <c r="AQ220" s="134">
        <f xml:space="preserve">    $N$252</f>
        <v>12.777777777777779</v>
      </c>
      <c r="AR220" s="78">
        <v>3</v>
      </c>
      <c r="AS220" s="69"/>
      <c r="AT220" s="70" t="s">
        <v>48</v>
      </c>
      <c r="AU220" s="134">
        <f xml:space="preserve">    $N$253</f>
        <v>20.5</v>
      </c>
      <c r="AV220" s="78">
        <v>25</v>
      </c>
      <c r="AW220" s="69"/>
      <c r="AX220" s="70" t="s">
        <v>48</v>
      </c>
      <c r="AY220" s="134">
        <f xml:space="preserve">    $N$254</f>
        <v>11.5</v>
      </c>
      <c r="AZ220" s="78">
        <v>7</v>
      </c>
      <c r="BA220" s="69"/>
      <c r="BB220" s="70" t="s">
        <v>48</v>
      </c>
      <c r="BC220" s="134">
        <f xml:space="preserve">    $N$255</f>
        <v>12.75</v>
      </c>
      <c r="BD220" s="78">
        <v>5</v>
      </c>
      <c r="BE220" s="69"/>
      <c r="BF220" s="70" t="s">
        <v>48</v>
      </c>
      <c r="BG220" s="134">
        <f xml:space="preserve">    $N$256</f>
        <v>12.8</v>
      </c>
      <c r="BH220" s="78">
        <v>8</v>
      </c>
    </row>
    <row r="221" spans="1:60" x14ac:dyDescent="0.3">
      <c r="A221" s="73" t="s">
        <v>135</v>
      </c>
      <c r="B221" s="104">
        <f>AVERAGE(G198,G199,G200,G201)</f>
        <v>0.58325000000000005</v>
      </c>
      <c r="C221" s="73">
        <f>$AV$9</f>
        <v>7</v>
      </c>
      <c r="D221" s="104">
        <f>AVERAGE(H198,H199,H200,H201)</f>
        <v>19</v>
      </c>
      <c r="E221" s="73">
        <f>$AV$44</f>
        <v>22</v>
      </c>
      <c r="F221" s="104">
        <f>AVERAGE(I198,I199,I200,I201)</f>
        <v>13.75</v>
      </c>
      <c r="G221" s="73">
        <f>$AV$79</f>
        <v>11</v>
      </c>
      <c r="H221" s="104">
        <f>AVERAGE(J198,J199,J200,J201)</f>
        <v>19.75</v>
      </c>
      <c r="I221" s="73">
        <f>$AV$114</f>
        <v>27</v>
      </c>
      <c r="J221" s="104">
        <f>AVERAGE(K198,K199,K200,K201)</f>
        <v>15.25</v>
      </c>
      <c r="K221" s="73">
        <f>$AV$149</f>
        <v>11</v>
      </c>
      <c r="L221" s="104">
        <f>AVERAGE(L198,L199,L200,L201)</f>
        <v>19.75</v>
      </c>
      <c r="M221" s="73">
        <f>$AV$184</f>
        <v>22</v>
      </c>
      <c r="N221" s="104">
        <f>AVERAGE(M198,M199,M200,M201)</f>
        <v>16.75</v>
      </c>
      <c r="O221" s="73">
        <f>$AV$219</f>
        <v>17</v>
      </c>
      <c r="P221" s="104">
        <f>AVERAGE(N198,N199,N200,N201)</f>
        <v>14.5</v>
      </c>
      <c r="Q221" s="73">
        <f>$AV$254</f>
        <v>9</v>
      </c>
      <c r="R221" s="104">
        <f>AVERAGE(O198,O199,O200,O201)</f>
        <v>23.75</v>
      </c>
      <c r="S221" s="81">
        <f>$AV$289</f>
        <v>32</v>
      </c>
      <c r="T221" s="75"/>
      <c r="U221" s="104">
        <f>AVERAGE(Q198,Q199,Q200,Q201)</f>
        <v>13</v>
      </c>
      <c r="V221" s="73">
        <f>$BX$44</f>
        <v>10</v>
      </c>
      <c r="W221" s="104">
        <f>AVERAGE(R198:R201)</f>
        <v>16</v>
      </c>
      <c r="X221" s="73">
        <f>$BX$114</f>
        <v>14</v>
      </c>
      <c r="Y221" s="104">
        <f>AVERAGE(S198:S201)</f>
        <v>12</v>
      </c>
      <c r="Z221" s="81">
        <f>$BX$79</f>
        <v>8</v>
      </c>
      <c r="AA221" s="75"/>
      <c r="AB221" s="105">
        <f>AVERAGE(U198:U201)</f>
        <v>15.25</v>
      </c>
      <c r="AC221" s="73">
        <f>$CZ$79</f>
        <v>13</v>
      </c>
      <c r="AD221" s="75"/>
      <c r="AE221" s="104">
        <f>AVERAGE(W198:W201)</f>
        <v>15.75</v>
      </c>
      <c r="AF221" s="73">
        <f>$CZ$44</f>
        <v>13</v>
      </c>
      <c r="AH221" s="68" t="s">
        <v>49</v>
      </c>
      <c r="AI221" s="134">
        <f xml:space="preserve">    $N$282</f>
        <v>15.235294117647058</v>
      </c>
      <c r="AJ221" s="78">
        <v>9</v>
      </c>
      <c r="AK221" s="69"/>
      <c r="AL221" s="70" t="s">
        <v>49</v>
      </c>
      <c r="AM221" s="134">
        <f xml:space="preserve">    $N$283</f>
        <v>12.5</v>
      </c>
      <c r="AN221" s="78">
        <v>5</v>
      </c>
      <c r="AO221" s="69"/>
      <c r="AP221" s="70" t="s">
        <v>49</v>
      </c>
      <c r="AQ221" s="134">
        <f xml:space="preserve">    $N$284</f>
        <v>17.666666666666668</v>
      </c>
      <c r="AR221" s="78">
        <v>24</v>
      </c>
      <c r="AS221" s="69"/>
      <c r="AT221" s="70" t="s">
        <v>49</v>
      </c>
      <c r="AU221" s="134">
        <f xml:space="preserve">    $N$285</f>
        <v>11.25</v>
      </c>
      <c r="AV221" s="78">
        <v>4</v>
      </c>
      <c r="AW221" s="69"/>
      <c r="AX221" s="70" t="s">
        <v>49</v>
      </c>
      <c r="AY221" s="134">
        <f xml:space="preserve">    $N$286</f>
        <v>13.75</v>
      </c>
      <c r="AZ221" s="78">
        <v>11</v>
      </c>
      <c r="BA221" s="69"/>
      <c r="BB221" s="70" t="s">
        <v>49</v>
      </c>
      <c r="BC221" s="134">
        <f xml:space="preserve">    $N$287</f>
        <v>13.75</v>
      </c>
      <c r="BD221" s="78">
        <v>7</v>
      </c>
      <c r="BE221" s="69"/>
      <c r="BF221" s="70" t="s">
        <v>49</v>
      </c>
      <c r="BG221" s="134">
        <f xml:space="preserve">    $N$288</f>
        <v>20.8</v>
      </c>
      <c r="BH221" s="78">
        <v>26</v>
      </c>
    </row>
    <row r="222" spans="1:60" x14ac:dyDescent="0.3">
      <c r="A222" s="73" t="s">
        <v>136</v>
      </c>
      <c r="B222" s="104">
        <f>AVERAGE(G202,G203,G204,G205)</f>
        <v>0.5</v>
      </c>
      <c r="C222" s="73">
        <f>$AZ$9</f>
        <v>10</v>
      </c>
      <c r="D222" s="104">
        <f>AVERAGE(H202,H203,H204,H205)</f>
        <v>19.5</v>
      </c>
      <c r="E222" s="73">
        <f>$AZ$44</f>
        <v>25</v>
      </c>
      <c r="F222" s="104">
        <f>AVERAGE(I202,I203,I204,I205)</f>
        <v>23.5</v>
      </c>
      <c r="G222" s="73">
        <f>$AZ$79</f>
        <v>31</v>
      </c>
      <c r="H222" s="104">
        <f>AVERAGE(J202,J203,J204,J205)</f>
        <v>17.75</v>
      </c>
      <c r="I222" s="73">
        <f>$AZ$114</f>
        <v>20</v>
      </c>
      <c r="J222" s="104">
        <f>AVERAGE(K202,K203,K204,K205)</f>
        <v>16</v>
      </c>
      <c r="K222" s="73">
        <f>$AZ$149</f>
        <v>16</v>
      </c>
      <c r="L222" s="104">
        <f>AVERAGE(L202,L203,L204,L205)</f>
        <v>17.75</v>
      </c>
      <c r="M222" s="73">
        <f>$AZ$184</f>
        <v>21</v>
      </c>
      <c r="N222" s="104">
        <f>AVERAGE(M202,M203,M204,M205)</f>
        <v>16.75</v>
      </c>
      <c r="O222" s="73">
        <f>$AZ$219</f>
        <v>16</v>
      </c>
      <c r="P222" s="104">
        <f>AVERAGE(N202,N203,N204,N205)</f>
        <v>16.25</v>
      </c>
      <c r="Q222" s="73">
        <f>$AZ$254</f>
        <v>16</v>
      </c>
      <c r="R222" s="104">
        <f>AVERAGE(O202,O203,O204,O205)</f>
        <v>11.75</v>
      </c>
      <c r="S222" s="81">
        <f>$AZ$289</f>
        <v>6</v>
      </c>
      <c r="T222" s="75"/>
      <c r="U222" s="104">
        <f>AVERAGE(Q202,Q203,Q204,Q205)</f>
        <v>9.5</v>
      </c>
      <c r="V222" s="73">
        <f>$CB$44</f>
        <v>1</v>
      </c>
      <c r="W222" s="104">
        <f>AVERAGE(R202:R205)</f>
        <v>11</v>
      </c>
      <c r="X222" s="73">
        <f>$CB$114</f>
        <v>4</v>
      </c>
      <c r="Y222" s="104">
        <f>AVERAGE(S202:S205)</f>
        <v>10.5</v>
      </c>
      <c r="Z222" s="81">
        <f>$CB$79</f>
        <v>6</v>
      </c>
      <c r="AA222" s="75"/>
      <c r="AB222" s="105">
        <f>AVERAGE(U202:U205)</f>
        <v>12.75</v>
      </c>
      <c r="AC222" s="73">
        <f>$DD$79</f>
        <v>8</v>
      </c>
      <c r="AD222" s="75"/>
      <c r="AE222" s="104">
        <f>AVERAGE(W202:W205)</f>
        <v>12.75</v>
      </c>
      <c r="AF222" s="73">
        <f>$DD$44</f>
        <v>7</v>
      </c>
      <c r="AH222" s="68" t="s">
        <v>50</v>
      </c>
      <c r="AI222" s="134">
        <f xml:space="preserve">    $N$314</f>
        <v>21.411764705882351</v>
      </c>
      <c r="AJ222" s="78">
        <v>32</v>
      </c>
      <c r="AK222" s="69"/>
      <c r="AL222" s="70" t="s">
        <v>50</v>
      </c>
      <c r="AM222" s="134">
        <f xml:space="preserve">    $N$315</f>
        <v>23.5</v>
      </c>
      <c r="AN222" s="78">
        <v>32</v>
      </c>
      <c r="AO222" s="69"/>
      <c r="AP222" s="70" t="s">
        <v>50</v>
      </c>
      <c r="AQ222" s="134">
        <f xml:space="preserve">    $N$316</f>
        <v>19.555555555555557</v>
      </c>
      <c r="AR222" s="78">
        <v>28</v>
      </c>
      <c r="AS222" s="69"/>
      <c r="AT222" s="70" t="s">
        <v>50</v>
      </c>
      <c r="AU222" s="134">
        <f xml:space="preserve">    $N$317</f>
        <v>24.25</v>
      </c>
      <c r="AV222" s="78">
        <v>32</v>
      </c>
      <c r="AW222" s="69"/>
      <c r="AX222" s="70" t="s">
        <v>50</v>
      </c>
      <c r="AY222" s="134">
        <f xml:space="preserve">    $N$318</f>
        <v>22.75</v>
      </c>
      <c r="AZ222" s="78">
        <v>29</v>
      </c>
      <c r="BA222" s="69"/>
      <c r="BB222" s="70" t="s">
        <v>50</v>
      </c>
      <c r="BC222" s="134">
        <f xml:space="preserve">    $N$319</f>
        <v>18</v>
      </c>
      <c r="BD222" s="78">
        <v>20</v>
      </c>
      <c r="BE222" s="69"/>
      <c r="BF222" s="70" t="s">
        <v>50</v>
      </c>
      <c r="BG222" s="134">
        <f xml:space="preserve">    $N$320</f>
        <v>20.8</v>
      </c>
      <c r="BH222" s="78">
        <v>26</v>
      </c>
    </row>
    <row r="223" spans="1:60" x14ac:dyDescent="0.3">
      <c r="A223" s="73" t="s">
        <v>137</v>
      </c>
      <c r="B223" s="104">
        <f>AVERAGE(G206,G208:G210)</f>
        <v>0.41650000000000004</v>
      </c>
      <c r="C223" s="73">
        <f>$BD$9</f>
        <v>24</v>
      </c>
      <c r="D223" s="104">
        <f>AVERAGE(H206,H208:H210)</f>
        <v>15.25</v>
      </c>
      <c r="E223" s="73">
        <f>$BD$44</f>
        <v>13</v>
      </c>
      <c r="F223" s="104">
        <f>AVERAGE(I206,I208:I210)</f>
        <v>14</v>
      </c>
      <c r="G223" s="73">
        <f>$BD$79</f>
        <v>11</v>
      </c>
      <c r="H223" s="104">
        <f>AVERAGE(J206,J208:J210)</f>
        <v>17.25</v>
      </c>
      <c r="I223" s="73">
        <f>$BD$114</f>
        <v>16</v>
      </c>
      <c r="J223" s="104">
        <f>AVERAGE(K206,K208:K210)</f>
        <v>25.25</v>
      </c>
      <c r="K223" s="73">
        <f>$BD$149</f>
        <v>29</v>
      </c>
      <c r="L223" s="104">
        <f>AVERAGE(L206,L208:L210)</f>
        <v>17.25</v>
      </c>
      <c r="M223" s="73">
        <f>$BD$184</f>
        <v>16</v>
      </c>
      <c r="N223" s="104">
        <f>AVERAGE(M206,M208:M210)</f>
        <v>17.25</v>
      </c>
      <c r="O223" s="73">
        <f>$BD$219</f>
        <v>16</v>
      </c>
      <c r="P223" s="104">
        <f>AVERAGE(N206,N208:N210)</f>
        <v>11</v>
      </c>
      <c r="Q223" s="73">
        <f>$BD$254</f>
        <v>3</v>
      </c>
      <c r="R223" s="104">
        <f>AVERAGE(O206,O208:O210)</f>
        <v>13.5</v>
      </c>
      <c r="S223" s="81">
        <f>$BD$289</f>
        <v>7</v>
      </c>
      <c r="T223" s="75"/>
      <c r="U223" s="104">
        <f>AVERAGE(Q206,Q208:Q210)</f>
        <v>17</v>
      </c>
      <c r="V223" s="73">
        <f>$CF$44</f>
        <v>19</v>
      </c>
      <c r="W223" s="104">
        <f>AVERAGE(R206,R208:R210)</f>
        <v>16.5</v>
      </c>
      <c r="X223" s="73">
        <f>$CF$114</f>
        <v>17</v>
      </c>
      <c r="Y223" s="104">
        <f>AVERAGE(S206,S208:S210)</f>
        <v>19.25</v>
      </c>
      <c r="Z223" s="81">
        <f>$CF$79</f>
        <v>22</v>
      </c>
      <c r="AA223" s="75"/>
      <c r="AB223" s="105">
        <f>AVERAGE(U206,U208:U210)</f>
        <v>20</v>
      </c>
      <c r="AC223" s="73">
        <f>$DH$79</f>
        <v>25</v>
      </c>
      <c r="AD223" s="75"/>
      <c r="AE223" s="104">
        <f>AVERAGE(W206,W208:W210)</f>
        <v>17</v>
      </c>
      <c r="AF223" s="73">
        <f>$DH$44</f>
        <v>16</v>
      </c>
      <c r="AH223" s="68" t="s">
        <v>51</v>
      </c>
      <c r="AI223" s="134">
        <f xml:space="preserve">    $N$346</f>
        <v>16.588235294117649</v>
      </c>
      <c r="AJ223" s="78">
        <v>19</v>
      </c>
      <c r="AK223" s="69"/>
      <c r="AL223" s="70" t="s">
        <v>51</v>
      </c>
      <c r="AM223" s="134">
        <f xml:space="preserve">    $N$347</f>
        <v>17.75</v>
      </c>
      <c r="AN223" s="78">
        <v>20</v>
      </c>
      <c r="AO223" s="69"/>
      <c r="AP223" s="70" t="s">
        <v>51</v>
      </c>
      <c r="AQ223" s="134">
        <f xml:space="preserve">    $N$348</f>
        <v>15.555555555555555</v>
      </c>
      <c r="AR223" s="78">
        <v>11</v>
      </c>
      <c r="AS223" s="69"/>
      <c r="AT223" s="70" t="s">
        <v>51</v>
      </c>
      <c r="AU223" s="134">
        <f xml:space="preserve">    $N$349</f>
        <v>24</v>
      </c>
      <c r="AV223" s="78">
        <v>31</v>
      </c>
      <c r="AW223" s="69"/>
      <c r="AX223" s="70" t="s">
        <v>51</v>
      </c>
      <c r="AY223" s="134">
        <f xml:space="preserve">    $N$350</f>
        <v>11.5</v>
      </c>
      <c r="AZ223" s="78">
        <v>7</v>
      </c>
      <c r="BA223" s="69"/>
      <c r="BB223" s="70" t="s">
        <v>51</v>
      </c>
      <c r="BC223" s="134">
        <f xml:space="preserve">    $N$351</f>
        <v>11.25</v>
      </c>
      <c r="BD223" s="78">
        <v>4</v>
      </c>
      <c r="BE223" s="69"/>
      <c r="BF223" s="70" t="s">
        <v>51</v>
      </c>
      <c r="BG223" s="134">
        <f xml:space="preserve">    $N$352</f>
        <v>19</v>
      </c>
      <c r="BH223" s="78">
        <v>24</v>
      </c>
    </row>
    <row r="224" spans="1:60" x14ac:dyDescent="0.3">
      <c r="A224" s="73" t="s">
        <v>138</v>
      </c>
      <c r="B224" s="104">
        <f>AVERAGE(G211,G212,G213,G214,G215)</f>
        <v>0.60020000000000007</v>
      </c>
      <c r="C224" s="73">
        <f>$BH$9</f>
        <v>5</v>
      </c>
      <c r="D224" s="104">
        <f>AVERAGE(H211,H212,H213,H214,H215)</f>
        <v>13</v>
      </c>
      <c r="E224" s="73">
        <f>$BH$44</f>
        <v>7</v>
      </c>
      <c r="F224" s="104">
        <f>AVERAGE(I211,I212,I213,I214,I215)</f>
        <v>18.600000000000001</v>
      </c>
      <c r="G224" s="73">
        <f>$BH$79</f>
        <v>20</v>
      </c>
      <c r="H224" s="104">
        <f>AVERAGE(J211,J212,J213,J214,J215)</f>
        <v>11</v>
      </c>
      <c r="I224" s="73">
        <f>$BH$114</f>
        <v>4</v>
      </c>
      <c r="J224" s="104">
        <f>AVERAGE(K211,K212,K213,K214,K215)</f>
        <v>13</v>
      </c>
      <c r="K224" s="73">
        <f>$BH$149</f>
        <v>6</v>
      </c>
      <c r="L224" s="104">
        <f>AVERAGE(L211,L212,L213,L214,L215)</f>
        <v>19.399999999999999</v>
      </c>
      <c r="M224" s="73">
        <f>$BH$184</f>
        <v>24</v>
      </c>
      <c r="N224" s="104">
        <f>AVERAGE(M211,M212,M213,M214,M215)</f>
        <v>6.2</v>
      </c>
      <c r="O224" s="73">
        <f>$BH$219</f>
        <v>1</v>
      </c>
      <c r="P224" s="104">
        <f>AVERAGE(N211,N212,N213,N214,N215)</f>
        <v>14</v>
      </c>
      <c r="Q224" s="73">
        <f>$BH$254</f>
        <v>11</v>
      </c>
      <c r="R224" s="104">
        <f>AVERAGE(O211,O212,O213,O214,O215)</f>
        <v>14.6</v>
      </c>
      <c r="S224" s="81">
        <f>$BH$289</f>
        <v>10</v>
      </c>
      <c r="T224" s="80"/>
      <c r="U224" s="104">
        <f>AVERAGE(Q211,Q212,Q213,Q214,Q215)</f>
        <v>10</v>
      </c>
      <c r="V224" s="73">
        <f>$CJ$44</f>
        <v>3</v>
      </c>
      <c r="W224" s="104">
        <f>AVERAGE(R211:R215)</f>
        <v>10.4</v>
      </c>
      <c r="X224" s="73">
        <f>$CJ$114</f>
        <v>3</v>
      </c>
      <c r="Y224" s="104">
        <f>AVERAGE(S211:S215)</f>
        <v>16</v>
      </c>
      <c r="Z224" s="81">
        <f>$CJ$79</f>
        <v>16</v>
      </c>
      <c r="AA224" s="80"/>
      <c r="AB224" s="105">
        <f>AVERAGE(U211:U215)</f>
        <v>12.4</v>
      </c>
      <c r="AC224" s="73">
        <f>$DL$79</f>
        <v>5</v>
      </c>
      <c r="AD224" s="80"/>
      <c r="AE224" s="104">
        <f>AVERAGE(W211:W215)</f>
        <v>7</v>
      </c>
      <c r="AF224" s="73">
        <f>$DL$44</f>
        <v>1</v>
      </c>
      <c r="AH224" s="68" t="s">
        <v>52</v>
      </c>
      <c r="AI224" s="134">
        <f xml:space="preserve">    $N$378</f>
        <v>16.058823529411764</v>
      </c>
      <c r="AJ224" s="78">
        <v>15</v>
      </c>
      <c r="AK224" s="69"/>
      <c r="AL224" s="70" t="s">
        <v>52</v>
      </c>
      <c r="AM224" s="134">
        <f xml:space="preserve">    $N$379</f>
        <v>15.5</v>
      </c>
      <c r="AN224" s="78">
        <v>14</v>
      </c>
      <c r="AO224" s="69"/>
      <c r="AP224" s="70" t="s">
        <v>52</v>
      </c>
      <c r="AQ224" s="134">
        <f xml:space="preserve">    $N$380</f>
        <v>16.555555555555557</v>
      </c>
      <c r="AR224" s="78">
        <v>18</v>
      </c>
      <c r="AS224" s="69"/>
      <c r="AT224" s="70" t="s">
        <v>52</v>
      </c>
      <c r="AU224" s="134">
        <f xml:space="preserve">    $N$381</f>
        <v>13</v>
      </c>
      <c r="AV224" s="78">
        <v>6</v>
      </c>
      <c r="AW224" s="69"/>
      <c r="AX224" s="70" t="s">
        <v>52</v>
      </c>
      <c r="AY224" s="134">
        <f xml:space="preserve">    $N$382</f>
        <v>18</v>
      </c>
      <c r="AZ224" s="78">
        <v>18</v>
      </c>
      <c r="BA224" s="69"/>
      <c r="BB224" s="70" t="s">
        <v>52</v>
      </c>
      <c r="BC224" s="134">
        <f xml:space="preserve">    $N$383</f>
        <v>16.25</v>
      </c>
      <c r="BD224" s="78">
        <v>12</v>
      </c>
      <c r="BE224" s="69"/>
      <c r="BF224" s="70" t="s">
        <v>52</v>
      </c>
      <c r="BG224" s="134">
        <f xml:space="preserve">    $N$384</f>
        <v>16.8</v>
      </c>
      <c r="BH224" s="78">
        <v>19</v>
      </c>
    </row>
    <row r="225" spans="1:60" x14ac:dyDescent="0.3">
      <c r="AH225" s="68" t="s">
        <v>53</v>
      </c>
      <c r="AI225" s="134">
        <f xml:space="preserve">    $N$410</f>
        <v>18.117647058823529</v>
      </c>
      <c r="AJ225" s="78">
        <v>25</v>
      </c>
      <c r="AK225" s="69"/>
      <c r="AL225" s="70" t="s">
        <v>53</v>
      </c>
      <c r="AM225" s="134">
        <f xml:space="preserve">    $N$411</f>
        <v>18.75</v>
      </c>
      <c r="AN225" s="78">
        <v>22</v>
      </c>
      <c r="AO225" s="69"/>
      <c r="AP225" s="70" t="s">
        <v>53</v>
      </c>
      <c r="AQ225" s="134">
        <f xml:space="preserve">    $N$412</f>
        <v>17.555555555555557</v>
      </c>
      <c r="AR225" s="78">
        <v>23</v>
      </c>
      <c r="AS225" s="69"/>
      <c r="AT225" s="70" t="s">
        <v>53</v>
      </c>
      <c r="AU225" s="134">
        <f xml:space="preserve">    $N$413</f>
        <v>18</v>
      </c>
      <c r="AV225" s="78">
        <v>20</v>
      </c>
      <c r="AW225" s="69"/>
      <c r="AX225" s="70" t="s">
        <v>53</v>
      </c>
      <c r="AY225" s="134">
        <f xml:space="preserve">    $N$414</f>
        <v>19.5</v>
      </c>
      <c r="AZ225" s="78">
        <v>23</v>
      </c>
      <c r="BA225" s="69"/>
      <c r="BB225" s="70" t="s">
        <v>53</v>
      </c>
      <c r="BC225" s="134">
        <f xml:space="preserve">    $N$415</f>
        <v>18.25</v>
      </c>
      <c r="BD225" s="78">
        <v>22</v>
      </c>
      <c r="BE225" s="69"/>
      <c r="BF225" s="70" t="s">
        <v>53</v>
      </c>
      <c r="BG225" s="134">
        <f xml:space="preserve">    $N$416</f>
        <v>17</v>
      </c>
      <c r="BH225" s="78">
        <v>20</v>
      </c>
    </row>
    <row r="226" spans="1:60" x14ac:dyDescent="0.3">
      <c r="A226" s="347" t="s">
        <v>79</v>
      </c>
      <c r="B226" s="348"/>
      <c r="C226" s="348"/>
      <c r="D226" s="348"/>
      <c r="E226" s="349"/>
      <c r="AH226" s="68" t="s">
        <v>54</v>
      </c>
      <c r="AI226" s="134">
        <f xml:space="preserve">    $N$442</f>
        <v>18.705882352941178</v>
      </c>
      <c r="AJ226" s="78">
        <v>28</v>
      </c>
      <c r="AK226" s="69"/>
      <c r="AL226" s="70" t="s">
        <v>54</v>
      </c>
      <c r="AM226" s="134">
        <f xml:space="preserve">    $N$443</f>
        <v>19.5</v>
      </c>
      <c r="AN226" s="78">
        <v>27</v>
      </c>
      <c r="AO226" s="69"/>
      <c r="AP226" s="70" t="s">
        <v>54</v>
      </c>
      <c r="AQ226" s="134">
        <f xml:space="preserve">    $N$444</f>
        <v>18</v>
      </c>
      <c r="AR226" s="78">
        <v>26</v>
      </c>
      <c r="AS226" s="69"/>
      <c r="AT226" s="70" t="s">
        <v>54</v>
      </c>
      <c r="AU226" s="134">
        <f xml:space="preserve">    $N$445</f>
        <v>21</v>
      </c>
      <c r="AV226" s="78">
        <v>27</v>
      </c>
      <c r="AW226" s="69"/>
      <c r="AX226" s="70" t="s">
        <v>54</v>
      </c>
      <c r="AY226" s="134">
        <f xml:space="preserve">    $N$446</f>
        <v>18</v>
      </c>
      <c r="AZ226" s="78">
        <v>18</v>
      </c>
      <c r="BA226" s="69"/>
      <c r="BB226" s="70" t="s">
        <v>54</v>
      </c>
      <c r="BC226" s="134">
        <f xml:space="preserve">    $N$447</f>
        <v>14.5</v>
      </c>
      <c r="BD226" s="78">
        <v>10</v>
      </c>
      <c r="BE226" s="69"/>
      <c r="BF226" s="70" t="s">
        <v>54</v>
      </c>
      <c r="BG226" s="134">
        <f xml:space="preserve">    $N$448</f>
        <v>20.8</v>
      </c>
      <c r="BH226" s="78">
        <v>26</v>
      </c>
    </row>
    <row r="227" spans="1:60" x14ac:dyDescent="0.3">
      <c r="A227" s="350"/>
      <c r="B227" s="351"/>
      <c r="C227" s="351"/>
      <c r="D227" s="351"/>
      <c r="E227" s="352"/>
      <c r="AH227" s="68" t="s">
        <v>55</v>
      </c>
      <c r="AI227" s="134">
        <f xml:space="preserve">    $N$474</f>
        <v>19.529411764705884</v>
      </c>
      <c r="AJ227" s="78">
        <v>30</v>
      </c>
      <c r="AK227" s="69"/>
      <c r="AL227" s="70" t="s">
        <v>55</v>
      </c>
      <c r="AM227" s="134">
        <f xml:space="preserve">    $N$475</f>
        <v>18.75</v>
      </c>
      <c r="AN227" s="78">
        <v>22</v>
      </c>
      <c r="AO227" s="69"/>
      <c r="AP227" s="70" t="s">
        <v>55</v>
      </c>
      <c r="AQ227" s="134">
        <f xml:space="preserve">    $N$476</f>
        <v>20.222222222222221</v>
      </c>
      <c r="AR227" s="78">
        <v>30</v>
      </c>
      <c r="AS227" s="69"/>
      <c r="AT227" s="70" t="s">
        <v>55</v>
      </c>
      <c r="AU227" s="134">
        <f xml:space="preserve">    $N$477</f>
        <v>22</v>
      </c>
      <c r="AV227" s="78">
        <v>29</v>
      </c>
      <c r="AW227" s="69"/>
      <c r="AX227" s="70" t="s">
        <v>55</v>
      </c>
      <c r="AY227" s="134">
        <f xml:space="preserve">    $N$478</f>
        <v>15.5</v>
      </c>
      <c r="AZ227" s="78">
        <v>13</v>
      </c>
      <c r="BA227" s="69"/>
      <c r="BB227" s="70" t="s">
        <v>55</v>
      </c>
      <c r="BC227" s="134">
        <f xml:space="preserve">    $N$479</f>
        <v>17.25</v>
      </c>
      <c r="BD227" s="78">
        <v>16</v>
      </c>
      <c r="BE227" s="69"/>
      <c r="BF227" s="70" t="s">
        <v>55</v>
      </c>
      <c r="BG227" s="134">
        <f xml:space="preserve">    $N$480</f>
        <v>22.6</v>
      </c>
      <c r="BH227" s="78">
        <v>31</v>
      </c>
    </row>
    <row r="228" spans="1:60" x14ac:dyDescent="0.3">
      <c r="A228" s="353"/>
      <c r="B228" s="354"/>
      <c r="C228" s="354"/>
      <c r="D228" s="354"/>
      <c r="E228" s="355"/>
      <c r="H228" s="306" t="s">
        <v>232</v>
      </c>
      <c r="I228" s="307"/>
      <c r="J228" s="307"/>
      <c r="K228" s="307"/>
      <c r="L228" s="307"/>
      <c r="M228" s="307"/>
      <c r="N228" s="307"/>
      <c r="O228" s="307"/>
      <c r="P228" s="307"/>
      <c r="Q228" s="307"/>
      <c r="R228" s="307"/>
      <c r="S228" s="307"/>
      <c r="T228" s="307"/>
      <c r="U228" s="307"/>
      <c r="V228" s="308"/>
      <c r="W228" s="86" t="s">
        <v>38</v>
      </c>
      <c r="X228" s="72"/>
      <c r="Y228" s="72"/>
      <c r="Z228" s="72"/>
      <c r="AA228" s="72"/>
      <c r="AB228" s="72"/>
      <c r="AC228" s="72"/>
      <c r="AD228" s="72"/>
      <c r="AE228" s="72"/>
      <c r="AF228" s="72"/>
      <c r="AH228" s="68" t="s">
        <v>56</v>
      </c>
      <c r="AI228" s="134">
        <f xml:space="preserve">    $N$506</f>
        <v>17.411764705882351</v>
      </c>
      <c r="AJ228" s="78">
        <v>20</v>
      </c>
      <c r="AK228" s="69"/>
      <c r="AL228" s="70" t="s">
        <v>56</v>
      </c>
      <c r="AM228" s="134">
        <f xml:space="preserve">    $N$507</f>
        <v>17</v>
      </c>
      <c r="AN228" s="78">
        <v>18</v>
      </c>
      <c r="AO228" s="69"/>
      <c r="AP228" s="70" t="s">
        <v>56</v>
      </c>
      <c r="AQ228" s="134">
        <f xml:space="preserve">    $N$508</f>
        <v>17.777777777777779</v>
      </c>
      <c r="AR228" s="78">
        <v>25</v>
      </c>
      <c r="AS228" s="69"/>
      <c r="AT228" s="70" t="s">
        <v>56</v>
      </c>
      <c r="AU228" s="134">
        <f xml:space="preserve">    $N$509</f>
        <v>18.25</v>
      </c>
      <c r="AV228" s="78">
        <v>21</v>
      </c>
      <c r="AW228" s="69"/>
      <c r="AX228" s="70" t="s">
        <v>56</v>
      </c>
      <c r="AY228" s="134">
        <f xml:space="preserve">    $N$510</f>
        <v>15.75</v>
      </c>
      <c r="AZ228" s="78">
        <v>15</v>
      </c>
      <c r="BA228" s="69"/>
      <c r="BB228" s="70" t="s">
        <v>56</v>
      </c>
      <c r="BC228" s="134">
        <f xml:space="preserve">    $N$511</f>
        <v>14</v>
      </c>
      <c r="BD228" s="78">
        <v>9</v>
      </c>
      <c r="BE228" s="69"/>
      <c r="BF228" s="70" t="s">
        <v>56</v>
      </c>
      <c r="BG228" s="134">
        <f xml:space="preserve">    $N$512</f>
        <v>20.8</v>
      </c>
      <c r="BH228" s="78">
        <v>26</v>
      </c>
    </row>
    <row r="229" spans="1:60" x14ac:dyDescent="0.3">
      <c r="A229" s="73" t="s">
        <v>139</v>
      </c>
      <c r="B229" s="96" t="s">
        <v>140</v>
      </c>
      <c r="C229" s="73" t="s">
        <v>141</v>
      </c>
      <c r="D229" s="98" t="s">
        <v>228</v>
      </c>
      <c r="E229" s="73" t="s">
        <v>142</v>
      </c>
      <c r="G229" s="73" t="s">
        <v>143</v>
      </c>
      <c r="H229" s="74" t="s">
        <v>144</v>
      </c>
      <c r="I229" s="74" t="s">
        <v>145</v>
      </c>
      <c r="J229" s="74" t="s">
        <v>146</v>
      </c>
      <c r="K229" s="74" t="s">
        <v>110</v>
      </c>
      <c r="L229" s="74" t="s">
        <v>111</v>
      </c>
      <c r="M229" s="74" t="s">
        <v>112</v>
      </c>
      <c r="N229" s="74" t="s">
        <v>113</v>
      </c>
      <c r="O229" s="89" t="s">
        <v>114</v>
      </c>
      <c r="P229" s="92"/>
      <c r="Q229" s="76" t="s">
        <v>33</v>
      </c>
      <c r="R229" s="74" t="s">
        <v>34</v>
      </c>
      <c r="S229" s="89" t="s">
        <v>35</v>
      </c>
      <c r="T229" s="71"/>
      <c r="U229" s="93" t="s">
        <v>149</v>
      </c>
      <c r="V229" s="92"/>
      <c r="W229" s="76" t="s">
        <v>150</v>
      </c>
      <c r="X229" s="72"/>
      <c r="Y229" s="72"/>
      <c r="Z229" s="72"/>
      <c r="AA229" s="72"/>
      <c r="AB229" s="72"/>
      <c r="AC229" s="72"/>
      <c r="AD229" s="72"/>
      <c r="AE229" s="72"/>
      <c r="AF229" s="72"/>
      <c r="AH229" s="68" t="s">
        <v>57</v>
      </c>
      <c r="AI229" s="134">
        <f xml:space="preserve">    $N$570</f>
        <v>19.235294117647058</v>
      </c>
      <c r="AJ229" s="78">
        <v>29</v>
      </c>
      <c r="AK229" s="69"/>
      <c r="AL229" s="70" t="s">
        <v>57</v>
      </c>
      <c r="AM229" s="134">
        <f xml:space="preserve">    $N$571</f>
        <v>21.5</v>
      </c>
      <c r="AN229" s="78">
        <v>30</v>
      </c>
      <c r="AO229" s="69"/>
      <c r="AP229" s="70" t="s">
        <v>57</v>
      </c>
      <c r="AQ229" s="134">
        <f xml:space="preserve">    $N$572</f>
        <v>17.222222222222221</v>
      </c>
      <c r="AR229" s="78">
        <v>21</v>
      </c>
      <c r="AS229" s="69"/>
      <c r="AT229" s="70" t="s">
        <v>57</v>
      </c>
      <c r="AU229" s="134">
        <f xml:space="preserve">    $N$573</f>
        <v>22.75</v>
      </c>
      <c r="AV229" s="78">
        <v>30</v>
      </c>
      <c r="AW229" s="69"/>
      <c r="AX229" s="70" t="s">
        <v>57</v>
      </c>
      <c r="AY229" s="134">
        <f xml:space="preserve">    $N$574</f>
        <v>20.25</v>
      </c>
      <c r="AZ229" s="78">
        <v>25</v>
      </c>
      <c r="BA229" s="69"/>
      <c r="BB229" s="70" t="s">
        <v>57</v>
      </c>
      <c r="BC229" s="134">
        <f xml:space="preserve">    $N$575</f>
        <v>20.75</v>
      </c>
      <c r="BD229" s="78">
        <v>25</v>
      </c>
      <c r="BE229" s="69"/>
      <c r="BF229" s="70" t="s">
        <v>57</v>
      </c>
      <c r="BG229" s="134">
        <f xml:space="preserve">    $N$576</f>
        <v>14.4</v>
      </c>
      <c r="BH229" s="78">
        <v>11</v>
      </c>
    </row>
    <row r="230" spans="1:60" x14ac:dyDescent="0.3">
      <c r="A230" s="73">
        <v>1</v>
      </c>
      <c r="B230" s="96">
        <v>44815</v>
      </c>
      <c r="C230" s="84" t="s">
        <v>181</v>
      </c>
      <c r="D230" s="99">
        <v>0.54166666666666663</v>
      </c>
      <c r="E230" s="85" t="s">
        <v>169</v>
      </c>
      <c r="G230" s="73">
        <f>$G$9</f>
        <v>0.33300000000000002</v>
      </c>
      <c r="H230" s="73">
        <f>DVOA!$F$93</f>
        <v>14</v>
      </c>
      <c r="I230" s="73">
        <f>DVOA!$F$95</f>
        <v>13</v>
      </c>
      <c r="J230" s="73">
        <f>DVOA!$F$99</f>
        <v>17</v>
      </c>
      <c r="K230" s="73">
        <f>DVOA!$F$102</f>
        <v>15</v>
      </c>
      <c r="L230" s="73">
        <f>DVOA!$F$103</f>
        <v>8</v>
      </c>
      <c r="M230" s="73">
        <f>DVOA!$F$104</f>
        <v>20</v>
      </c>
      <c r="N230" s="73">
        <f>DVOA!$F$107</f>
        <v>27</v>
      </c>
      <c r="O230" s="81">
        <f>DVOA!$F$96</f>
        <v>6</v>
      </c>
      <c r="P230" s="88"/>
      <c r="Q230" s="82">
        <f>DVOA!$AE$93</f>
        <v>25</v>
      </c>
      <c r="R230" s="73">
        <f>DVOA!$AE$94</f>
        <v>30</v>
      </c>
      <c r="S230" s="81">
        <f>DVOA!$AE$95</f>
        <v>9</v>
      </c>
      <c r="T230" s="75"/>
      <c r="U230" s="87">
        <f>DVOA!$AE$107</f>
        <v>5</v>
      </c>
      <c r="V230" s="88"/>
      <c r="W230" s="82">
        <f>DVOA!$AE$103</f>
        <v>18</v>
      </c>
      <c r="X230" s="72"/>
      <c r="Y230" s="72"/>
      <c r="Z230" s="72"/>
      <c r="AA230" s="72"/>
      <c r="AB230" s="72"/>
      <c r="AC230" s="72"/>
      <c r="AD230" s="72"/>
      <c r="AE230" s="72"/>
      <c r="AF230" s="72"/>
      <c r="AH230" s="68" t="s">
        <v>58</v>
      </c>
      <c r="AI230" s="134">
        <f xml:space="preserve">    $N$602</f>
        <v>18.352941176470587</v>
      </c>
      <c r="AJ230" s="78">
        <v>26</v>
      </c>
      <c r="AK230" s="69"/>
      <c r="AL230" s="70" t="s">
        <v>58</v>
      </c>
      <c r="AM230" s="134">
        <f xml:space="preserve">    $N$603</f>
        <v>13.125</v>
      </c>
      <c r="AN230" s="78">
        <v>6</v>
      </c>
      <c r="AO230" s="69"/>
      <c r="AP230" s="70" t="s">
        <v>58</v>
      </c>
      <c r="AQ230" s="134">
        <f xml:space="preserve">    $N$604</f>
        <v>23</v>
      </c>
      <c r="AR230" s="78">
        <v>31</v>
      </c>
      <c r="AS230" s="69"/>
      <c r="AT230" s="70" t="s">
        <v>58</v>
      </c>
      <c r="AU230" s="134">
        <f xml:space="preserve">    $N$605</f>
        <v>15.5</v>
      </c>
      <c r="AV230" s="78">
        <v>13</v>
      </c>
      <c r="AW230" s="69"/>
      <c r="AX230" s="70" t="s">
        <v>58</v>
      </c>
      <c r="AY230" s="134">
        <f xml:space="preserve">    $N$606</f>
        <v>10.75</v>
      </c>
      <c r="AZ230" s="78">
        <v>5</v>
      </c>
      <c r="BA230" s="69"/>
      <c r="BB230" s="70" t="s">
        <v>58</v>
      </c>
      <c r="BC230" s="134">
        <f xml:space="preserve">    $N$607</f>
        <v>25.5</v>
      </c>
      <c r="BD230" s="78">
        <v>32</v>
      </c>
      <c r="BE230" s="69"/>
      <c r="BF230" s="70" t="s">
        <v>58</v>
      </c>
      <c r="BG230" s="134">
        <f xml:space="preserve">    $N$608</f>
        <v>21</v>
      </c>
      <c r="BH230" s="78">
        <v>30</v>
      </c>
    </row>
    <row r="231" spans="1:60" x14ac:dyDescent="0.3">
      <c r="A231" s="73">
        <v>2</v>
      </c>
      <c r="B231" s="96">
        <v>44822</v>
      </c>
      <c r="C231" s="84" t="s">
        <v>176</v>
      </c>
      <c r="D231" s="99">
        <v>0.54166666666666663</v>
      </c>
      <c r="E231" s="85" t="s">
        <v>169</v>
      </c>
      <c r="G231" s="73">
        <f>$G$70</f>
        <v>0.33300000000000002</v>
      </c>
      <c r="H231" s="73">
        <f>DVOA!$F$513</f>
        <v>32</v>
      </c>
      <c r="I231" s="73">
        <f>DVOA!$F$515</f>
        <v>12</v>
      </c>
      <c r="J231" s="73">
        <f>DVOA!$F$519</f>
        <v>32</v>
      </c>
      <c r="K231" s="73">
        <f>DVOA!$F$522</f>
        <v>13</v>
      </c>
      <c r="L231" s="73">
        <f>DVOA!$F$523</f>
        <v>31</v>
      </c>
      <c r="M231" s="73">
        <f>DVOA!$F$524</f>
        <v>30</v>
      </c>
      <c r="N231" s="73">
        <f>DVOA!$F$527</f>
        <v>15</v>
      </c>
      <c r="O231" s="81">
        <f>DVOA!$F$516</f>
        <v>23</v>
      </c>
      <c r="P231" s="88"/>
      <c r="Q231" s="82">
        <f>DVOA!$AE$513</f>
        <v>19</v>
      </c>
      <c r="R231" s="73">
        <f>DVOA!$AE$514</f>
        <v>23</v>
      </c>
      <c r="S231" s="81">
        <f>DVOA!$AE$515</f>
        <v>17</v>
      </c>
      <c r="T231" s="75"/>
      <c r="U231" s="87">
        <f>DVOA!$AE$527</f>
        <v>7</v>
      </c>
      <c r="V231" s="88"/>
      <c r="W231" s="82">
        <f>DVOA!$AE$523</f>
        <v>30</v>
      </c>
      <c r="X231" s="72"/>
      <c r="Y231" s="72"/>
      <c r="Z231" s="72"/>
      <c r="AA231" s="72"/>
      <c r="AB231" s="72"/>
      <c r="AC231" s="72"/>
      <c r="AD231" s="72"/>
      <c r="AE231" s="72"/>
      <c r="AF231" s="72"/>
      <c r="AH231" s="68" t="s">
        <v>59</v>
      </c>
      <c r="AI231" s="134">
        <f xml:space="preserve">    $N$538</f>
        <v>18.352941176470587</v>
      </c>
      <c r="AJ231" s="78">
        <v>26</v>
      </c>
      <c r="AK231" s="69"/>
      <c r="AL231" s="70" t="s">
        <v>59</v>
      </c>
      <c r="AM231" s="134">
        <f xml:space="preserve">    $N$539</f>
        <v>21.5</v>
      </c>
      <c r="AN231" s="78">
        <v>30</v>
      </c>
      <c r="AO231" s="69"/>
      <c r="AP231" s="70" t="s">
        <v>59</v>
      </c>
      <c r="AQ231" s="134">
        <f xml:space="preserve">    $N$540</f>
        <v>15.555555555555555</v>
      </c>
      <c r="AR231" s="78">
        <v>11</v>
      </c>
      <c r="AS231" s="69"/>
      <c r="AT231" s="70" t="s">
        <v>59</v>
      </c>
      <c r="AU231" s="134">
        <f xml:space="preserve">    $N$541</f>
        <v>21.25</v>
      </c>
      <c r="AV231" s="78">
        <v>28</v>
      </c>
      <c r="AW231" s="69"/>
      <c r="AX231" s="70" t="s">
        <v>59</v>
      </c>
      <c r="AY231" s="134">
        <f xml:space="preserve">    $N$542</f>
        <v>21.75</v>
      </c>
      <c r="AZ231" s="78">
        <v>26</v>
      </c>
      <c r="BA231" s="69"/>
      <c r="BB231" s="70" t="s">
        <v>59</v>
      </c>
      <c r="BC231" s="134">
        <f xml:space="preserve">    $N$543</f>
        <v>21.75</v>
      </c>
      <c r="BD231" s="78">
        <v>27</v>
      </c>
      <c r="BE231" s="69"/>
      <c r="BF231" s="70" t="s">
        <v>59</v>
      </c>
      <c r="BG231" s="134">
        <f xml:space="preserve">    $N$544</f>
        <v>10.6</v>
      </c>
      <c r="BH231" s="78">
        <v>2</v>
      </c>
    </row>
    <row r="232" spans="1:60" x14ac:dyDescent="0.3">
      <c r="A232" s="73">
        <v>3</v>
      </c>
      <c r="B232" s="96">
        <v>44826</v>
      </c>
      <c r="C232" s="85" t="s">
        <v>193</v>
      </c>
      <c r="D232" s="99">
        <v>0.84375</v>
      </c>
      <c r="E232" s="85" t="s">
        <v>221</v>
      </c>
      <c r="G232" s="73">
        <f>$G$50</f>
        <v>0.33300000000000002</v>
      </c>
      <c r="H232" s="73">
        <f>DVOA!$F$555</f>
        <v>12</v>
      </c>
      <c r="I232" s="73">
        <f>DVOA!$F$557</f>
        <v>17</v>
      </c>
      <c r="J232" s="73">
        <f>DVOA!$F$561</f>
        <v>12</v>
      </c>
      <c r="K232" s="73">
        <f>DVOA!$F$564</f>
        <v>26</v>
      </c>
      <c r="L232" s="73">
        <f>DVOA!$F$565</f>
        <v>15</v>
      </c>
      <c r="M232" s="73">
        <f>DVOA!$F$566</f>
        <v>6</v>
      </c>
      <c r="N232" s="73">
        <f>DVOA!$F$569</f>
        <v>4</v>
      </c>
      <c r="O232" s="81">
        <f>DVOA!$F$558</f>
        <v>20</v>
      </c>
      <c r="P232" s="88"/>
      <c r="Q232" s="82">
        <f>DVOA!$AE$555</f>
        <v>16</v>
      </c>
      <c r="R232" s="73">
        <f>DVOA!$AE$556</f>
        <v>21</v>
      </c>
      <c r="S232" s="81">
        <f>DVOA!$AE$557</f>
        <v>12</v>
      </c>
      <c r="T232" s="75"/>
      <c r="U232" s="87">
        <f>DVOA!$AE$569</f>
        <v>21</v>
      </c>
      <c r="V232" s="88"/>
      <c r="W232" s="82">
        <f>DVOA!$AE$565</f>
        <v>16</v>
      </c>
      <c r="X232" s="72"/>
      <c r="Y232" s="72"/>
      <c r="Z232" s="72"/>
      <c r="AA232" s="72"/>
      <c r="AB232" s="72"/>
      <c r="AC232" s="72"/>
      <c r="AD232" s="72"/>
      <c r="AE232" s="72"/>
      <c r="AF232" s="72"/>
      <c r="AH232" s="68" t="s">
        <v>60</v>
      </c>
      <c r="AI232" s="134">
        <f xml:space="preserve">    $N$634</f>
        <v>14.235294117647058</v>
      </c>
      <c r="AJ232" s="78">
        <v>6</v>
      </c>
      <c r="AK232" s="69"/>
      <c r="AL232" s="70" t="s">
        <v>60</v>
      </c>
      <c r="AM232" s="134">
        <f xml:space="preserve">    $N$635</f>
        <v>11.875</v>
      </c>
      <c r="AN232" s="78">
        <v>3</v>
      </c>
      <c r="AO232" s="69"/>
      <c r="AP232" s="70" t="s">
        <v>60</v>
      </c>
      <c r="AQ232" s="134">
        <f xml:space="preserve">    $N$636</f>
        <v>16.333333333333332</v>
      </c>
      <c r="AR232" s="78">
        <v>15</v>
      </c>
      <c r="AS232" s="69"/>
      <c r="AT232" s="70" t="s">
        <v>60</v>
      </c>
      <c r="AU232" s="134">
        <f xml:space="preserve">    $N$637</f>
        <v>4.5</v>
      </c>
      <c r="AV232" s="78">
        <v>1</v>
      </c>
      <c r="AW232" s="69"/>
      <c r="AX232" s="70" t="s">
        <v>60</v>
      </c>
      <c r="AY232" s="134">
        <f xml:space="preserve">    $N$638</f>
        <v>19.25</v>
      </c>
      <c r="AZ232" s="78">
        <v>22</v>
      </c>
      <c r="BA232" s="69"/>
      <c r="BB232" s="70" t="s">
        <v>60</v>
      </c>
      <c r="BC232" s="134">
        <f xml:space="preserve">    $N$639</f>
        <v>17</v>
      </c>
      <c r="BD232" s="78">
        <v>15</v>
      </c>
      <c r="BE232" s="69"/>
      <c r="BF232" s="70" t="s">
        <v>60</v>
      </c>
      <c r="BG232" s="134">
        <f xml:space="preserve">    $N$640</f>
        <v>15.8</v>
      </c>
      <c r="BH232" s="78">
        <v>14</v>
      </c>
    </row>
    <row r="233" spans="1:60" x14ac:dyDescent="0.3">
      <c r="A233" s="73">
        <v>4</v>
      </c>
      <c r="B233" s="96">
        <v>44836</v>
      </c>
      <c r="C233" s="84" t="s">
        <v>201</v>
      </c>
      <c r="D233" s="99">
        <v>0.54166666666666663</v>
      </c>
      <c r="E233" s="85" t="s">
        <v>169</v>
      </c>
      <c r="G233" s="73">
        <f>$G$22</f>
        <v>0.33300000000000002</v>
      </c>
      <c r="H233" s="73">
        <f>DVOA!$F$30</f>
        <v>27</v>
      </c>
      <c r="I233" s="73">
        <f>DVOA!$F$32</f>
        <v>27</v>
      </c>
      <c r="J233" s="73">
        <f>DVOA!$F$36</f>
        <v>24</v>
      </c>
      <c r="K233" s="73">
        <f>DVOA!$F$39</f>
        <v>17</v>
      </c>
      <c r="L233" s="73">
        <f>DVOA!$F$40</f>
        <v>25</v>
      </c>
      <c r="M233" s="73">
        <f>DVOA!$F$41</f>
        <v>26</v>
      </c>
      <c r="N233" s="73">
        <f>DVOA!$F$44</f>
        <v>24</v>
      </c>
      <c r="O233" s="81">
        <f>DVOA!$F$33</f>
        <v>10</v>
      </c>
      <c r="P233" s="88"/>
      <c r="Q233" s="82">
        <f>DVOA!$AE$30</f>
        <v>8</v>
      </c>
      <c r="R233" s="73">
        <f>DVOA!$AE$31</f>
        <v>9</v>
      </c>
      <c r="S233" s="81">
        <f>DVOA!$AE$32</f>
        <v>8</v>
      </c>
      <c r="T233" s="75"/>
      <c r="U233" s="87">
        <f>DVOA!$AE$44</f>
        <v>6</v>
      </c>
      <c r="V233" s="88"/>
      <c r="W233" s="82">
        <f>DVOA!$AE$40</f>
        <v>14</v>
      </c>
      <c r="X233" s="72"/>
      <c r="Y233" s="72"/>
      <c r="Z233" s="72"/>
      <c r="AA233" s="72"/>
      <c r="AB233" s="72"/>
      <c r="AC233" s="72"/>
      <c r="AD233" s="72"/>
      <c r="AE233" s="72"/>
      <c r="AF233" s="72"/>
      <c r="AH233" s="68" t="s">
        <v>61</v>
      </c>
      <c r="AI233" s="134">
        <f xml:space="preserve">    $N$666</f>
        <v>15.941176470588236</v>
      </c>
      <c r="AJ233" s="78">
        <v>14</v>
      </c>
      <c r="AK233" s="69"/>
      <c r="AL233" s="70" t="s">
        <v>61</v>
      </c>
      <c r="AM233" s="134">
        <f xml:space="preserve">    $N$667</f>
        <v>18.625</v>
      </c>
      <c r="AN233" s="78">
        <v>21</v>
      </c>
      <c r="AO233" s="69"/>
      <c r="AP233" s="70" t="s">
        <v>61</v>
      </c>
      <c r="AQ233" s="134">
        <f xml:space="preserve">    $N$668</f>
        <v>13.555555555555555</v>
      </c>
      <c r="AR233" s="78">
        <v>4</v>
      </c>
      <c r="AS233" s="69"/>
      <c r="AT233" s="70" t="s">
        <v>61</v>
      </c>
      <c r="AU233" s="134">
        <f xml:space="preserve">    $N$669</f>
        <v>15.25</v>
      </c>
      <c r="AV233" s="78">
        <v>11</v>
      </c>
      <c r="AW233" s="69"/>
      <c r="AX233" s="70" t="s">
        <v>61</v>
      </c>
      <c r="AY233" s="134">
        <f xml:space="preserve">    $N$670</f>
        <v>22</v>
      </c>
      <c r="AZ233" s="78">
        <v>27</v>
      </c>
      <c r="BA233" s="69"/>
      <c r="BB233" s="70" t="s">
        <v>61</v>
      </c>
      <c r="BC233" s="134">
        <f xml:space="preserve">    $N$671</f>
        <v>13.75</v>
      </c>
      <c r="BD233" s="78">
        <v>7</v>
      </c>
      <c r="BE233" s="69"/>
      <c r="BF233" s="70" t="s">
        <v>61</v>
      </c>
      <c r="BG233" s="134">
        <f xml:space="preserve">    $N$672</f>
        <v>13.4</v>
      </c>
      <c r="BH233" s="78">
        <v>10</v>
      </c>
    </row>
    <row r="234" spans="1:60" x14ac:dyDescent="0.3">
      <c r="A234" s="73">
        <v>5</v>
      </c>
      <c r="B234" s="96">
        <v>44843</v>
      </c>
      <c r="C234" s="84" t="s">
        <v>188</v>
      </c>
      <c r="D234" s="99">
        <v>0.54166666666666663</v>
      </c>
      <c r="E234" s="85" t="s">
        <v>169</v>
      </c>
      <c r="G234" s="73">
        <f>$G$17</f>
        <v>0.33300000000000002</v>
      </c>
      <c r="H234" s="73">
        <f>DVOA!$F$366</f>
        <v>15</v>
      </c>
      <c r="I234" s="73">
        <f>DVOA!$F$368</f>
        <v>11</v>
      </c>
      <c r="J234" s="73">
        <f>DVOA!$F$372</f>
        <v>18</v>
      </c>
      <c r="K234" s="73">
        <f>DVOA!$F$375</f>
        <v>21</v>
      </c>
      <c r="L234" s="73">
        <f>DVOA!$F$376</f>
        <v>1</v>
      </c>
      <c r="M234" s="73">
        <f>DVOA!$F$377</f>
        <v>31</v>
      </c>
      <c r="N234" s="73">
        <f>DVOA!$F$380</f>
        <v>13</v>
      </c>
      <c r="O234" s="81">
        <f>DVOA!$F$369</f>
        <v>31</v>
      </c>
      <c r="P234" s="88"/>
      <c r="Q234" s="82">
        <f>DVOA!$AE$366</f>
        <v>14</v>
      </c>
      <c r="R234" s="73">
        <f>DVOA!$AE$367</f>
        <v>10</v>
      </c>
      <c r="S234" s="81">
        <f>DVOA!$AE$368</f>
        <v>31</v>
      </c>
      <c r="T234" s="75"/>
      <c r="U234" s="87">
        <f>DVOA!$AE$380</f>
        <v>23</v>
      </c>
      <c r="V234" s="88"/>
      <c r="W234" s="82">
        <f>DVOA!$AE$376</f>
        <v>22</v>
      </c>
      <c r="X234" s="72"/>
      <c r="Y234" s="72"/>
      <c r="Z234" s="72"/>
      <c r="AA234" s="72"/>
      <c r="AB234" s="72"/>
      <c r="AC234" s="72"/>
      <c r="AD234" s="72"/>
      <c r="AE234" s="72"/>
      <c r="AF234" s="72"/>
      <c r="AH234" s="68" t="s">
        <v>62</v>
      </c>
      <c r="AI234" s="134">
        <f xml:space="preserve">    $N$698</f>
        <v>15.411764705882353</v>
      </c>
      <c r="AJ234" s="78">
        <v>11</v>
      </c>
      <c r="AK234" s="69"/>
      <c r="AL234" s="70" t="s">
        <v>62</v>
      </c>
      <c r="AM234" s="134">
        <f xml:space="preserve">    $N$699</f>
        <v>13.875</v>
      </c>
      <c r="AN234" s="78">
        <v>7</v>
      </c>
      <c r="AO234" s="69"/>
      <c r="AP234" s="70" t="s">
        <v>62</v>
      </c>
      <c r="AQ234" s="134">
        <f xml:space="preserve">    $N$700</f>
        <v>16.777777777777779</v>
      </c>
      <c r="AR234" s="78">
        <v>19</v>
      </c>
      <c r="AS234" s="69"/>
      <c r="AT234" s="70" t="s">
        <v>62</v>
      </c>
      <c r="AU234" s="134">
        <f xml:space="preserve">    $N$701</f>
        <v>7.75</v>
      </c>
      <c r="AV234" s="78">
        <v>3</v>
      </c>
      <c r="AW234" s="69"/>
      <c r="AX234" s="70" t="s">
        <v>62</v>
      </c>
      <c r="AY234" s="134">
        <f xml:space="preserve">    $N$702</f>
        <v>20</v>
      </c>
      <c r="AZ234" s="78">
        <v>24</v>
      </c>
      <c r="BA234" s="69"/>
      <c r="BB234" s="70" t="s">
        <v>62</v>
      </c>
      <c r="BC234" s="134">
        <f xml:space="preserve">    $N$703</f>
        <v>18</v>
      </c>
      <c r="BD234" s="78">
        <v>20</v>
      </c>
      <c r="BE234" s="69"/>
      <c r="BF234" s="70" t="s">
        <v>62</v>
      </c>
      <c r="BG234" s="134">
        <f xml:space="preserve">    $N$704</f>
        <v>15.8</v>
      </c>
      <c r="BH234" s="78">
        <v>14</v>
      </c>
    </row>
    <row r="235" spans="1:60" x14ac:dyDescent="0.3">
      <c r="A235" s="73">
        <v>6</v>
      </c>
      <c r="B235" s="96">
        <v>44850</v>
      </c>
      <c r="C235" s="84" t="s">
        <v>179</v>
      </c>
      <c r="D235" s="99">
        <v>0.54166666666666663</v>
      </c>
      <c r="E235" s="85" t="s">
        <v>169</v>
      </c>
      <c r="G235" s="73">
        <f>$G$19</f>
        <v>0.33300000000000002</v>
      </c>
      <c r="H235" s="73">
        <f>DVOA!$F$450</f>
        <v>21</v>
      </c>
      <c r="I235" s="73">
        <f>DVOA!$F$452</f>
        <v>29</v>
      </c>
      <c r="J235" s="73">
        <f>DVOA!$F$456</f>
        <v>16</v>
      </c>
      <c r="K235" s="73">
        <f>DVOA!$F$459</f>
        <v>2</v>
      </c>
      <c r="L235" s="73">
        <f>DVOA!$F$460</f>
        <v>28</v>
      </c>
      <c r="M235" s="73">
        <f>DVOA!$F$461</f>
        <v>10</v>
      </c>
      <c r="N235" s="73">
        <f>DVOA!$F$464</f>
        <v>25</v>
      </c>
      <c r="O235" s="81">
        <f>DVOA!$F$453</f>
        <v>28</v>
      </c>
      <c r="P235" s="88"/>
      <c r="Q235" s="82">
        <f>DVOA!$AE$450</f>
        <v>13</v>
      </c>
      <c r="R235" s="73">
        <f>DVOA!$AE$451</f>
        <v>22</v>
      </c>
      <c r="S235" s="81">
        <f>DVOA!$AE$452</f>
        <v>1</v>
      </c>
      <c r="T235" s="75"/>
      <c r="U235" s="87">
        <f>DVOA!$AE$464</f>
        <v>26</v>
      </c>
      <c r="V235" s="88"/>
      <c r="W235" s="82">
        <f>DVOA!$AE$460</f>
        <v>19</v>
      </c>
      <c r="X235" s="72"/>
      <c r="Y235" s="72"/>
      <c r="Z235" s="72"/>
      <c r="AA235" s="72"/>
      <c r="AB235" s="72"/>
      <c r="AC235" s="72"/>
      <c r="AD235" s="72"/>
      <c r="AE235" s="72"/>
      <c r="AF235" s="72"/>
      <c r="AH235" s="68" t="s">
        <v>63</v>
      </c>
      <c r="AI235" s="134">
        <f xml:space="preserve">    $N$730</f>
        <v>15.235294117647058</v>
      </c>
      <c r="AJ235" s="78">
        <v>9</v>
      </c>
      <c r="AK235" s="69"/>
      <c r="AL235" s="70" t="s">
        <v>63</v>
      </c>
      <c r="AM235" s="134">
        <f xml:space="preserve">    $N$731</f>
        <v>20</v>
      </c>
      <c r="AN235" s="78">
        <v>28</v>
      </c>
      <c r="AO235" s="69"/>
      <c r="AP235" s="70" t="s">
        <v>63</v>
      </c>
      <c r="AQ235" s="134">
        <f xml:space="preserve">    $N$732</f>
        <v>11</v>
      </c>
      <c r="AR235" s="78">
        <v>1</v>
      </c>
      <c r="AS235" s="69"/>
      <c r="AT235" s="70" t="s">
        <v>63</v>
      </c>
      <c r="AU235" s="134">
        <f xml:space="preserve">    $N$733</f>
        <v>17.75</v>
      </c>
      <c r="AV235" s="78">
        <v>18</v>
      </c>
      <c r="AW235" s="69"/>
      <c r="AX235" s="70" t="s">
        <v>63</v>
      </c>
      <c r="AY235" s="134">
        <f xml:space="preserve">    $N$734</f>
        <v>22.25</v>
      </c>
      <c r="AZ235" s="78">
        <v>28</v>
      </c>
      <c r="BA235" s="69"/>
      <c r="BB235" s="70" t="s">
        <v>63</v>
      </c>
      <c r="BC235" s="134">
        <f xml:space="preserve">    $N$735</f>
        <v>5.75</v>
      </c>
      <c r="BD235" s="78">
        <v>1</v>
      </c>
      <c r="BE235" s="69"/>
      <c r="BF235" s="70" t="s">
        <v>63</v>
      </c>
      <c r="BG235" s="134">
        <f xml:space="preserve">    $N$736</f>
        <v>15.2</v>
      </c>
      <c r="BH235" s="78">
        <v>12</v>
      </c>
    </row>
    <row r="236" spans="1:60" x14ac:dyDescent="0.3">
      <c r="A236" s="73">
        <v>7</v>
      </c>
      <c r="B236" s="96">
        <v>44857</v>
      </c>
      <c r="C236" s="84" t="s">
        <v>209</v>
      </c>
      <c r="D236" s="99">
        <v>0.54166666666666663</v>
      </c>
      <c r="E236" s="85" t="s">
        <v>169</v>
      </c>
      <c r="G236" s="73">
        <f>$G$53</f>
        <v>0.66700000000000004</v>
      </c>
      <c r="H236" s="73">
        <f>DVOA!$F$51</f>
        <v>18</v>
      </c>
      <c r="I236" s="73">
        <f>DVOA!$F$53</f>
        <v>23</v>
      </c>
      <c r="J236" s="73">
        <f>DVOA!$F$57</f>
        <v>15</v>
      </c>
      <c r="K236" s="73">
        <f>DVOA!$F$60</f>
        <v>20</v>
      </c>
      <c r="L236" s="73">
        <f>DVOA!$F$61</f>
        <v>18</v>
      </c>
      <c r="M236" s="73">
        <f>DVOA!$F$62</f>
        <v>1</v>
      </c>
      <c r="N236" s="73">
        <f>DVOA!$F$65</f>
        <v>26</v>
      </c>
      <c r="O236" s="81">
        <f>DVOA!$F$54</f>
        <v>14</v>
      </c>
      <c r="P236" s="88"/>
      <c r="Q236" s="82">
        <f>DVOA!$AE$51</f>
        <v>1</v>
      </c>
      <c r="R236" s="73">
        <f>DVOA!$AE$52</f>
        <v>1</v>
      </c>
      <c r="S236" s="81">
        <f>DVOA!$AE$53</f>
        <v>19</v>
      </c>
      <c r="T236" s="75"/>
      <c r="U236" s="87">
        <f>DVOA!$AE$65</f>
        <v>1</v>
      </c>
      <c r="V236" s="88"/>
      <c r="W236" s="82">
        <f>DVOA!$AE$61</f>
        <v>3</v>
      </c>
      <c r="X236" s="72"/>
      <c r="Y236" s="72"/>
      <c r="Z236" s="72"/>
      <c r="AA236" s="72"/>
      <c r="AB236" s="72"/>
      <c r="AC236" s="72"/>
      <c r="AD236" s="72"/>
      <c r="AE236" s="72"/>
      <c r="AF236" s="72"/>
      <c r="AH236" s="68" t="s">
        <v>64</v>
      </c>
      <c r="AI236" s="134">
        <f xml:space="preserve">    $N$762</f>
        <v>17.705882352941178</v>
      </c>
      <c r="AJ236" s="78">
        <v>22</v>
      </c>
      <c r="AK236" s="69"/>
      <c r="AL236" s="70" t="s">
        <v>64</v>
      </c>
      <c r="AM236" s="134">
        <f xml:space="preserve">    $N$763</f>
        <v>15.375</v>
      </c>
      <c r="AN236" s="78">
        <v>13</v>
      </c>
      <c r="AO236" s="69"/>
      <c r="AP236" s="70" t="s">
        <v>64</v>
      </c>
      <c r="AQ236" s="134">
        <f xml:space="preserve">    $N$764</f>
        <v>19.777777777777779</v>
      </c>
      <c r="AR236" s="78">
        <v>29</v>
      </c>
      <c r="AS236" s="69"/>
      <c r="AT236" s="70" t="s">
        <v>64</v>
      </c>
      <c r="AU236" s="134">
        <f xml:space="preserve">    $N$765</f>
        <v>17.75</v>
      </c>
      <c r="AV236" s="78">
        <v>18</v>
      </c>
      <c r="AW236" s="69"/>
      <c r="AX236" s="70" t="s">
        <v>64</v>
      </c>
      <c r="AY236" s="134">
        <f xml:space="preserve">    $N$766</f>
        <v>13</v>
      </c>
      <c r="AZ236" s="78">
        <v>9</v>
      </c>
      <c r="BA236" s="69"/>
      <c r="BB236" s="70" t="s">
        <v>64</v>
      </c>
      <c r="BC236" s="134">
        <f xml:space="preserve">    $N$767</f>
        <v>21.25</v>
      </c>
      <c r="BD236" s="78">
        <v>26</v>
      </c>
      <c r="BE236" s="69"/>
      <c r="BF236" s="70" t="s">
        <v>64</v>
      </c>
      <c r="BG236" s="134">
        <f xml:space="preserve">    $N$768</f>
        <v>18.600000000000001</v>
      </c>
      <c r="BH236" s="78">
        <v>23</v>
      </c>
    </row>
    <row r="237" spans="1:60" x14ac:dyDescent="0.3">
      <c r="A237" s="73">
        <v>8</v>
      </c>
      <c r="B237" s="96">
        <v>44865</v>
      </c>
      <c r="C237" s="84" t="s">
        <v>189</v>
      </c>
      <c r="D237" s="99">
        <v>0.84375</v>
      </c>
      <c r="E237" s="85" t="s">
        <v>171</v>
      </c>
      <c r="G237" s="85">
        <f>$G$44</f>
        <v>0.33300000000000002</v>
      </c>
      <c r="H237" s="85">
        <f>DVOA!$F$135</f>
        <v>7</v>
      </c>
      <c r="I237" s="85">
        <f>DVOA!$F$137</f>
        <v>9</v>
      </c>
      <c r="J237" s="85">
        <f>DVOA!$F$141</f>
        <v>8</v>
      </c>
      <c r="K237" s="85">
        <f>DVOA!$F$144</f>
        <v>6</v>
      </c>
      <c r="L237" s="85">
        <f>DVOA!$F$145</f>
        <v>22</v>
      </c>
      <c r="M237" s="85">
        <f>DVOA!$F$146</f>
        <v>4</v>
      </c>
      <c r="N237" s="85">
        <f>DVOA!$F$149</f>
        <v>23</v>
      </c>
      <c r="O237" s="90">
        <f>DVOA!$F$138</f>
        <v>9</v>
      </c>
      <c r="P237" s="88"/>
      <c r="Q237" s="91">
        <f>DVOA!$AE$135</f>
        <v>31</v>
      </c>
      <c r="R237" s="85">
        <f>DVOA!$AE$136</f>
        <v>26</v>
      </c>
      <c r="S237" s="90">
        <f>DVOA!$AE$137</f>
        <v>30</v>
      </c>
      <c r="T237" s="75"/>
      <c r="U237" s="94">
        <f>DVOA!$AE$149</f>
        <v>19</v>
      </c>
      <c r="V237" s="88"/>
      <c r="W237" s="82">
        <f>DVOA!$AE$145</f>
        <v>20</v>
      </c>
      <c r="X237" s="72"/>
      <c r="Y237" s="72"/>
      <c r="Z237" s="72"/>
      <c r="AA237" s="72"/>
      <c r="AB237" s="72"/>
      <c r="AC237" s="72"/>
      <c r="AD237" s="72"/>
      <c r="AE237" s="72"/>
      <c r="AF237" s="72"/>
      <c r="AH237" s="68" t="s">
        <v>65</v>
      </c>
      <c r="AI237" s="134">
        <f xml:space="preserve">    $N$794</f>
        <v>12.176470588235293</v>
      </c>
      <c r="AJ237" s="78">
        <v>2</v>
      </c>
      <c r="AK237" s="69"/>
      <c r="AL237" s="70" t="s">
        <v>65</v>
      </c>
      <c r="AM237" s="134">
        <f xml:space="preserve">    $N$795</f>
        <v>8.5</v>
      </c>
      <c r="AN237" s="78">
        <v>1</v>
      </c>
      <c r="AO237" s="69"/>
      <c r="AP237" s="70" t="s">
        <v>65</v>
      </c>
      <c r="AQ237" s="134">
        <f xml:space="preserve">    $N$796</f>
        <v>15.444444444444445</v>
      </c>
      <c r="AR237" s="78">
        <v>10</v>
      </c>
      <c r="AS237" s="69"/>
      <c r="AT237" s="70" t="s">
        <v>65</v>
      </c>
      <c r="AU237" s="134">
        <f xml:space="preserve">    $N$797</f>
        <v>6.5</v>
      </c>
      <c r="AV237" s="78">
        <v>2</v>
      </c>
      <c r="AW237" s="69"/>
      <c r="AX237" s="70" t="s">
        <v>65</v>
      </c>
      <c r="AY237" s="134">
        <f xml:space="preserve">    $N$798</f>
        <v>10.5</v>
      </c>
      <c r="AZ237" s="78">
        <v>4</v>
      </c>
      <c r="BA237" s="69"/>
      <c r="BB237" s="70" t="s">
        <v>65</v>
      </c>
      <c r="BC237" s="134">
        <f xml:space="preserve">    $N$799</f>
        <v>13.25</v>
      </c>
      <c r="BD237" s="78">
        <v>6</v>
      </c>
      <c r="BE237" s="69"/>
      <c r="BF237" s="70" t="s">
        <v>65</v>
      </c>
      <c r="BG237" s="134">
        <f xml:space="preserve">    $N$800</f>
        <v>17.2</v>
      </c>
      <c r="BH237" s="78">
        <v>21</v>
      </c>
    </row>
    <row r="238" spans="1:60" x14ac:dyDescent="0.3">
      <c r="A238" s="73">
        <v>9</v>
      </c>
      <c r="B238" s="96" t="s">
        <v>147</v>
      </c>
      <c r="C238" s="101" t="s">
        <v>162</v>
      </c>
      <c r="D238" s="102" t="s">
        <v>162</v>
      </c>
      <c r="E238" s="101" t="s">
        <v>162</v>
      </c>
      <c r="G238" s="101" t="s">
        <v>162</v>
      </c>
      <c r="H238" s="101" t="s">
        <v>162</v>
      </c>
      <c r="I238" s="101" t="s">
        <v>162</v>
      </c>
      <c r="J238" s="101" t="s">
        <v>162</v>
      </c>
      <c r="K238" s="101" t="s">
        <v>162</v>
      </c>
      <c r="L238" s="101" t="s">
        <v>162</v>
      </c>
      <c r="M238" s="101" t="s">
        <v>162</v>
      </c>
      <c r="N238" s="101" t="s">
        <v>162</v>
      </c>
      <c r="O238" s="101" t="s">
        <v>162</v>
      </c>
      <c r="P238" s="88"/>
      <c r="Q238" s="101" t="s">
        <v>162</v>
      </c>
      <c r="R238" s="101" t="s">
        <v>162</v>
      </c>
      <c r="S238" s="101" t="s">
        <v>162</v>
      </c>
      <c r="T238" s="75"/>
      <c r="U238" s="101" t="s">
        <v>162</v>
      </c>
      <c r="V238" s="88"/>
      <c r="W238" s="101" t="s">
        <v>162</v>
      </c>
      <c r="X238" s="72"/>
      <c r="Y238" s="72"/>
      <c r="Z238" s="72"/>
      <c r="AA238" s="72"/>
      <c r="AB238" s="72"/>
      <c r="AC238" s="72"/>
      <c r="AD238" s="72"/>
      <c r="AE238" s="72"/>
      <c r="AF238" s="72"/>
      <c r="AH238" s="68" t="s">
        <v>66</v>
      </c>
      <c r="AI238" s="134">
        <f xml:space="preserve">    $N$826</f>
        <v>17.588235294117649</v>
      </c>
      <c r="AJ238" s="78">
        <v>21</v>
      </c>
      <c r="AK238" s="69"/>
      <c r="AL238" s="70" t="s">
        <v>66</v>
      </c>
      <c r="AM238" s="134">
        <f xml:space="preserve">    $N$827</f>
        <v>19</v>
      </c>
      <c r="AN238" s="78">
        <v>25</v>
      </c>
      <c r="AO238" s="69"/>
      <c r="AP238" s="70" t="s">
        <v>66</v>
      </c>
      <c r="AQ238" s="134">
        <f xml:space="preserve">    $N$828</f>
        <v>16.333333333333332</v>
      </c>
      <c r="AR238" s="78">
        <v>15</v>
      </c>
      <c r="AS238" s="69"/>
      <c r="AT238" s="70" t="s">
        <v>66</v>
      </c>
      <c r="AU238" s="134">
        <f xml:space="preserve">    $N$829</f>
        <v>20.75</v>
      </c>
      <c r="AV238" s="78">
        <v>26</v>
      </c>
      <c r="AW238" s="69"/>
      <c r="AX238" s="70" t="s">
        <v>66</v>
      </c>
      <c r="AY238" s="134">
        <f xml:space="preserve">    $N$830</f>
        <v>17.25</v>
      </c>
      <c r="AZ238" s="78">
        <v>17</v>
      </c>
      <c r="BA238" s="69"/>
      <c r="BB238" s="70" t="s">
        <v>66</v>
      </c>
      <c r="BC238" s="134">
        <f xml:space="preserve">    $N$831</f>
        <v>17.75</v>
      </c>
      <c r="BD238" s="78">
        <v>18</v>
      </c>
      <c r="BE238" s="69"/>
      <c r="BF238" s="70" t="s">
        <v>66</v>
      </c>
      <c r="BG238" s="134">
        <f xml:space="preserve">    $N$832</f>
        <v>15.2</v>
      </c>
      <c r="BH238" s="78">
        <v>12</v>
      </c>
    </row>
    <row r="239" spans="1:60" x14ac:dyDescent="0.3">
      <c r="A239" s="73">
        <v>10</v>
      </c>
      <c r="B239" s="96">
        <v>44878</v>
      </c>
      <c r="C239" s="84" t="s">
        <v>177</v>
      </c>
      <c r="D239" s="99">
        <v>0.54166666666666663</v>
      </c>
      <c r="E239" s="85" t="s">
        <v>169</v>
      </c>
      <c r="G239" s="73">
        <f>$G$71</f>
        <v>1</v>
      </c>
      <c r="H239" s="73">
        <f>DVOA!$F$408</f>
        <v>24</v>
      </c>
      <c r="I239" s="73">
        <f>DVOA!$F$410</f>
        <v>7</v>
      </c>
      <c r="J239" s="73">
        <f>DVOA!$F$414</f>
        <v>29</v>
      </c>
      <c r="K239" s="73">
        <f>DVOA!$F$417</f>
        <v>12</v>
      </c>
      <c r="L239" s="73">
        <f>DVOA!$F$418</f>
        <v>23</v>
      </c>
      <c r="M239" s="73">
        <f>DVOA!$F$419</f>
        <v>19</v>
      </c>
      <c r="N239" s="73">
        <f>DVOA!$F$422</f>
        <v>30</v>
      </c>
      <c r="O239" s="81">
        <f>DVOA!$F$411</f>
        <v>27</v>
      </c>
      <c r="P239" s="88"/>
      <c r="Q239" s="82">
        <f>DVOA!$AE$408</f>
        <v>2</v>
      </c>
      <c r="R239" s="73">
        <f>DVOA!$AE$409</f>
        <v>3</v>
      </c>
      <c r="S239" s="81">
        <f>DVOA!$AE$410</f>
        <v>15</v>
      </c>
      <c r="T239" s="75"/>
      <c r="U239" s="87">
        <f>DVOA!$AE$422</f>
        <v>29</v>
      </c>
      <c r="V239" s="88"/>
      <c r="W239" s="82">
        <f>DVOA!$AE$418</f>
        <v>11</v>
      </c>
      <c r="X239" s="72"/>
      <c r="Y239" s="72"/>
      <c r="Z239" s="72"/>
      <c r="AA239" s="72"/>
      <c r="AB239" s="72"/>
      <c r="AC239" s="72"/>
      <c r="AD239" s="72"/>
      <c r="AE239" s="72"/>
      <c r="AF239" s="72"/>
      <c r="AH239" s="68" t="s">
        <v>67</v>
      </c>
      <c r="AI239" s="134">
        <f xml:space="preserve">    $N$858</f>
        <v>13.705882352941176</v>
      </c>
      <c r="AJ239" s="78">
        <v>3</v>
      </c>
      <c r="AK239" s="69"/>
      <c r="AL239" s="70" t="s">
        <v>67</v>
      </c>
      <c r="AM239" s="134">
        <f xml:space="preserve">    $N$859</f>
        <v>12</v>
      </c>
      <c r="AN239" s="78">
        <v>4</v>
      </c>
      <c r="AO239" s="69"/>
      <c r="AP239" s="70" t="s">
        <v>67</v>
      </c>
      <c r="AQ239" s="134">
        <f xml:space="preserve">    $N$860</f>
        <v>15.222222222222221</v>
      </c>
      <c r="AR239" s="78">
        <v>9</v>
      </c>
      <c r="AS239" s="69"/>
      <c r="AT239" s="70" t="s">
        <v>67</v>
      </c>
      <c r="AU239" s="134">
        <f xml:space="preserve">    $N$861</f>
        <v>14.75</v>
      </c>
      <c r="AV239" s="78">
        <v>9</v>
      </c>
      <c r="AW239" s="69"/>
      <c r="AX239" s="70" t="s">
        <v>67</v>
      </c>
      <c r="AY239" s="134">
        <f xml:space="preserve">    $N$862</f>
        <v>9.25</v>
      </c>
      <c r="AZ239" s="78">
        <v>3</v>
      </c>
      <c r="BA239" s="69"/>
      <c r="BB239" s="70" t="s">
        <v>67</v>
      </c>
      <c r="BC239" s="134">
        <f xml:space="preserve">    $N$863</f>
        <v>17.75</v>
      </c>
      <c r="BD239" s="78">
        <v>18</v>
      </c>
      <c r="BE239" s="69"/>
      <c r="BF239" s="70" t="s">
        <v>67</v>
      </c>
      <c r="BG239" s="134">
        <f xml:space="preserve">    $N$864</f>
        <v>13.2</v>
      </c>
      <c r="BH239" s="78">
        <v>9</v>
      </c>
    </row>
    <row r="240" spans="1:60" x14ac:dyDescent="0.3">
      <c r="A240" s="73">
        <v>11</v>
      </c>
      <c r="B240" s="96">
        <v>44885</v>
      </c>
      <c r="C240" s="84" t="s">
        <v>183</v>
      </c>
      <c r="D240" s="99">
        <v>0.54166666666666663</v>
      </c>
      <c r="E240" s="85" t="s">
        <v>169</v>
      </c>
      <c r="G240" s="73">
        <f>$G$73</f>
        <v>0.66700000000000004</v>
      </c>
      <c r="H240" s="73">
        <f>DVOA!$F$72</f>
        <v>2</v>
      </c>
      <c r="I240" s="73">
        <f>DVOA!$F$74</f>
        <v>5</v>
      </c>
      <c r="J240" s="73">
        <f>DVOA!$F$78</f>
        <v>2</v>
      </c>
      <c r="K240" s="73">
        <f>DVOA!$F$81</f>
        <v>14</v>
      </c>
      <c r="L240" s="73">
        <f>DVOA!$F$82</f>
        <v>26</v>
      </c>
      <c r="M240" s="73">
        <f>DVOA!$F$83</f>
        <v>3</v>
      </c>
      <c r="N240" s="73">
        <f>DVOA!$F$86</f>
        <v>1</v>
      </c>
      <c r="O240" s="81">
        <f>DVOA!$F$75</f>
        <v>11</v>
      </c>
      <c r="P240" s="88"/>
      <c r="Q240" s="82">
        <f>DVOA!$AE$72</f>
        <v>6</v>
      </c>
      <c r="R240" s="73">
        <f>DVOA!$AE$73</f>
        <v>5</v>
      </c>
      <c r="S240" s="81">
        <f>DVOA!$AE$74</f>
        <v>32</v>
      </c>
      <c r="T240" s="75"/>
      <c r="U240" s="87">
        <f>DVOA!$AE$86</f>
        <v>8</v>
      </c>
      <c r="V240" s="88"/>
      <c r="W240" s="82">
        <f>DVOA!$AE$82</f>
        <v>1</v>
      </c>
      <c r="X240" s="72"/>
      <c r="Y240" s="72"/>
      <c r="Z240" s="72"/>
      <c r="AA240" s="72"/>
      <c r="AB240" s="72"/>
      <c r="AC240" s="72"/>
      <c r="AD240" s="72"/>
      <c r="AE240" s="72"/>
      <c r="AF240" s="72"/>
      <c r="AH240" s="68" t="s">
        <v>68</v>
      </c>
      <c r="AI240" s="134">
        <f xml:space="preserve">    $N$890</f>
        <v>20.705882352941178</v>
      </c>
      <c r="AJ240" s="78">
        <v>31</v>
      </c>
      <c r="AK240" s="69"/>
      <c r="AL240" s="70" t="s">
        <v>68</v>
      </c>
      <c r="AM240" s="134">
        <f xml:space="preserve">    $N$891</f>
        <v>17.25</v>
      </c>
      <c r="AN240" s="78">
        <v>19</v>
      </c>
      <c r="AO240" s="69"/>
      <c r="AP240" s="70" t="s">
        <v>68</v>
      </c>
      <c r="AQ240" s="134">
        <f xml:space="preserve">    $N$892</f>
        <v>23.777777777777779</v>
      </c>
      <c r="AR240" s="78">
        <v>32</v>
      </c>
      <c r="AS240" s="69"/>
      <c r="AT240" s="70" t="s">
        <v>68</v>
      </c>
      <c r="AU240" s="134">
        <f xml:space="preserve">    $N$893</f>
        <v>16</v>
      </c>
      <c r="AV240" s="78">
        <v>16</v>
      </c>
      <c r="AW240" s="69"/>
      <c r="AX240" s="70" t="s">
        <v>68</v>
      </c>
      <c r="AY240" s="134">
        <f xml:space="preserve">    $N$894</f>
        <v>18.5</v>
      </c>
      <c r="AZ240" s="78">
        <v>21</v>
      </c>
      <c r="BA240" s="69"/>
      <c r="BB240" s="70" t="s">
        <v>68</v>
      </c>
      <c r="BC240" s="134">
        <f xml:space="preserve">    $N$895</f>
        <v>24.75</v>
      </c>
      <c r="BD240" s="78">
        <v>31</v>
      </c>
      <c r="BE240" s="69"/>
      <c r="BF240" s="70" t="s">
        <v>68</v>
      </c>
      <c r="BG240" s="134">
        <f xml:space="preserve">    $N$896</f>
        <v>23</v>
      </c>
      <c r="BH240" s="78">
        <v>32</v>
      </c>
    </row>
    <row r="241" spans="1:60" x14ac:dyDescent="0.3">
      <c r="A241" s="73">
        <v>12</v>
      </c>
      <c r="B241" s="96">
        <v>44892</v>
      </c>
      <c r="C241" s="84" t="s">
        <v>180</v>
      </c>
      <c r="D241" s="99">
        <v>0.54166666666666663</v>
      </c>
      <c r="E241" s="84" t="s">
        <v>170</v>
      </c>
      <c r="G241" s="77">
        <f>$G$21</f>
        <v>0.66700000000000004</v>
      </c>
      <c r="H241" s="73">
        <f>DVOA!$F$618</f>
        <v>1</v>
      </c>
      <c r="I241" s="73">
        <f>DVOA!$F$620</f>
        <v>10</v>
      </c>
      <c r="J241" s="73">
        <f>DVOA!$F$624</f>
        <v>1</v>
      </c>
      <c r="K241" s="73">
        <f>DVOA!$F$627</f>
        <v>18</v>
      </c>
      <c r="L241" s="73">
        <f>DVOA!$F$628</f>
        <v>6</v>
      </c>
      <c r="M241" s="73">
        <f>DVOA!$F$629</f>
        <v>2</v>
      </c>
      <c r="N241" s="73">
        <f>DVOA!$F$632</f>
        <v>6</v>
      </c>
      <c r="O241" s="81">
        <f>DVOA!$F$621</f>
        <v>1</v>
      </c>
      <c r="P241" s="88"/>
      <c r="Q241" s="82">
        <f>DVOA!$AE$618</f>
        <v>27</v>
      </c>
      <c r="R241" s="73">
        <f>DVOA!$AE$619</f>
        <v>18</v>
      </c>
      <c r="S241" s="81">
        <f>DVOA!$AE$620</f>
        <v>26</v>
      </c>
      <c r="T241" s="75"/>
      <c r="U241" s="87">
        <f>DVOA!$AE$632</f>
        <v>15</v>
      </c>
      <c r="V241" s="88"/>
      <c r="W241" s="82">
        <f>DVOA!$AE$628</f>
        <v>5</v>
      </c>
      <c r="X241" s="72"/>
      <c r="Y241" s="72"/>
      <c r="Z241" s="72"/>
      <c r="AA241" s="72"/>
      <c r="AB241" s="72"/>
      <c r="AC241" s="72"/>
      <c r="AD241" s="72"/>
      <c r="AE241" s="72"/>
      <c r="AF241" s="72"/>
      <c r="AH241" s="68" t="s">
        <v>69</v>
      </c>
      <c r="AI241" s="134">
        <f xml:space="preserve">    $N$922</f>
        <v>17.705882352941178</v>
      </c>
      <c r="AJ241" s="78">
        <v>22</v>
      </c>
      <c r="AK241" s="69"/>
      <c r="AL241" s="70" t="s">
        <v>69</v>
      </c>
      <c r="AM241" s="134">
        <f xml:space="preserve">    $N$923</f>
        <v>19</v>
      </c>
      <c r="AN241" s="78">
        <v>25</v>
      </c>
      <c r="AO241" s="69"/>
      <c r="AP241" s="70" t="s">
        <v>69</v>
      </c>
      <c r="AQ241" s="134">
        <f xml:space="preserve">    $N$924</f>
        <v>15.625</v>
      </c>
      <c r="AR241" s="78">
        <v>13</v>
      </c>
      <c r="AS241" s="69"/>
      <c r="AT241" s="70" t="s">
        <v>69</v>
      </c>
      <c r="AU241" s="134">
        <f xml:space="preserve">    $N$925</f>
        <v>15.25</v>
      </c>
      <c r="AV241" s="78">
        <v>11</v>
      </c>
      <c r="AW241" s="69"/>
      <c r="AX241" s="70" t="s">
        <v>69</v>
      </c>
      <c r="AY241" s="134">
        <f xml:space="preserve">    $N$926</f>
        <v>22.75</v>
      </c>
      <c r="AZ241" s="78">
        <v>29</v>
      </c>
      <c r="BA241" s="69"/>
      <c r="BB241" s="70" t="s">
        <v>69</v>
      </c>
      <c r="BC241" s="134">
        <f xml:space="preserve">    $N$927</f>
        <v>15.5</v>
      </c>
      <c r="BD241" s="78">
        <v>11</v>
      </c>
      <c r="BE241" s="69"/>
      <c r="BF241" s="70" t="s">
        <v>69</v>
      </c>
      <c r="BG241" s="134">
        <f xml:space="preserve">    $N$928</f>
        <v>17.399999999999999</v>
      </c>
      <c r="BH241" s="78">
        <v>22</v>
      </c>
    </row>
    <row r="242" spans="1:60" x14ac:dyDescent="0.3">
      <c r="A242" s="73">
        <v>13</v>
      </c>
      <c r="B242" s="96">
        <v>44899</v>
      </c>
      <c r="C242" s="84" t="s">
        <v>217</v>
      </c>
      <c r="D242" s="99">
        <v>0.54166666666666663</v>
      </c>
      <c r="E242" s="84" t="s">
        <v>169</v>
      </c>
      <c r="F242" s="113"/>
      <c r="G242" s="84">
        <f>$G$168</f>
        <v>0</v>
      </c>
      <c r="H242" s="85">
        <f>DVOA!$F$261</f>
        <v>17</v>
      </c>
      <c r="I242" s="85">
        <f>DVOA!$F$263</f>
        <v>30</v>
      </c>
      <c r="J242" s="85">
        <f>DVOA!$F$267</f>
        <v>9</v>
      </c>
      <c r="K242" s="85">
        <f>DVOA!$F$270</f>
        <v>24</v>
      </c>
      <c r="L242" s="85">
        <f>DVOA!$F$271</f>
        <v>5</v>
      </c>
      <c r="M242" s="85">
        <f>DVOA!$F$272</f>
        <v>27</v>
      </c>
      <c r="N242" s="85">
        <f>DVOA!$F$275</f>
        <v>10</v>
      </c>
      <c r="O242" s="90">
        <f>DVOA!$F$264</f>
        <v>3</v>
      </c>
      <c r="P242" s="88"/>
      <c r="Q242" s="91">
        <f>DVOA!$AE$261</f>
        <v>30</v>
      </c>
      <c r="R242" s="85">
        <f>DVOA!$AE$262</f>
        <v>29</v>
      </c>
      <c r="S242" s="90">
        <f>DVOA!$AE$263</f>
        <v>28</v>
      </c>
      <c r="T242" s="75"/>
      <c r="U242" s="94">
        <f>DVOA!$AE$275</f>
        <v>2</v>
      </c>
      <c r="V242" s="88"/>
      <c r="W242" s="112">
        <f>DVOA!$AE$271</f>
        <v>25</v>
      </c>
      <c r="X242" s="72"/>
      <c r="Y242" s="72"/>
      <c r="Z242" s="72"/>
      <c r="AA242" s="72"/>
      <c r="AB242" s="72"/>
      <c r="AC242" s="72"/>
      <c r="AD242" s="72"/>
      <c r="AE242" s="72"/>
      <c r="AF242" s="72"/>
      <c r="AH242" s="68" t="s">
        <v>70</v>
      </c>
      <c r="AI242" s="134">
        <f xml:space="preserve">    $N$954</f>
        <v>16.352941176470587</v>
      </c>
      <c r="AJ242" s="78">
        <v>16</v>
      </c>
      <c r="AK242" s="69"/>
      <c r="AL242" s="70" t="s">
        <v>70</v>
      </c>
      <c r="AM242" s="134">
        <f xml:space="preserve">    $N$955</f>
        <v>14.5</v>
      </c>
      <c r="AN242" s="78">
        <v>10</v>
      </c>
      <c r="AO242" s="69"/>
      <c r="AP242" s="70" t="s">
        <v>70</v>
      </c>
      <c r="AQ242" s="134">
        <f xml:space="preserve">    $N$956</f>
        <v>18</v>
      </c>
      <c r="AR242" s="78">
        <v>26</v>
      </c>
      <c r="AS242" s="69"/>
      <c r="AT242" s="70" t="s">
        <v>70</v>
      </c>
      <c r="AU242" s="134">
        <f xml:space="preserve">    $N$957</f>
        <v>15.75</v>
      </c>
      <c r="AV242" s="78">
        <v>15</v>
      </c>
      <c r="AW242" s="69"/>
      <c r="AX242" s="70" t="s">
        <v>70</v>
      </c>
      <c r="AY242" s="134">
        <f xml:space="preserve">    $N$958</f>
        <v>13.25</v>
      </c>
      <c r="AZ242" s="78">
        <v>10</v>
      </c>
      <c r="BA242" s="69"/>
      <c r="BB242" s="70" t="s">
        <v>70</v>
      </c>
      <c r="BC242" s="134">
        <f xml:space="preserve">    $N$959</f>
        <v>19.75</v>
      </c>
      <c r="BD242" s="78">
        <v>23</v>
      </c>
      <c r="BE242" s="69"/>
      <c r="BF242" s="70" t="s">
        <v>70</v>
      </c>
      <c r="BG242" s="134">
        <f xml:space="preserve">    $N$960</f>
        <v>16.600000000000001</v>
      </c>
      <c r="BH242" s="78">
        <v>17</v>
      </c>
    </row>
    <row r="243" spans="1:60" x14ac:dyDescent="0.3">
      <c r="A243" s="73">
        <v>14</v>
      </c>
      <c r="B243" s="96">
        <v>44906</v>
      </c>
      <c r="C243" s="84" t="s">
        <v>192</v>
      </c>
      <c r="D243" s="99">
        <v>0.54166666666666663</v>
      </c>
      <c r="E243" s="85" t="s">
        <v>169</v>
      </c>
      <c r="G243" s="73">
        <f>$G$44</f>
        <v>0.33300000000000002</v>
      </c>
      <c r="H243" s="73">
        <f>DVOA!$F$135</f>
        <v>7</v>
      </c>
      <c r="I243" s="73">
        <f>DVOA!$F$137</f>
        <v>9</v>
      </c>
      <c r="J243" s="73">
        <f>DVOA!$F$141</f>
        <v>8</v>
      </c>
      <c r="K243" s="73">
        <f>DVOA!$F$144</f>
        <v>6</v>
      </c>
      <c r="L243" s="73">
        <f>DVOA!$F$145</f>
        <v>22</v>
      </c>
      <c r="M243" s="73">
        <f>DVOA!$F$146</f>
        <v>4</v>
      </c>
      <c r="N243" s="73">
        <f>DVOA!$F$149</f>
        <v>23</v>
      </c>
      <c r="O243" s="81">
        <f>DVOA!$F$138</f>
        <v>9</v>
      </c>
      <c r="P243" s="88"/>
      <c r="Q243" s="82">
        <f>DVOA!$AE$135</f>
        <v>31</v>
      </c>
      <c r="R243" s="73">
        <f>DVOA!$AE$136</f>
        <v>26</v>
      </c>
      <c r="S243" s="81">
        <f>DVOA!$AE$137</f>
        <v>30</v>
      </c>
      <c r="T243" s="75"/>
      <c r="U243" s="87">
        <f>DVOA!$AE$149</f>
        <v>19</v>
      </c>
      <c r="V243" s="88"/>
      <c r="W243" s="82">
        <f>DVOA!$AE$145</f>
        <v>20</v>
      </c>
      <c r="X243" s="72"/>
      <c r="Y243" s="72"/>
      <c r="Z243" s="72"/>
      <c r="AA243" s="72"/>
      <c r="AB243" s="72"/>
      <c r="AC243" s="72"/>
      <c r="AD243" s="72"/>
      <c r="AE243" s="72"/>
      <c r="AF243" s="72"/>
      <c r="AH243" s="68" t="s">
        <v>71</v>
      </c>
      <c r="AI243" s="134">
        <f xml:space="preserve">    $N$986</f>
        <v>16.411764705882351</v>
      </c>
      <c r="AJ243" s="78">
        <v>17</v>
      </c>
      <c r="AK243" s="69"/>
      <c r="AL243" s="70" t="s">
        <v>71</v>
      </c>
      <c r="AM243" s="134">
        <f xml:space="preserve">    $N$987</f>
        <v>18.875</v>
      </c>
      <c r="AN243" s="78">
        <v>24</v>
      </c>
      <c r="AO243" s="69"/>
      <c r="AP243" s="70" t="s">
        <v>71</v>
      </c>
      <c r="AQ243" s="134">
        <f xml:space="preserve">    $N$988</f>
        <v>14.222222222222221</v>
      </c>
      <c r="AR243" s="78">
        <v>7</v>
      </c>
      <c r="AS243" s="69"/>
      <c r="AT243" s="70" t="s">
        <v>71</v>
      </c>
      <c r="AU243" s="134">
        <f xml:space="preserve">    $N$989</f>
        <v>14.75</v>
      </c>
      <c r="AV243" s="78">
        <v>9</v>
      </c>
      <c r="AW243" s="69"/>
      <c r="AX243" s="70" t="s">
        <v>71</v>
      </c>
      <c r="AY243" s="134">
        <f xml:space="preserve">    $N$990</f>
        <v>23</v>
      </c>
      <c r="AZ243" s="78">
        <v>31</v>
      </c>
      <c r="BA243" s="69"/>
      <c r="BB243" s="70" t="s">
        <v>71</v>
      </c>
      <c r="BC243" s="134">
        <f xml:space="preserve">    $N$991</f>
        <v>7.5</v>
      </c>
      <c r="BD243" s="78">
        <v>2</v>
      </c>
      <c r="BE243" s="69"/>
      <c r="BF243" s="70" t="s">
        <v>71</v>
      </c>
      <c r="BG243" s="134">
        <f xml:space="preserve">    $N$992</f>
        <v>19.600000000000001</v>
      </c>
      <c r="BH243" s="78">
        <v>25</v>
      </c>
    </row>
    <row r="244" spans="1:60" x14ac:dyDescent="0.3">
      <c r="A244" s="73">
        <v>15</v>
      </c>
      <c r="B244" s="96">
        <v>44913</v>
      </c>
      <c r="C244" s="85" t="s">
        <v>203</v>
      </c>
      <c r="D244" s="99" t="s">
        <v>200</v>
      </c>
      <c r="E244" s="85"/>
      <c r="G244" s="73">
        <f>$G$53</f>
        <v>0.66700000000000004</v>
      </c>
      <c r="H244" s="73">
        <f>DVOA!$F$51</f>
        <v>18</v>
      </c>
      <c r="I244" s="73">
        <f>DVOA!$F$53</f>
        <v>23</v>
      </c>
      <c r="J244" s="73">
        <f>DVOA!$F$57</f>
        <v>15</v>
      </c>
      <c r="K244" s="73">
        <f>DVOA!$F$60</f>
        <v>20</v>
      </c>
      <c r="L244" s="73">
        <f>DVOA!$F$61</f>
        <v>18</v>
      </c>
      <c r="M244" s="73">
        <f>DVOA!$F$62</f>
        <v>1</v>
      </c>
      <c r="N244" s="73">
        <f>DVOA!$F$65</f>
        <v>26</v>
      </c>
      <c r="O244" s="81">
        <f>DVOA!$F$54</f>
        <v>14</v>
      </c>
      <c r="P244" s="88"/>
      <c r="Q244" s="82">
        <f>DVOA!$AE$51</f>
        <v>1</v>
      </c>
      <c r="R244" s="73">
        <f>DVOA!$AE$52</f>
        <v>1</v>
      </c>
      <c r="S244" s="81">
        <f>DVOA!$AE$53</f>
        <v>19</v>
      </c>
      <c r="T244" s="75"/>
      <c r="U244" s="87">
        <f>DVOA!$AE$65</f>
        <v>1</v>
      </c>
      <c r="V244" s="88"/>
      <c r="W244" s="82">
        <f>DVOA!$AE$61</f>
        <v>3</v>
      </c>
      <c r="X244" s="72"/>
      <c r="Y244" s="72"/>
      <c r="Z244" s="72"/>
      <c r="AA244" s="72"/>
      <c r="AB244" s="72"/>
      <c r="AC244" s="72"/>
      <c r="AD244" s="72"/>
      <c r="AE244" s="72"/>
      <c r="AF244" s="72"/>
      <c r="AH244" s="68" t="s">
        <v>72</v>
      </c>
      <c r="AI244" s="134">
        <f xml:space="preserve">    $N$1018</f>
        <v>15.529411764705882</v>
      </c>
      <c r="AJ244" s="78">
        <v>12</v>
      </c>
      <c r="AK244" s="83"/>
      <c r="AL244" s="70" t="s">
        <v>72</v>
      </c>
      <c r="AM244" s="134">
        <f xml:space="preserve">    $N$1019</f>
        <v>14.625</v>
      </c>
      <c r="AN244" s="78">
        <v>11</v>
      </c>
      <c r="AO244" s="83"/>
      <c r="AP244" s="68" t="s">
        <v>72</v>
      </c>
      <c r="AQ244" s="134">
        <f xml:space="preserve">    $N$1020</f>
        <v>16.333333333333332</v>
      </c>
      <c r="AR244" s="78">
        <v>15</v>
      </c>
      <c r="AS244" s="83"/>
      <c r="AT244" s="68" t="s">
        <v>72</v>
      </c>
      <c r="AU244" s="134">
        <f xml:space="preserve">    $N$1021</f>
        <v>14.25</v>
      </c>
      <c r="AV244" s="78">
        <v>8</v>
      </c>
      <c r="AW244" s="83"/>
      <c r="AX244" s="68" t="s">
        <v>72</v>
      </c>
      <c r="AY244" s="134">
        <f xml:space="preserve">    $N$1022</f>
        <v>15</v>
      </c>
      <c r="AZ244" s="78">
        <v>12</v>
      </c>
      <c r="BA244" s="83"/>
      <c r="BB244" s="68" t="s">
        <v>72</v>
      </c>
      <c r="BC244" s="134">
        <f xml:space="preserve">    $N$1023</f>
        <v>22.25</v>
      </c>
      <c r="BD244" s="78">
        <v>28</v>
      </c>
      <c r="BE244" s="83"/>
      <c r="BF244" s="68" t="s">
        <v>72</v>
      </c>
      <c r="BG244" s="134">
        <f xml:space="preserve">    $N$1024</f>
        <v>11.6</v>
      </c>
      <c r="BH244" s="78">
        <v>5</v>
      </c>
    </row>
    <row r="245" spans="1:60" x14ac:dyDescent="0.3">
      <c r="A245" s="73">
        <v>16</v>
      </c>
      <c r="B245" s="96">
        <v>44919</v>
      </c>
      <c r="C245" s="84" t="s">
        <v>184</v>
      </c>
      <c r="D245" s="99">
        <v>0.54166666666666663</v>
      </c>
      <c r="E245" s="85" t="s">
        <v>169</v>
      </c>
      <c r="G245" s="73">
        <f>$G$12</f>
        <v>0.33300000000000002</v>
      </c>
      <c r="H245" s="73">
        <f>DVOA!$F$471</f>
        <v>10</v>
      </c>
      <c r="I245" s="73">
        <f>DVOA!$F$473</f>
        <v>18</v>
      </c>
      <c r="J245" s="73">
        <f>DVOA!$F$477</f>
        <v>11</v>
      </c>
      <c r="K245" s="73">
        <f>DVOA!$F$480</f>
        <v>16</v>
      </c>
      <c r="L245" s="73">
        <f>DVOA!$F$481</f>
        <v>9</v>
      </c>
      <c r="M245" s="73">
        <f>DVOA!$F$482</f>
        <v>25</v>
      </c>
      <c r="N245" s="73">
        <f>DVOA!$F$485</f>
        <v>3</v>
      </c>
      <c r="O245" s="81">
        <f>DVOA!$F$474</f>
        <v>4</v>
      </c>
      <c r="P245" s="88"/>
      <c r="Q245" s="82">
        <f>DVOA!$AE$471</f>
        <v>26</v>
      </c>
      <c r="R245" s="73">
        <f>DVOA!$AE$472</f>
        <v>28</v>
      </c>
      <c r="S245" s="81">
        <f>DVOA!$AE$473</f>
        <v>13</v>
      </c>
      <c r="T245" s="75"/>
      <c r="U245" s="87">
        <f>DVOA!$AE$485</f>
        <v>32</v>
      </c>
      <c r="V245" s="88"/>
      <c r="W245" s="82">
        <f>DVOA!$AE$481</f>
        <v>27</v>
      </c>
      <c r="X245" s="72"/>
      <c r="Y245" s="72"/>
      <c r="Z245" s="72"/>
      <c r="AA245" s="72"/>
      <c r="AB245" s="72"/>
      <c r="AC245" s="72"/>
      <c r="AD245" s="72"/>
      <c r="AE245" s="72"/>
      <c r="AF245" s="72"/>
    </row>
    <row r="246" spans="1:60" x14ac:dyDescent="0.3">
      <c r="A246" s="73">
        <v>17</v>
      </c>
      <c r="B246" s="96">
        <v>44562</v>
      </c>
      <c r="C246" s="84" t="s">
        <v>222</v>
      </c>
      <c r="D246" s="99">
        <v>0.54166666666666663</v>
      </c>
      <c r="E246" s="85" t="s">
        <v>170</v>
      </c>
      <c r="G246" s="73">
        <f>$G$49</f>
        <v>0.33300000000000002</v>
      </c>
      <c r="H246" s="73">
        <f>DVOA!$F$660</f>
        <v>29</v>
      </c>
      <c r="I246" s="73">
        <f>DVOA!$F$662</f>
        <v>16</v>
      </c>
      <c r="J246" s="73">
        <f>DVOA!$F$666</f>
        <v>28</v>
      </c>
      <c r="K246" s="73">
        <f>DVOA!$F$669</f>
        <v>25</v>
      </c>
      <c r="L246" s="73">
        <f>DVOA!$F$670</f>
        <v>20</v>
      </c>
      <c r="M246" s="73">
        <f>DVOA!$F$671</f>
        <v>28</v>
      </c>
      <c r="N246" s="73">
        <f>DVOA!$F$674</f>
        <v>21</v>
      </c>
      <c r="O246" s="81">
        <f>DVOA!$F$663</f>
        <v>18</v>
      </c>
      <c r="P246" s="88"/>
      <c r="Q246" s="82">
        <f>DVOA!$AE$660</f>
        <v>29</v>
      </c>
      <c r="R246" s="73">
        <f>DVOA!$AE$661</f>
        <v>27</v>
      </c>
      <c r="S246" s="81">
        <f>DVOA!$AE$662</f>
        <v>25</v>
      </c>
      <c r="T246" s="75"/>
      <c r="U246" s="87">
        <f>DVOA!$AE$674</f>
        <v>18</v>
      </c>
      <c r="V246" s="88"/>
      <c r="W246" s="82">
        <f>DVOA!$AE$670</f>
        <v>32</v>
      </c>
      <c r="X246" s="72"/>
      <c r="Y246" s="72"/>
      <c r="Z246" s="72"/>
      <c r="AA246" s="72"/>
      <c r="AB246" s="72"/>
      <c r="AC246" s="72"/>
      <c r="AD246" s="72"/>
      <c r="AE246" s="72"/>
      <c r="AF246" s="72"/>
      <c r="AH246" s="457" t="s">
        <v>244</v>
      </c>
      <c r="AI246" s="458"/>
      <c r="AJ246" s="458"/>
      <c r="AK246" s="458"/>
      <c r="AL246" s="458"/>
      <c r="AM246" s="458"/>
      <c r="AN246" s="458"/>
      <c r="AO246" s="458"/>
      <c r="AP246" s="458"/>
      <c r="AQ246" s="458"/>
      <c r="AR246" s="458"/>
      <c r="AS246" s="458"/>
      <c r="AT246" s="458"/>
      <c r="AU246" s="458"/>
      <c r="AV246" s="458"/>
      <c r="AW246" s="458"/>
      <c r="AX246" s="458"/>
      <c r="AY246" s="458"/>
      <c r="AZ246" s="458"/>
      <c r="BA246" s="458"/>
      <c r="BB246" s="458"/>
      <c r="BC246" s="458"/>
      <c r="BD246" s="458"/>
      <c r="BE246" s="458"/>
      <c r="BF246" s="458"/>
      <c r="BG246" s="458"/>
      <c r="BH246" s="459"/>
    </row>
    <row r="247" spans="1:60" x14ac:dyDescent="0.3">
      <c r="A247" s="73">
        <v>18</v>
      </c>
      <c r="B247" s="96">
        <v>44569</v>
      </c>
      <c r="C247" s="84" t="s">
        <v>191</v>
      </c>
      <c r="D247" s="99" t="s">
        <v>200</v>
      </c>
      <c r="E247" s="85"/>
      <c r="G247" s="73">
        <f>$G$50</f>
        <v>0.33300000000000002</v>
      </c>
      <c r="H247" s="73">
        <f>DVOA!$F$555</f>
        <v>12</v>
      </c>
      <c r="I247" s="73">
        <f>DVOA!$F$557</f>
        <v>17</v>
      </c>
      <c r="J247" s="73">
        <f>DVOA!$F$561</f>
        <v>12</v>
      </c>
      <c r="K247" s="73">
        <f>DVOA!$F$564</f>
        <v>26</v>
      </c>
      <c r="L247" s="73">
        <f>DVOA!$F$565</f>
        <v>15</v>
      </c>
      <c r="M247" s="73">
        <f>DVOA!$F$566</f>
        <v>6</v>
      </c>
      <c r="N247" s="73">
        <f>DVOA!$F$569</f>
        <v>4</v>
      </c>
      <c r="O247" s="81">
        <f>DVOA!$F$558</f>
        <v>20</v>
      </c>
      <c r="P247" s="79"/>
      <c r="Q247" s="82">
        <f>DVOA!$AE$555</f>
        <v>16</v>
      </c>
      <c r="R247" s="73">
        <f>DVOA!$AE$556</f>
        <v>21</v>
      </c>
      <c r="S247" s="81">
        <f>DVOA!$AE$557</f>
        <v>12</v>
      </c>
      <c r="T247" s="80"/>
      <c r="U247" s="87">
        <f>DVOA!$AE$569</f>
        <v>21</v>
      </c>
      <c r="V247" s="79"/>
      <c r="W247" s="82">
        <f>DVOA!$AE$565</f>
        <v>16</v>
      </c>
      <c r="X247" s="72"/>
      <c r="Y247" s="72"/>
      <c r="Z247" s="72"/>
      <c r="AA247" s="72"/>
      <c r="AB247" s="72"/>
      <c r="AC247" s="72"/>
      <c r="AD247" s="72"/>
      <c r="AE247" s="72"/>
      <c r="AF247" s="72"/>
      <c r="AH247" s="454" t="s">
        <v>132</v>
      </c>
      <c r="AI247" s="455"/>
      <c r="AJ247" s="456"/>
      <c r="AK247" s="66"/>
      <c r="AL247" s="454" t="s">
        <v>133</v>
      </c>
      <c r="AM247" s="455"/>
      <c r="AN247" s="456"/>
      <c r="AO247" s="67"/>
      <c r="AP247" s="454" t="s">
        <v>134</v>
      </c>
      <c r="AQ247" s="455"/>
      <c r="AR247" s="456"/>
      <c r="AS247" s="67"/>
      <c r="AT247" s="454" t="s">
        <v>135</v>
      </c>
      <c r="AU247" s="455"/>
      <c r="AV247" s="456"/>
      <c r="AW247" s="67"/>
      <c r="AX247" s="454" t="s">
        <v>136</v>
      </c>
      <c r="AY247" s="455"/>
      <c r="AZ247" s="456"/>
      <c r="BA247" s="67"/>
      <c r="BB247" s="454" t="s">
        <v>137</v>
      </c>
      <c r="BC247" s="455"/>
      <c r="BD247" s="456"/>
      <c r="BE247" s="67"/>
      <c r="BF247" s="454" t="s">
        <v>138</v>
      </c>
      <c r="BG247" s="455"/>
      <c r="BH247" s="456"/>
    </row>
    <row r="248" spans="1:60" ht="13.2" customHeight="1" x14ac:dyDescent="0.3">
      <c r="AH248" s="68" t="s">
        <v>41</v>
      </c>
      <c r="AI248" s="134">
        <f xml:space="preserve">     $P$26</f>
        <v>16.470588235294116</v>
      </c>
      <c r="AJ248" s="78">
        <v>17</v>
      </c>
      <c r="AK248" s="69"/>
      <c r="AL248" s="70" t="s">
        <v>41</v>
      </c>
      <c r="AM248" s="134">
        <f xml:space="preserve">     $P$27</f>
        <v>13.875</v>
      </c>
      <c r="AN248" s="78">
        <v>6</v>
      </c>
      <c r="AO248" s="69"/>
      <c r="AP248" s="70" t="s">
        <v>41</v>
      </c>
      <c r="AQ248" s="134">
        <f xml:space="preserve">     $P$28</f>
        <v>18.777777777777779</v>
      </c>
      <c r="AR248" s="78">
        <v>27</v>
      </c>
      <c r="AS248" s="69"/>
      <c r="AT248" s="70" t="s">
        <v>41</v>
      </c>
      <c r="AU248" s="134">
        <f xml:space="preserve">     $P$29</f>
        <v>17.75</v>
      </c>
      <c r="AV248" s="78">
        <v>17</v>
      </c>
      <c r="AW248" s="69"/>
      <c r="AX248" s="70" t="s">
        <v>41</v>
      </c>
      <c r="AY248" s="134">
        <f xml:space="preserve">     $P$30</f>
        <v>10</v>
      </c>
      <c r="AZ248" s="78">
        <v>2</v>
      </c>
      <c r="BA248" s="69"/>
      <c r="BB248" s="70" t="s">
        <v>41</v>
      </c>
      <c r="BC248" s="134">
        <f xml:space="preserve">     $P$31</f>
        <v>15.75</v>
      </c>
      <c r="BD248" s="78">
        <v>11</v>
      </c>
      <c r="BE248" s="69"/>
      <c r="BF248" s="70" t="s">
        <v>41</v>
      </c>
      <c r="BG248" s="134">
        <f xml:space="preserve">     $P$32</f>
        <v>21.2</v>
      </c>
      <c r="BH248" s="78">
        <v>28</v>
      </c>
    </row>
    <row r="249" spans="1:60" x14ac:dyDescent="0.3">
      <c r="B249" s="96" t="s">
        <v>148</v>
      </c>
      <c r="C249" s="73" t="s">
        <v>124</v>
      </c>
      <c r="D249" s="98" t="s">
        <v>144</v>
      </c>
      <c r="E249" s="73" t="s">
        <v>124</v>
      </c>
      <c r="F249" s="73" t="s">
        <v>145</v>
      </c>
      <c r="G249" s="73" t="s">
        <v>124</v>
      </c>
      <c r="H249" s="73" t="s">
        <v>146</v>
      </c>
      <c r="I249" s="73" t="s">
        <v>124</v>
      </c>
      <c r="J249" s="73" t="s">
        <v>110</v>
      </c>
      <c r="K249" s="73" t="s">
        <v>124</v>
      </c>
      <c r="L249" s="73" t="s">
        <v>111</v>
      </c>
      <c r="M249" s="73" t="s">
        <v>124</v>
      </c>
      <c r="N249" s="73" t="s">
        <v>112</v>
      </c>
      <c r="O249" s="73" t="s">
        <v>124</v>
      </c>
      <c r="P249" s="73" t="s">
        <v>113</v>
      </c>
      <c r="Q249" s="73" t="s">
        <v>124</v>
      </c>
      <c r="R249" s="73" t="s">
        <v>114</v>
      </c>
      <c r="S249" s="81" t="s">
        <v>124</v>
      </c>
      <c r="T249" s="71"/>
      <c r="U249" s="82" t="s">
        <v>33</v>
      </c>
      <c r="V249" s="73" t="s">
        <v>124</v>
      </c>
      <c r="W249" s="73" t="s">
        <v>34</v>
      </c>
      <c r="X249" s="73" t="s">
        <v>124</v>
      </c>
      <c r="Y249" s="73" t="s">
        <v>35</v>
      </c>
      <c r="Z249" s="81" t="s">
        <v>124</v>
      </c>
      <c r="AA249" s="71"/>
      <c r="AB249" s="87" t="s">
        <v>149</v>
      </c>
      <c r="AC249" s="81" t="s">
        <v>124</v>
      </c>
      <c r="AD249" s="71"/>
      <c r="AE249" s="82" t="s">
        <v>150</v>
      </c>
      <c r="AF249" s="73" t="s">
        <v>124</v>
      </c>
      <c r="AH249" s="68" t="s">
        <v>42</v>
      </c>
      <c r="AI249" s="134">
        <f xml:space="preserve">     $P$58</f>
        <v>15.823529411764707</v>
      </c>
      <c r="AJ249" s="78">
        <v>8</v>
      </c>
      <c r="AK249" s="69"/>
      <c r="AL249" s="70" t="s">
        <v>42</v>
      </c>
      <c r="AM249" s="134">
        <f xml:space="preserve">     $P$59</f>
        <v>15.125</v>
      </c>
      <c r="AN249" s="78">
        <v>11</v>
      </c>
      <c r="AO249" s="69"/>
      <c r="AP249" s="70" t="s">
        <v>42</v>
      </c>
      <c r="AQ249" s="134">
        <f xml:space="preserve">     $P$60</f>
        <v>16.444444444444443</v>
      </c>
      <c r="AR249" s="78">
        <v>15</v>
      </c>
      <c r="AS249" s="69"/>
      <c r="AT249" s="70" t="s">
        <v>42</v>
      </c>
      <c r="AU249" s="134">
        <f xml:space="preserve">     $P$61</f>
        <v>8.5</v>
      </c>
      <c r="AV249" s="78">
        <v>1</v>
      </c>
      <c r="AW249" s="69"/>
      <c r="AX249" s="70" t="s">
        <v>42</v>
      </c>
      <c r="AY249" s="134">
        <f xml:space="preserve">     $P$62</f>
        <v>21.75</v>
      </c>
      <c r="AZ249" s="78">
        <v>29</v>
      </c>
      <c r="BA249" s="69"/>
      <c r="BB249" s="70" t="s">
        <v>42</v>
      </c>
      <c r="BC249" s="134">
        <f xml:space="preserve">     $P$63</f>
        <v>19.25</v>
      </c>
      <c r="BD249" s="78">
        <v>22</v>
      </c>
      <c r="BE249" s="69"/>
      <c r="BF249" s="70" t="s">
        <v>42</v>
      </c>
      <c r="BG249" s="134">
        <f xml:space="preserve">     $P$64</f>
        <v>14.2</v>
      </c>
      <c r="BH249" s="78">
        <v>12</v>
      </c>
    </row>
    <row r="250" spans="1:60" x14ac:dyDescent="0.3">
      <c r="A250" s="73" t="s">
        <v>132</v>
      </c>
      <c r="B250" s="104">
        <f>AVERAGE(G230,G231,G232,G233,G234,G235,G236,G237,G242,G239,G240,G241,G243,G244,G245,G246,G247)</f>
        <v>0.43123529411764711</v>
      </c>
      <c r="C250" s="73">
        <f>$AJ$10</f>
        <v>30</v>
      </c>
      <c r="D250" s="104">
        <f>AVERAGE(H230,H231,H232,H233,H234,H235,H236,H237,H242,H239,H240,H241,H243,H244,H245,H246,H247)</f>
        <v>15.647058823529411</v>
      </c>
      <c r="E250" s="73">
        <f>$AJ$45</f>
        <v>12</v>
      </c>
      <c r="F250" s="104">
        <f>AVERAGE(I230,I231,I232,I233,I234,I235,I236,I237,I242,I239,I240,I241,I243,I244,I245,I246,I247)</f>
        <v>16.235294117647058</v>
      </c>
      <c r="G250" s="73">
        <f>$AJ$80</f>
        <v>14</v>
      </c>
      <c r="H250" s="104">
        <f>AVERAGE(J230,J231,J232,J233,J234,J235,J236,J237,J242,J239,J240,J241,J243,J244,J245,J246,J247)</f>
        <v>15.117647058823529</v>
      </c>
      <c r="I250" s="73">
        <f>$AJ$115</f>
        <v>7</v>
      </c>
      <c r="J250" s="104">
        <f>AVERAGE(K230,K231,K232,K233,K234,K235,K236,K237,K242,K239,K240,K241,K243,K244,K245,K246,K247)</f>
        <v>16.529411764705884</v>
      </c>
      <c r="K250" s="73">
        <f>$AJ$150</f>
        <v>16</v>
      </c>
      <c r="L250" s="104">
        <f>AVERAGE(L230,L231,L232,L233,L234,L235,L236,L237,L242,L239,L240,L241,L243,L244,L245,L246,L247)</f>
        <v>17.176470588235293</v>
      </c>
      <c r="M250" s="73">
        <f>$AJ$185</f>
        <v>21</v>
      </c>
      <c r="N250" s="104">
        <f>AVERAGE(M230,M231,M232,M233,M234,M235,M236,M237,M242,M239,M240,M241,M243,M244,M245,M246,M247)</f>
        <v>14.294117647058824</v>
      </c>
      <c r="O250" s="73">
        <f>$AJ$220</f>
        <v>7</v>
      </c>
      <c r="P250" s="104">
        <f>AVERAGE(N230,N231,N232,N233,N234,N235,N236,N237,N242,N239,N240,N241,N243,N244,N245,N246,N247)</f>
        <v>16.529411764705884</v>
      </c>
      <c r="Q250" s="73">
        <f>$AJ$255</f>
        <v>18</v>
      </c>
      <c r="R250" s="104">
        <f>AVERAGE(O230,O231,O232,O233,O234,O235,O236,O237,O242,O239,O240,O241,O243,O244,O245,O246,O247)</f>
        <v>14.588235294117647</v>
      </c>
      <c r="S250" s="81">
        <f>$AJ$290</f>
        <v>7</v>
      </c>
      <c r="T250" s="75"/>
      <c r="U250" s="104">
        <f>AVERAGE(Q230,Q231,Q232,Q233,Q234,Q235,Q236,Q237,Q242,Q239,Q240,Q241,Q243,Q244,Q245,Q246,Q247)</f>
        <v>17.352941176470587</v>
      </c>
      <c r="V250" s="73">
        <f>$BL$45</f>
        <v>20</v>
      </c>
      <c r="W250" s="104">
        <f>AVERAGE(R230,R231,R232,R233,R234,R235,R236,R237,R242,R239,R240,R241,R243,R244,R245,R246,R247)</f>
        <v>17.647058823529413</v>
      </c>
      <c r="X250" s="73">
        <f>$BL$115</f>
        <v>27</v>
      </c>
      <c r="Y250" s="104">
        <f>AVERAGE(S230,S231,S232,S233,S234,S235,S236,S237,S242,S239,S240,S241,S243,S244,S245,S246,S247)</f>
        <v>19.235294117647058</v>
      </c>
      <c r="Z250" s="81">
        <f>$BL$80</f>
        <v>26</v>
      </c>
      <c r="AA250" s="75"/>
      <c r="AB250" s="105">
        <f>AVERAGE(U230,U231,U232,U233,U234,U235,U236,U237,U242,U239,U240,U241,U243,U244,U245,U246,U247)</f>
        <v>14.882352941176471</v>
      </c>
      <c r="AC250" s="73">
        <f>$CN$80</f>
        <v>9</v>
      </c>
      <c r="AD250" s="75"/>
      <c r="AE250" s="104">
        <f>AVERAGE(W230,W231,W232,W233,W234,W235,W236,W237,W242,W239,W240,W241,W243,W244,W245,W246,W247)</f>
        <v>16.588235294117649</v>
      </c>
      <c r="AF250" s="73">
        <f>$CN$45</f>
        <v>19</v>
      </c>
      <c r="AH250" s="68" t="s">
        <v>43</v>
      </c>
      <c r="AI250" s="134">
        <f xml:space="preserve">     $P$90</f>
        <v>16.1875</v>
      </c>
      <c r="AJ250" s="78">
        <v>14</v>
      </c>
      <c r="AK250" s="69"/>
      <c r="AL250" s="70" t="s">
        <v>43</v>
      </c>
      <c r="AM250" s="134">
        <f xml:space="preserve">     $P$91</f>
        <v>16.75</v>
      </c>
      <c r="AN250" s="78">
        <v>17</v>
      </c>
      <c r="AO250" s="69"/>
      <c r="AP250" s="70" t="s">
        <v>43</v>
      </c>
      <c r="AQ250" s="134">
        <f xml:space="preserve">     $P$92</f>
        <v>14.222222222222221</v>
      </c>
      <c r="AR250" s="78">
        <v>7</v>
      </c>
      <c r="AS250" s="69"/>
      <c r="AT250" s="70" t="s">
        <v>43</v>
      </c>
      <c r="AU250" s="134">
        <f xml:space="preserve">     $P$93</f>
        <v>17.75</v>
      </c>
      <c r="AV250" s="78">
        <v>17</v>
      </c>
      <c r="AW250" s="69"/>
      <c r="AX250" s="70" t="s">
        <v>43</v>
      </c>
      <c r="AY250" s="134">
        <f xml:space="preserve">     $P$94</f>
        <v>15.75</v>
      </c>
      <c r="AZ250" s="78">
        <v>14</v>
      </c>
      <c r="BA250" s="69"/>
      <c r="BB250" s="70" t="s">
        <v>43</v>
      </c>
      <c r="BC250" s="134">
        <f xml:space="preserve">     $P$95</f>
        <v>15.25</v>
      </c>
      <c r="BD250" s="78">
        <v>10</v>
      </c>
      <c r="BE250" s="69"/>
      <c r="BF250" s="70" t="s">
        <v>43</v>
      </c>
      <c r="BG250" s="134">
        <f xml:space="preserve">     $P$96</f>
        <v>13.4</v>
      </c>
      <c r="BH250" s="78">
        <v>7</v>
      </c>
    </row>
    <row r="251" spans="1:60" x14ac:dyDescent="0.3">
      <c r="A251" s="73" t="s">
        <v>133</v>
      </c>
      <c r="B251" s="104">
        <f>AVERAGE(G230,G231,G232,G233,G234,G235,G236,G237)</f>
        <v>0.37475000000000003</v>
      </c>
      <c r="C251" s="73">
        <f>$AN$10</f>
        <v>31</v>
      </c>
      <c r="D251" s="104">
        <f>AVERAGE(H230,H231,H232,H233,H234,H235,H236,H237)</f>
        <v>18.25</v>
      </c>
      <c r="E251" s="73">
        <f>$AN$45</f>
        <v>23</v>
      </c>
      <c r="F251" s="104">
        <f>AVERAGE(I230,I231,I232,I233,I234,I235,I236,I237)</f>
        <v>17.625</v>
      </c>
      <c r="G251" s="73">
        <f>$AN$80</f>
        <v>19</v>
      </c>
      <c r="H251" s="104">
        <f>AVERAGE(J230,J231,J232,J233,J234,J235,J236,J237)</f>
        <v>17.75</v>
      </c>
      <c r="I251" s="73">
        <f>$AN$115</f>
        <v>21</v>
      </c>
      <c r="J251" s="104">
        <f>AVERAGE(K230,K231,K232,K233,K234,K235,K236,K237)</f>
        <v>15</v>
      </c>
      <c r="K251" s="73">
        <f>$AN$150</f>
        <v>10</v>
      </c>
      <c r="L251" s="104">
        <f>AVERAGE(L230,L231,L232,L233,L234,L235,L236,L237)</f>
        <v>18.5</v>
      </c>
      <c r="M251" s="73">
        <f>$AN$185</f>
        <v>23</v>
      </c>
      <c r="N251" s="104">
        <f>AVERAGE(M230,M231,M232,M233,M234,M235,M236,M237)</f>
        <v>16</v>
      </c>
      <c r="O251" s="73">
        <f>$AN$220</f>
        <v>16</v>
      </c>
      <c r="P251" s="104">
        <f>AVERAGE(N230,N231,N232,N233,N234,N235,N236,N237)</f>
        <v>19.625</v>
      </c>
      <c r="Q251" s="73">
        <f>$AN$255</f>
        <v>28</v>
      </c>
      <c r="R251" s="104">
        <f>AVERAGE(O230,O231,O232,O233,O234,O235,O236,O237)</f>
        <v>17.625</v>
      </c>
      <c r="S251" s="81">
        <f>$AN$290</f>
        <v>18</v>
      </c>
      <c r="T251" s="75"/>
      <c r="U251" s="104">
        <f>AVERAGE(Q230,Q231,Q232,Q233,Q234,Q235,Q236,Q237)</f>
        <v>15.875</v>
      </c>
      <c r="V251" s="73">
        <f>$BP$45</f>
        <v>15</v>
      </c>
      <c r="W251" s="104">
        <f>AVERAGE(R230,R231,R232,R233,R234,R235,R236,R237)</f>
        <v>17.75</v>
      </c>
      <c r="X251" s="73">
        <f>$BP$115</f>
        <v>21</v>
      </c>
      <c r="Y251" s="104">
        <f>AVERAGE(S230,S231,S232,S233,S234,S235,S236,S237)</f>
        <v>15.875</v>
      </c>
      <c r="Z251" s="81">
        <f>$BP$80</f>
        <v>16</v>
      </c>
      <c r="AA251" s="75"/>
      <c r="AB251" s="105">
        <f>AVERAGE(U230,U231,U232,U233,U234,U235,U236,U237)</f>
        <v>13.5</v>
      </c>
      <c r="AC251" s="73">
        <f>$CR$80</f>
        <v>6</v>
      </c>
      <c r="AD251" s="75"/>
      <c r="AE251" s="104">
        <f>AVERAGE(W230,W231,W232,W233,W234,W235,W236,W237)</f>
        <v>17.75</v>
      </c>
      <c r="AF251" s="73">
        <f>$CR$45</f>
        <v>20</v>
      </c>
      <c r="AH251" s="68" t="s">
        <v>44</v>
      </c>
      <c r="AI251" s="134">
        <f xml:space="preserve">     $P$122</f>
        <v>18.294117647058822</v>
      </c>
      <c r="AJ251" s="78">
        <v>28</v>
      </c>
      <c r="AK251" s="69"/>
      <c r="AL251" s="70" t="s">
        <v>44</v>
      </c>
      <c r="AM251" s="134">
        <f xml:space="preserve">     $P$123</f>
        <v>14.875</v>
      </c>
      <c r="AN251" s="78">
        <v>8</v>
      </c>
      <c r="AO251" s="69"/>
      <c r="AP251" s="70" t="s">
        <v>44</v>
      </c>
      <c r="AQ251" s="134">
        <f xml:space="preserve">     $P$124</f>
        <v>21.333333333333332</v>
      </c>
      <c r="AR251" s="78">
        <v>32</v>
      </c>
      <c r="AS251" s="69"/>
      <c r="AT251" s="70" t="s">
        <v>44</v>
      </c>
      <c r="AU251" s="134">
        <f xml:space="preserve">     $P$125</f>
        <v>19.5</v>
      </c>
      <c r="AV251" s="78">
        <v>26</v>
      </c>
      <c r="AW251" s="69"/>
      <c r="AX251" s="70" t="s">
        <v>44</v>
      </c>
      <c r="AY251" s="134">
        <f xml:space="preserve">     $P$126</f>
        <v>10.25</v>
      </c>
      <c r="AZ251" s="78">
        <v>3</v>
      </c>
      <c r="BA251" s="69"/>
      <c r="BB251" s="70" t="s">
        <v>44</v>
      </c>
      <c r="BC251" s="134">
        <f xml:space="preserve">     $P$127</f>
        <v>20.75</v>
      </c>
      <c r="BD251" s="78">
        <v>27</v>
      </c>
      <c r="BE251" s="69"/>
      <c r="BF251" s="70" t="s">
        <v>44</v>
      </c>
      <c r="BG251" s="134">
        <f xml:space="preserve">     $P$128</f>
        <v>21.8</v>
      </c>
      <c r="BH251" s="78">
        <v>29</v>
      </c>
    </row>
    <row r="252" spans="1:60" x14ac:dyDescent="0.3">
      <c r="A252" s="73" t="s">
        <v>134</v>
      </c>
      <c r="B252" s="104">
        <f>AVERAGE(G239:G247)</f>
        <v>0.48144444444444456</v>
      </c>
      <c r="C252" s="73">
        <f>$AR$10</f>
        <v>17</v>
      </c>
      <c r="D252" s="104">
        <f>AVERAGE(H239:H247)</f>
        <v>13.333333333333334</v>
      </c>
      <c r="E252" s="73">
        <f>$AR$45</f>
        <v>7</v>
      </c>
      <c r="F252" s="104">
        <f>AVERAGE(I239:I247)</f>
        <v>15</v>
      </c>
      <c r="G252" s="73">
        <f>$AR$80</f>
        <v>12</v>
      </c>
      <c r="H252" s="104">
        <f>AVERAGE(J239:J247)</f>
        <v>12.777777777777779</v>
      </c>
      <c r="I252" s="73">
        <f>$AR$115</f>
        <v>5</v>
      </c>
      <c r="J252" s="104">
        <f>AVERAGE(K239:K247)</f>
        <v>17.888888888888889</v>
      </c>
      <c r="K252" s="73">
        <f>$AR$150</f>
        <v>20</v>
      </c>
      <c r="L252" s="104">
        <f>AVERAGE(L239:L247)</f>
        <v>16</v>
      </c>
      <c r="M252" s="73">
        <f>$AR$185</f>
        <v>15</v>
      </c>
      <c r="N252" s="104">
        <f>AVERAGE(M239:M247)</f>
        <v>12.777777777777779</v>
      </c>
      <c r="O252" s="73">
        <f>$AR$220</f>
        <v>3</v>
      </c>
      <c r="P252" s="104">
        <f>AVERAGE(N239:N247)</f>
        <v>13.777777777777779</v>
      </c>
      <c r="Q252" s="73">
        <f>$AR$255</f>
        <v>5</v>
      </c>
      <c r="R252" s="104">
        <f>AVERAGE(O239:O247)</f>
        <v>11.888888888888889</v>
      </c>
      <c r="S252" s="81">
        <f>$AR$290</f>
        <v>2</v>
      </c>
      <c r="T252" s="75"/>
      <c r="U252" s="104">
        <f>AVERAGE(Q239:Q247)</f>
        <v>18.666666666666668</v>
      </c>
      <c r="V252" s="73">
        <f>$BT$45</f>
        <v>26</v>
      </c>
      <c r="W252" s="104">
        <f>AVERAGE(R239:R247)</f>
        <v>17.555555555555557</v>
      </c>
      <c r="X252" s="73">
        <f>$BT$115</f>
        <v>22</v>
      </c>
      <c r="Y252" s="104">
        <f>AVERAGE(S239:S247)</f>
        <v>22.222222222222221</v>
      </c>
      <c r="Z252" s="81">
        <f>$BT$80</f>
        <v>31</v>
      </c>
      <c r="AA252" s="75"/>
      <c r="AB252" s="105">
        <f>AVERAGE(U239:U247)</f>
        <v>16.111111111111111</v>
      </c>
      <c r="AC252" s="73">
        <f>$CV$80</f>
        <v>12</v>
      </c>
      <c r="AD252" s="75"/>
      <c r="AE252" s="104">
        <f>AVERAGE(W239:W247)</f>
        <v>15.555555555555555</v>
      </c>
      <c r="AF252" s="73">
        <f>$CV$45</f>
        <v>11</v>
      </c>
      <c r="AH252" s="68" t="s">
        <v>45</v>
      </c>
      <c r="AI252" s="134">
        <f xml:space="preserve">     $P$154</f>
        <v>16.058823529411764</v>
      </c>
      <c r="AJ252" s="78">
        <v>10</v>
      </c>
      <c r="AK252" s="69"/>
      <c r="AL252" s="70" t="s">
        <v>45</v>
      </c>
      <c r="AM252" s="134">
        <f xml:space="preserve">     $P$155</f>
        <v>18.375</v>
      </c>
      <c r="AN252" s="78">
        <v>25</v>
      </c>
      <c r="AO252" s="69"/>
      <c r="AP252" s="70" t="s">
        <v>45</v>
      </c>
      <c r="AQ252" s="134">
        <f xml:space="preserve">     $P$156</f>
        <v>14</v>
      </c>
      <c r="AR252" s="78">
        <v>6</v>
      </c>
      <c r="AS252" s="69"/>
      <c r="AT252" s="70" t="s">
        <v>45</v>
      </c>
      <c r="AU252" s="134">
        <f xml:space="preserve">     $P$157</f>
        <v>17.25</v>
      </c>
      <c r="AV252" s="78">
        <v>13</v>
      </c>
      <c r="AW252" s="69"/>
      <c r="AX252" s="70" t="s">
        <v>45</v>
      </c>
      <c r="AY252" s="134">
        <f xml:space="preserve">     $P$158</f>
        <v>19.5</v>
      </c>
      <c r="AZ252" s="78">
        <v>24</v>
      </c>
      <c r="BA252" s="69"/>
      <c r="BB252" s="70" t="s">
        <v>45</v>
      </c>
      <c r="BC252" s="134">
        <f xml:space="preserve">     $P$159</f>
        <v>23.25</v>
      </c>
      <c r="BD252" s="78">
        <v>31</v>
      </c>
      <c r="BE252" s="69"/>
      <c r="BF252" s="70" t="s">
        <v>45</v>
      </c>
      <c r="BG252" s="134">
        <f xml:space="preserve">     $P$160</f>
        <v>6.6</v>
      </c>
      <c r="BH252" s="78">
        <v>1</v>
      </c>
    </row>
    <row r="253" spans="1:60" x14ac:dyDescent="0.3">
      <c r="A253" s="73" t="s">
        <v>135</v>
      </c>
      <c r="B253" s="104">
        <f>AVERAGE(G230,G231,G232,G233)</f>
        <v>0.33300000000000002</v>
      </c>
      <c r="C253" s="73">
        <f>$AV$10</f>
        <v>31</v>
      </c>
      <c r="D253" s="104">
        <f>AVERAGE(H230,H231,H232,H233)</f>
        <v>21.25</v>
      </c>
      <c r="E253" s="73">
        <f>$AV$45</f>
        <v>29</v>
      </c>
      <c r="F253" s="104">
        <f>AVERAGE(I230,I231,I232,I233)</f>
        <v>17.25</v>
      </c>
      <c r="G253" s="73">
        <f>$AV$80</f>
        <v>16</v>
      </c>
      <c r="H253" s="104">
        <f>AVERAGE(J230,J231,J232,J233)</f>
        <v>21.25</v>
      </c>
      <c r="I253" s="73">
        <f>$AV$115</f>
        <v>29</v>
      </c>
      <c r="J253" s="104">
        <f>AVERAGE(K230,K231,K232,K233)</f>
        <v>17.75</v>
      </c>
      <c r="K253" s="73">
        <f>$AV$150</f>
        <v>19</v>
      </c>
      <c r="L253" s="104">
        <f>AVERAGE(L230,L231,L232,L233)</f>
        <v>19.75</v>
      </c>
      <c r="M253" s="73">
        <f>$AV$185</f>
        <v>22</v>
      </c>
      <c r="N253" s="104">
        <f>AVERAGE(M230,M231,M232,M233)</f>
        <v>20.5</v>
      </c>
      <c r="O253" s="73">
        <f>$AV$220</f>
        <v>25</v>
      </c>
      <c r="P253" s="104">
        <f>AVERAGE(N230,N231,N232,N233)</f>
        <v>17.5</v>
      </c>
      <c r="Q253" s="73">
        <f>$AV$255</f>
        <v>14</v>
      </c>
      <c r="R253" s="104">
        <f>AVERAGE(O230,O231,O232,O233)</f>
        <v>14.75</v>
      </c>
      <c r="S253" s="81">
        <f>$AV$290</f>
        <v>11</v>
      </c>
      <c r="T253" s="75"/>
      <c r="U253" s="104">
        <f>AVERAGE(Q230,Q231,Q232,Q233)</f>
        <v>17</v>
      </c>
      <c r="V253" s="73">
        <f>$BX$45</f>
        <v>16</v>
      </c>
      <c r="W253" s="104">
        <f>AVERAGE(R230,R231,R232,R233)</f>
        <v>20.75</v>
      </c>
      <c r="X253" s="73">
        <f>$BX$115</f>
        <v>26</v>
      </c>
      <c r="Y253" s="104">
        <f>AVERAGE(S230,S231,S232,S233)</f>
        <v>11.5</v>
      </c>
      <c r="Z253" s="81">
        <f>$BX$80</f>
        <v>5</v>
      </c>
      <c r="AA253" s="75"/>
      <c r="AB253" s="105">
        <f>AVERAGE(U230,U231,U232,U233)</f>
        <v>9.75</v>
      </c>
      <c r="AC253" s="73">
        <f>$CZ$80</f>
        <v>3</v>
      </c>
      <c r="AD253" s="75"/>
      <c r="AE253" s="104">
        <f>AVERAGE(W230,W231,W232,W233)</f>
        <v>19.5</v>
      </c>
      <c r="AF253" s="73">
        <f>$CZ$45</f>
        <v>25</v>
      </c>
      <c r="AH253" s="68" t="s">
        <v>46</v>
      </c>
      <c r="AI253" s="134">
        <f xml:space="preserve">     $P$186</f>
        <v>18.529411764705884</v>
      </c>
      <c r="AJ253" s="78">
        <v>30</v>
      </c>
      <c r="AK253" s="69"/>
      <c r="AL253" s="70" t="s">
        <v>46</v>
      </c>
      <c r="AM253" s="134">
        <f xml:space="preserve">     $P$187</f>
        <v>20</v>
      </c>
      <c r="AN253" s="78">
        <v>29</v>
      </c>
      <c r="AO253" s="69"/>
      <c r="AP253" s="70" t="s">
        <v>46</v>
      </c>
      <c r="AQ253" s="134">
        <f xml:space="preserve">     $P$188</f>
        <v>17.222222222222221</v>
      </c>
      <c r="AR253" s="78">
        <v>22</v>
      </c>
      <c r="AS253" s="69"/>
      <c r="AT253" s="70" t="s">
        <v>46</v>
      </c>
      <c r="AU253" s="134">
        <f xml:space="preserve">     $P$189</f>
        <v>19.25</v>
      </c>
      <c r="AV253" s="78">
        <v>25</v>
      </c>
      <c r="AW253" s="69"/>
      <c r="AX253" s="70" t="s">
        <v>46</v>
      </c>
      <c r="AY253" s="134">
        <f xml:space="preserve">     $P$190</f>
        <v>20.75</v>
      </c>
      <c r="AZ253" s="78">
        <v>28</v>
      </c>
      <c r="BA253" s="69"/>
      <c r="BB253" s="70" t="s">
        <v>46</v>
      </c>
      <c r="BC253" s="134">
        <f xml:space="preserve">     $P$191</f>
        <v>21.75</v>
      </c>
      <c r="BD253" s="78">
        <v>29</v>
      </c>
      <c r="BE253" s="69"/>
      <c r="BF253" s="70" t="s">
        <v>46</v>
      </c>
      <c r="BG253" s="134">
        <f xml:space="preserve">     $P$192</f>
        <v>13.6</v>
      </c>
      <c r="BH253" s="78">
        <v>8</v>
      </c>
    </row>
    <row r="254" spans="1:60" x14ac:dyDescent="0.3">
      <c r="A254" s="73" t="s">
        <v>136</v>
      </c>
      <c r="B254" s="104">
        <f>AVERAGE(G234,G235,G236,G237)</f>
        <v>0.41650000000000004</v>
      </c>
      <c r="C254" s="73">
        <f>$AZ$10</f>
        <v>24</v>
      </c>
      <c r="D254" s="104">
        <f>AVERAGE(H234,H235,H236,H237)</f>
        <v>15.25</v>
      </c>
      <c r="E254" s="73">
        <f>$AZ$45</f>
        <v>11</v>
      </c>
      <c r="F254" s="104">
        <f>AVERAGE(I234,I235,I236,I237)</f>
        <v>18</v>
      </c>
      <c r="G254" s="73">
        <f>$AZ$80</f>
        <v>20</v>
      </c>
      <c r="H254" s="104">
        <f>AVERAGE(J234,J235,J236,J237)</f>
        <v>14.25</v>
      </c>
      <c r="I254" s="73">
        <f>$AZ$115</f>
        <v>9</v>
      </c>
      <c r="J254" s="104">
        <f>AVERAGE(K234,K235,K236,K237)</f>
        <v>12.25</v>
      </c>
      <c r="K254" s="73">
        <f>$AZ$150</f>
        <v>5</v>
      </c>
      <c r="L254" s="104">
        <f>AVERAGE(L234,L235,L236,L237)</f>
        <v>17.25</v>
      </c>
      <c r="M254" s="73">
        <f>$AZ$185</f>
        <v>20</v>
      </c>
      <c r="N254" s="104">
        <f>AVERAGE(M234,M235,M236,M237)</f>
        <v>11.5</v>
      </c>
      <c r="O254" s="73">
        <f>$AZ$220</f>
        <v>7</v>
      </c>
      <c r="P254" s="104">
        <f>AVERAGE(N234,N235,N236,N237)</f>
        <v>21.75</v>
      </c>
      <c r="Q254" s="73">
        <f>$AZ$255</f>
        <v>29</v>
      </c>
      <c r="R254" s="104">
        <f>AVERAGE(O234,O235,O236,O237)</f>
        <v>20.5</v>
      </c>
      <c r="S254" s="81">
        <f>$AZ$290</f>
        <v>25</v>
      </c>
      <c r="T254" s="75"/>
      <c r="U254" s="104">
        <f>AVERAGE(Q234,Q235,Q236,Q237)</f>
        <v>14.75</v>
      </c>
      <c r="V254" s="73">
        <f>$CB$45</f>
        <v>13</v>
      </c>
      <c r="W254" s="104">
        <f>AVERAGE(R234,R235,R236,R237)</f>
        <v>14.75</v>
      </c>
      <c r="X254" s="73">
        <f>$CB$115</f>
        <v>11</v>
      </c>
      <c r="Y254" s="104">
        <f>AVERAGE(S234,S235,S236,S237)</f>
        <v>20.25</v>
      </c>
      <c r="Z254" s="81">
        <f>$CB$80</f>
        <v>22</v>
      </c>
      <c r="AA254" s="75"/>
      <c r="AB254" s="105">
        <f>AVERAGE(U234,U235,U236,U237)</f>
        <v>17.25</v>
      </c>
      <c r="AC254" s="73">
        <f>$DD$80</f>
        <v>18</v>
      </c>
      <c r="AD254" s="75"/>
      <c r="AE254" s="104">
        <f>AVERAGE(W234,W235,W236,W237)</f>
        <v>16</v>
      </c>
      <c r="AF254" s="73">
        <f>$DD$45</f>
        <v>14</v>
      </c>
      <c r="AH254" s="68" t="s">
        <v>47</v>
      </c>
      <c r="AI254" s="134">
        <f xml:space="preserve">     $P$218</f>
        <v>13.941176470588236</v>
      </c>
      <c r="AJ254" s="78">
        <v>2</v>
      </c>
      <c r="AK254" s="69"/>
      <c r="AL254" s="70" t="s">
        <v>47</v>
      </c>
      <c r="AM254" s="134">
        <f xml:space="preserve">     $P$219</f>
        <v>15.375</v>
      </c>
      <c r="AN254" s="78">
        <v>12</v>
      </c>
      <c r="AO254" s="69"/>
      <c r="AP254" s="70" t="s">
        <v>47</v>
      </c>
      <c r="AQ254" s="134">
        <f xml:space="preserve">     $P$220</f>
        <v>12.666666666666666</v>
      </c>
      <c r="AR254" s="78">
        <v>2</v>
      </c>
      <c r="AS254" s="69"/>
      <c r="AT254" s="70" t="s">
        <v>47</v>
      </c>
      <c r="AU254" s="134">
        <f xml:space="preserve">     $P$221</f>
        <v>14.5</v>
      </c>
      <c r="AV254" s="78">
        <v>9</v>
      </c>
      <c r="AW254" s="69"/>
      <c r="AX254" s="70" t="s">
        <v>47</v>
      </c>
      <c r="AY254" s="134">
        <f xml:space="preserve">     $P$222</f>
        <v>16.25</v>
      </c>
      <c r="AZ254" s="78">
        <v>16</v>
      </c>
      <c r="BA254" s="69"/>
      <c r="BB254" s="70" t="s">
        <v>47</v>
      </c>
      <c r="BC254" s="134">
        <f xml:space="preserve">     $P$223</f>
        <v>11</v>
      </c>
      <c r="BD254" s="78">
        <v>3</v>
      </c>
      <c r="BE254" s="69"/>
      <c r="BF254" s="70" t="s">
        <v>47</v>
      </c>
      <c r="BG254" s="134">
        <f xml:space="preserve">     $P$224</f>
        <v>14</v>
      </c>
      <c r="BH254" s="78">
        <v>11</v>
      </c>
    </row>
    <row r="255" spans="1:60" x14ac:dyDescent="0.3">
      <c r="A255" s="73" t="s">
        <v>137</v>
      </c>
      <c r="B255" s="104">
        <f>AVERAGE(G239:G242)</f>
        <v>0.58350000000000002</v>
      </c>
      <c r="C255" s="73">
        <f>$BD$10</f>
        <v>5</v>
      </c>
      <c r="D255" s="104">
        <f>AVERAGE(H239:H242)</f>
        <v>11</v>
      </c>
      <c r="E255" s="73">
        <f>$BD$45</f>
        <v>5</v>
      </c>
      <c r="F255" s="104">
        <f>AVERAGE(I239:I242)</f>
        <v>13</v>
      </c>
      <c r="G255" s="73">
        <f>$BD$80</f>
        <v>10</v>
      </c>
      <c r="H255" s="104">
        <f>AVERAGE(J239:J242)</f>
        <v>10.25</v>
      </c>
      <c r="I255" s="73">
        <f>$BD$115</f>
        <v>3</v>
      </c>
      <c r="J255" s="104">
        <f>AVERAGE(K239:K242)</f>
        <v>17</v>
      </c>
      <c r="K255" s="73">
        <f>$BD$150</f>
        <v>20</v>
      </c>
      <c r="L255" s="104">
        <f>AVERAGE(L239:L242)</f>
        <v>15</v>
      </c>
      <c r="M255" s="73">
        <f>$BD$185</f>
        <v>14</v>
      </c>
      <c r="N255" s="104">
        <f>AVERAGE(M239:M242)</f>
        <v>12.75</v>
      </c>
      <c r="O255" s="73">
        <f>$BD$220</f>
        <v>5</v>
      </c>
      <c r="P255" s="104">
        <f>AVERAGE(N239:N242)</f>
        <v>11.75</v>
      </c>
      <c r="Q255" s="73">
        <f>$BD$255</f>
        <v>5</v>
      </c>
      <c r="R255" s="104">
        <f>AVERAGE(O239:O242)</f>
        <v>10.5</v>
      </c>
      <c r="S255" s="81">
        <f>$BD$290</f>
        <v>4</v>
      </c>
      <c r="T255" s="75"/>
      <c r="U255" s="104">
        <f>AVERAGE(Q239:Q242)</f>
        <v>16.25</v>
      </c>
      <c r="V255" s="73">
        <f>$CF$45</f>
        <v>14</v>
      </c>
      <c r="W255" s="104">
        <f>AVERAGE(R239:R242)</f>
        <v>13.75</v>
      </c>
      <c r="X255" s="73">
        <f>$CF$115</f>
        <v>7</v>
      </c>
      <c r="Y255" s="104">
        <f>AVERAGE(S239:S242)</f>
        <v>25.25</v>
      </c>
      <c r="Z255" s="81">
        <f>$CF$80</f>
        <v>32</v>
      </c>
      <c r="AA255" s="75"/>
      <c r="AB255" s="105">
        <f>AVERAGE(U239:U242)</f>
        <v>13.5</v>
      </c>
      <c r="AC255" s="73">
        <f>$DH$80</f>
        <v>9</v>
      </c>
      <c r="AD255" s="75"/>
      <c r="AE255" s="104">
        <f>AVERAGE(W239:W242)</f>
        <v>10.5</v>
      </c>
      <c r="AF255" s="73">
        <f>$DH$45</f>
        <v>2</v>
      </c>
      <c r="AH255" s="68" t="s">
        <v>48</v>
      </c>
      <c r="AI255" s="134">
        <f xml:space="preserve">     $P$250</f>
        <v>16.529411764705884</v>
      </c>
      <c r="AJ255" s="78">
        <v>18</v>
      </c>
      <c r="AK255" s="69"/>
      <c r="AL255" s="70" t="s">
        <v>48</v>
      </c>
      <c r="AM255" s="134">
        <f xml:space="preserve">     $P$251</f>
        <v>19.625</v>
      </c>
      <c r="AN255" s="78">
        <v>28</v>
      </c>
      <c r="AO255" s="69"/>
      <c r="AP255" s="70" t="s">
        <v>48</v>
      </c>
      <c r="AQ255" s="134">
        <f xml:space="preserve">     $P$252</f>
        <v>13.777777777777779</v>
      </c>
      <c r="AR255" s="78">
        <v>5</v>
      </c>
      <c r="AS255" s="69"/>
      <c r="AT255" s="70" t="s">
        <v>48</v>
      </c>
      <c r="AU255" s="134">
        <f xml:space="preserve">     $P$253</f>
        <v>17.5</v>
      </c>
      <c r="AV255" s="78">
        <v>14</v>
      </c>
      <c r="AW255" s="69"/>
      <c r="AX255" s="70" t="s">
        <v>48</v>
      </c>
      <c r="AY255" s="134">
        <f xml:space="preserve">     $P$254</f>
        <v>21.75</v>
      </c>
      <c r="AZ255" s="78">
        <v>29</v>
      </c>
      <c r="BA255" s="69"/>
      <c r="BB255" s="70" t="s">
        <v>48</v>
      </c>
      <c r="BC255" s="134">
        <f xml:space="preserve">     $P$255</f>
        <v>11.75</v>
      </c>
      <c r="BD255" s="78">
        <v>5</v>
      </c>
      <c r="BE255" s="69"/>
      <c r="BF255" s="70" t="s">
        <v>48</v>
      </c>
      <c r="BG255" s="134">
        <f xml:space="preserve">     $P$256</f>
        <v>15.4</v>
      </c>
      <c r="BH255" s="78">
        <v>16</v>
      </c>
    </row>
    <row r="256" spans="1:60" x14ac:dyDescent="0.3">
      <c r="A256" s="73" t="s">
        <v>138</v>
      </c>
      <c r="B256" s="104">
        <f>AVERAGE(G243,G244,G245,G246,G247)</f>
        <v>0.39979999999999999</v>
      </c>
      <c r="C256" s="73">
        <f>$BH$10</f>
        <v>26</v>
      </c>
      <c r="D256" s="104">
        <f>AVERAGE(H243,H244,H245,H246,H247)</f>
        <v>15.2</v>
      </c>
      <c r="E256" s="73">
        <f>$BH$45</f>
        <v>11</v>
      </c>
      <c r="F256" s="104">
        <f>AVERAGE(I243,I244,I245,I246,I247)</f>
        <v>16.600000000000001</v>
      </c>
      <c r="G256" s="73">
        <f>$BH$80</f>
        <v>15</v>
      </c>
      <c r="H256" s="104">
        <f>AVERAGE(J243,J244,J245,J246,J247)</f>
        <v>14.8</v>
      </c>
      <c r="I256" s="73">
        <f>$BH$115</f>
        <v>11</v>
      </c>
      <c r="J256" s="104">
        <f>AVERAGE(K243,K244,K245,K246,K247)</f>
        <v>18.600000000000001</v>
      </c>
      <c r="K256" s="73">
        <f>$BH$150</f>
        <v>22</v>
      </c>
      <c r="L256" s="104">
        <f>AVERAGE(L243,L244,L245,L246,L247)</f>
        <v>16.8</v>
      </c>
      <c r="M256" s="73">
        <f>$BH$185</f>
        <v>17</v>
      </c>
      <c r="N256" s="104">
        <f>AVERAGE(M243,M244,M245,M246,M247)</f>
        <v>12.8</v>
      </c>
      <c r="O256" s="73">
        <f>$BH$220</f>
        <v>8</v>
      </c>
      <c r="P256" s="104">
        <f>AVERAGE(N243,N244,N245,N246,N247)</f>
        <v>15.4</v>
      </c>
      <c r="Q256" s="73">
        <f>$BH$255</f>
        <v>16</v>
      </c>
      <c r="R256" s="104">
        <f>AVERAGE(O243,O244,O245,O246,O247)</f>
        <v>13</v>
      </c>
      <c r="S256" s="81">
        <f>$BH$290</f>
        <v>4</v>
      </c>
      <c r="T256" s="80"/>
      <c r="U256" s="104">
        <f>AVERAGE(Q243,Q244,Q245,Q246,Q247)</f>
        <v>20.6</v>
      </c>
      <c r="V256" s="73">
        <f>$CJ$45</f>
        <v>29</v>
      </c>
      <c r="W256" s="104">
        <f>AVERAGE(R243,R244,R245,R246,R247)</f>
        <v>20.6</v>
      </c>
      <c r="X256" s="73">
        <f>$CJ$115</f>
        <v>27</v>
      </c>
      <c r="Y256" s="104">
        <f>AVERAGE(S243,S244,S245,S246,S247)</f>
        <v>19.8</v>
      </c>
      <c r="Z256" s="81">
        <f>$CJ$80</f>
        <v>22</v>
      </c>
      <c r="AA256" s="80"/>
      <c r="AB256" s="105">
        <f>AVERAGE(U243,U244,U245,U246,U247)</f>
        <v>18.2</v>
      </c>
      <c r="AC256" s="73">
        <f>$DL$80</f>
        <v>23</v>
      </c>
      <c r="AD256" s="80"/>
      <c r="AE256" s="104">
        <f>AVERAGE(W243,W244,W245,W246,W247)</f>
        <v>19.600000000000001</v>
      </c>
      <c r="AF256" s="73">
        <f>$DL$45</f>
        <v>23</v>
      </c>
      <c r="AH256" s="68" t="s">
        <v>49</v>
      </c>
      <c r="AI256" s="134">
        <f xml:space="preserve">     $P$282</f>
        <v>16.294117647058822</v>
      </c>
      <c r="AJ256" s="78">
        <v>15</v>
      </c>
      <c r="AK256" s="69"/>
      <c r="AL256" s="70" t="s">
        <v>49</v>
      </c>
      <c r="AM256" s="134">
        <f xml:space="preserve">     $P$283</f>
        <v>16.25</v>
      </c>
      <c r="AN256" s="78">
        <v>13</v>
      </c>
      <c r="AO256" s="69"/>
      <c r="AP256" s="70" t="s">
        <v>49</v>
      </c>
      <c r="AQ256" s="134">
        <f xml:space="preserve">     $P$284</f>
        <v>16.333333333333332</v>
      </c>
      <c r="AR256" s="78">
        <v>13</v>
      </c>
      <c r="AS256" s="69"/>
      <c r="AT256" s="70" t="s">
        <v>49</v>
      </c>
      <c r="AU256" s="134">
        <f xml:space="preserve">     $P$285</f>
        <v>18</v>
      </c>
      <c r="AV256" s="78">
        <v>20</v>
      </c>
      <c r="AW256" s="69"/>
      <c r="AX256" s="70" t="s">
        <v>49</v>
      </c>
      <c r="AY256" s="134">
        <f xml:space="preserve">     $P$286</f>
        <v>14.5</v>
      </c>
      <c r="AZ256" s="78">
        <v>10</v>
      </c>
      <c r="BA256" s="69"/>
      <c r="BB256" s="70" t="s">
        <v>49</v>
      </c>
      <c r="BC256" s="134">
        <f xml:space="preserve">     $P$287</f>
        <v>23.25</v>
      </c>
      <c r="BD256" s="78">
        <v>31</v>
      </c>
      <c r="BE256" s="69"/>
      <c r="BF256" s="70" t="s">
        <v>49</v>
      </c>
      <c r="BG256" s="134">
        <f xml:space="preserve">     $P$288</f>
        <v>10.8</v>
      </c>
      <c r="BH256" s="78">
        <v>3</v>
      </c>
    </row>
    <row r="257" spans="1:60" x14ac:dyDescent="0.3">
      <c r="AH257" s="68" t="s">
        <v>50</v>
      </c>
      <c r="AI257" s="134">
        <f xml:space="preserve">     $P$314</f>
        <v>16.764705882352942</v>
      </c>
      <c r="AJ257" s="78">
        <v>20</v>
      </c>
      <c r="AK257" s="69"/>
      <c r="AL257" s="70" t="s">
        <v>50</v>
      </c>
      <c r="AM257" s="134">
        <f xml:space="preserve">     $P$315</f>
        <v>16.25</v>
      </c>
      <c r="AN257" s="78">
        <v>13</v>
      </c>
      <c r="AO257" s="69"/>
      <c r="AP257" s="70" t="s">
        <v>50</v>
      </c>
      <c r="AQ257" s="134">
        <f xml:space="preserve">     $P$316</f>
        <v>17.222222222222221</v>
      </c>
      <c r="AR257" s="78">
        <v>22</v>
      </c>
      <c r="AS257" s="69"/>
      <c r="AT257" s="70" t="s">
        <v>50</v>
      </c>
      <c r="AU257" s="134">
        <f xml:space="preserve">     $P$317</f>
        <v>15.5</v>
      </c>
      <c r="AV257" s="78">
        <v>11</v>
      </c>
      <c r="AW257" s="69"/>
      <c r="AX257" s="70" t="s">
        <v>50</v>
      </c>
      <c r="AY257" s="134">
        <f xml:space="preserve">     $P$318</f>
        <v>17</v>
      </c>
      <c r="AZ257" s="78">
        <v>18</v>
      </c>
      <c r="BA257" s="69"/>
      <c r="BB257" s="70" t="s">
        <v>50</v>
      </c>
      <c r="BC257" s="134">
        <f xml:space="preserve">     $P$319</f>
        <v>19.25</v>
      </c>
      <c r="BD257" s="78">
        <v>22</v>
      </c>
      <c r="BE257" s="69"/>
      <c r="BF257" s="70" t="s">
        <v>50</v>
      </c>
      <c r="BG257" s="134">
        <f xml:space="preserve">     $P$320</f>
        <v>15.6</v>
      </c>
      <c r="BH257" s="78">
        <v>17</v>
      </c>
    </row>
    <row r="258" spans="1:60" ht="13.8" customHeight="1" x14ac:dyDescent="0.3">
      <c r="A258" s="279" t="s">
        <v>80</v>
      </c>
      <c r="B258" s="280"/>
      <c r="C258" s="280"/>
      <c r="D258" s="280"/>
      <c r="E258" s="281"/>
      <c r="AH258" s="68" t="s">
        <v>51</v>
      </c>
      <c r="AI258" s="134">
        <f xml:space="preserve">     $P$346</f>
        <v>16.823529411764707</v>
      </c>
      <c r="AJ258" s="78">
        <v>21</v>
      </c>
      <c r="AK258" s="69"/>
      <c r="AL258" s="70" t="s">
        <v>51</v>
      </c>
      <c r="AM258" s="134">
        <f xml:space="preserve">     $P$347</f>
        <v>17</v>
      </c>
      <c r="AN258" s="78">
        <v>20</v>
      </c>
      <c r="AO258" s="69"/>
      <c r="AP258" s="70" t="s">
        <v>51</v>
      </c>
      <c r="AQ258" s="134">
        <f xml:space="preserve">     $P$348</f>
        <v>16.666666666666668</v>
      </c>
      <c r="AR258" s="78">
        <v>19</v>
      </c>
      <c r="AS258" s="69"/>
      <c r="AT258" s="70" t="s">
        <v>51</v>
      </c>
      <c r="AU258" s="134">
        <f xml:space="preserve">     $P$349</f>
        <v>14.5</v>
      </c>
      <c r="AV258" s="78">
        <v>9</v>
      </c>
      <c r="AW258" s="69"/>
      <c r="AX258" s="70" t="s">
        <v>51</v>
      </c>
      <c r="AY258" s="134">
        <f xml:space="preserve">     $P$350</f>
        <v>19.5</v>
      </c>
      <c r="AZ258" s="78">
        <v>24</v>
      </c>
      <c r="BA258" s="69"/>
      <c r="BB258" s="70" t="s">
        <v>51</v>
      </c>
      <c r="BC258" s="134">
        <f xml:space="preserve">     $P$351</f>
        <v>12.5</v>
      </c>
      <c r="BD258" s="78">
        <v>6</v>
      </c>
      <c r="BE258" s="69"/>
      <c r="BF258" s="70" t="s">
        <v>51</v>
      </c>
      <c r="BG258" s="134">
        <f xml:space="preserve">     $P$352</f>
        <v>20</v>
      </c>
      <c r="BH258" s="78">
        <v>25</v>
      </c>
    </row>
    <row r="259" spans="1:60" ht="13.8" customHeight="1" x14ac:dyDescent="0.3">
      <c r="A259" s="282"/>
      <c r="B259" s="283"/>
      <c r="C259" s="283"/>
      <c r="D259" s="283"/>
      <c r="E259" s="284"/>
      <c r="AH259" s="68" t="s">
        <v>52</v>
      </c>
      <c r="AI259" s="134">
        <f xml:space="preserve">     $P$378</f>
        <v>16.588235294117649</v>
      </c>
      <c r="AJ259" s="78">
        <v>19</v>
      </c>
      <c r="AK259" s="69"/>
      <c r="AL259" s="70" t="s">
        <v>52</v>
      </c>
      <c r="AM259" s="134">
        <f xml:space="preserve">     $P$379</f>
        <v>16.75</v>
      </c>
      <c r="AN259" s="78">
        <v>17</v>
      </c>
      <c r="AO259" s="69"/>
      <c r="AP259" s="70" t="s">
        <v>52</v>
      </c>
      <c r="AQ259" s="134">
        <f xml:space="preserve">     $P$380</f>
        <v>16.444444444444443</v>
      </c>
      <c r="AR259" s="78">
        <v>15</v>
      </c>
      <c r="AS259" s="69"/>
      <c r="AT259" s="70" t="s">
        <v>52</v>
      </c>
      <c r="AU259" s="134">
        <f xml:space="preserve">     $P$381</f>
        <v>18.75</v>
      </c>
      <c r="AV259" s="78">
        <v>22</v>
      </c>
      <c r="AW259" s="69"/>
      <c r="AX259" s="70" t="s">
        <v>52</v>
      </c>
      <c r="AY259" s="134">
        <f xml:space="preserve">     $P$382</f>
        <v>14.75</v>
      </c>
      <c r="AZ259" s="78">
        <v>12</v>
      </c>
      <c r="BA259" s="69"/>
      <c r="BB259" s="70" t="s">
        <v>52</v>
      </c>
      <c r="BC259" s="134">
        <f xml:space="preserve">     $P$383</f>
        <v>9.75</v>
      </c>
      <c r="BD259" s="78">
        <v>2</v>
      </c>
      <c r="BE259" s="69"/>
      <c r="BF259" s="70" t="s">
        <v>52</v>
      </c>
      <c r="BG259" s="134">
        <f xml:space="preserve">     $P$384</f>
        <v>21.8</v>
      </c>
      <c r="BH259" s="78">
        <v>29</v>
      </c>
    </row>
    <row r="260" spans="1:60" ht="13.8" customHeight="1" x14ac:dyDescent="0.3">
      <c r="A260" s="285"/>
      <c r="B260" s="286"/>
      <c r="C260" s="286"/>
      <c r="D260" s="286"/>
      <c r="E260" s="287"/>
      <c r="H260" s="306" t="s">
        <v>232</v>
      </c>
      <c r="I260" s="307"/>
      <c r="J260" s="307"/>
      <c r="K260" s="307"/>
      <c r="L260" s="307"/>
      <c r="M260" s="307"/>
      <c r="N260" s="307"/>
      <c r="O260" s="307"/>
      <c r="P260" s="307"/>
      <c r="Q260" s="307"/>
      <c r="R260" s="307"/>
      <c r="S260" s="307"/>
      <c r="T260" s="307"/>
      <c r="U260" s="307"/>
      <c r="V260" s="308"/>
      <c r="W260" s="86" t="s">
        <v>38</v>
      </c>
      <c r="X260" s="72"/>
      <c r="Y260" s="72"/>
      <c r="Z260" s="72"/>
      <c r="AA260" s="72"/>
      <c r="AB260" s="72"/>
      <c r="AC260" s="72"/>
      <c r="AD260" s="72"/>
      <c r="AE260" s="72"/>
      <c r="AF260" s="72"/>
      <c r="AH260" s="68" t="s">
        <v>53</v>
      </c>
      <c r="AI260" s="134">
        <f xml:space="preserve">     $P$410</f>
        <v>15.705882352941176</v>
      </c>
      <c r="AJ260" s="78">
        <v>7</v>
      </c>
      <c r="AK260" s="69"/>
      <c r="AL260" s="70" t="s">
        <v>53</v>
      </c>
      <c r="AM260" s="134">
        <f xml:space="preserve">     $P$411</f>
        <v>15</v>
      </c>
      <c r="AN260" s="78">
        <v>10</v>
      </c>
      <c r="AO260" s="69"/>
      <c r="AP260" s="70" t="s">
        <v>53</v>
      </c>
      <c r="AQ260" s="134">
        <f xml:space="preserve">     $P$412</f>
        <v>16.333333333333332</v>
      </c>
      <c r="AR260" s="78">
        <v>13</v>
      </c>
      <c r="AS260" s="69"/>
      <c r="AT260" s="70" t="s">
        <v>53</v>
      </c>
      <c r="AU260" s="134">
        <f xml:space="preserve">     $P$413</f>
        <v>19.5</v>
      </c>
      <c r="AV260" s="78">
        <v>26</v>
      </c>
      <c r="AW260" s="69"/>
      <c r="AX260" s="70" t="s">
        <v>53</v>
      </c>
      <c r="AY260" s="134">
        <f xml:space="preserve">     $P$414</f>
        <v>10.5</v>
      </c>
      <c r="AZ260" s="78">
        <v>4</v>
      </c>
      <c r="BA260" s="69"/>
      <c r="BB260" s="70" t="s">
        <v>53</v>
      </c>
      <c r="BC260" s="134">
        <f xml:space="preserve">     $P$415</f>
        <v>21.25</v>
      </c>
      <c r="BD260" s="78">
        <v>28</v>
      </c>
      <c r="BE260" s="69"/>
      <c r="BF260" s="70" t="s">
        <v>53</v>
      </c>
      <c r="BG260" s="134">
        <f xml:space="preserve">     $P$416</f>
        <v>12.4</v>
      </c>
      <c r="BH260" s="78">
        <v>5</v>
      </c>
    </row>
    <row r="261" spans="1:60" x14ac:dyDescent="0.3">
      <c r="A261" s="73" t="s">
        <v>139</v>
      </c>
      <c r="B261" s="96" t="s">
        <v>140</v>
      </c>
      <c r="C261" s="73" t="s">
        <v>141</v>
      </c>
      <c r="D261" s="98" t="s">
        <v>228</v>
      </c>
      <c r="E261" s="73" t="s">
        <v>142</v>
      </c>
      <c r="G261" s="73" t="s">
        <v>143</v>
      </c>
      <c r="H261" s="74" t="s">
        <v>144</v>
      </c>
      <c r="I261" s="74" t="s">
        <v>145</v>
      </c>
      <c r="J261" s="74" t="s">
        <v>146</v>
      </c>
      <c r="K261" s="74" t="s">
        <v>110</v>
      </c>
      <c r="L261" s="74" t="s">
        <v>111</v>
      </c>
      <c r="M261" s="74" t="s">
        <v>112</v>
      </c>
      <c r="N261" s="74" t="s">
        <v>113</v>
      </c>
      <c r="O261" s="89" t="s">
        <v>114</v>
      </c>
      <c r="P261" s="92"/>
      <c r="Q261" s="76" t="s">
        <v>33</v>
      </c>
      <c r="R261" s="74" t="s">
        <v>34</v>
      </c>
      <c r="S261" s="89" t="s">
        <v>35</v>
      </c>
      <c r="T261" s="71"/>
      <c r="U261" s="93" t="s">
        <v>149</v>
      </c>
      <c r="V261" s="92"/>
      <c r="W261" s="76" t="s">
        <v>150</v>
      </c>
      <c r="X261" s="72"/>
      <c r="Y261" s="72"/>
      <c r="Z261" s="72"/>
      <c r="AA261" s="72"/>
      <c r="AB261" s="72"/>
      <c r="AC261" s="72"/>
      <c r="AD261" s="72"/>
      <c r="AE261" s="72"/>
      <c r="AF261" s="72"/>
      <c r="AH261" s="68" t="s">
        <v>54</v>
      </c>
      <c r="AI261" s="134">
        <f xml:space="preserve">     $P$442</f>
        <v>13.411764705882353</v>
      </c>
      <c r="AJ261" s="78">
        <v>1</v>
      </c>
      <c r="AK261" s="69"/>
      <c r="AL261" s="70" t="s">
        <v>54</v>
      </c>
      <c r="AM261" s="134">
        <f xml:space="preserve">     $P$443</f>
        <v>11.375</v>
      </c>
      <c r="AN261" s="78">
        <v>1</v>
      </c>
      <c r="AO261" s="69"/>
      <c r="AP261" s="70" t="s">
        <v>54</v>
      </c>
      <c r="AQ261" s="134">
        <f xml:space="preserve">     $P$444</f>
        <v>15.222222222222221</v>
      </c>
      <c r="AR261" s="78">
        <v>10</v>
      </c>
      <c r="AS261" s="69"/>
      <c r="AT261" s="70" t="s">
        <v>54</v>
      </c>
      <c r="AU261" s="134">
        <f xml:space="preserve">     $P$445</f>
        <v>8.5</v>
      </c>
      <c r="AV261" s="78">
        <v>1</v>
      </c>
      <c r="AW261" s="69"/>
      <c r="AX261" s="70" t="s">
        <v>54</v>
      </c>
      <c r="AY261" s="134">
        <f xml:space="preserve">     $P$446</f>
        <v>14.25</v>
      </c>
      <c r="AZ261" s="78">
        <v>9</v>
      </c>
      <c r="BA261" s="69"/>
      <c r="BB261" s="70" t="s">
        <v>54</v>
      </c>
      <c r="BC261" s="134">
        <f xml:space="preserve">     $P$447</f>
        <v>13.75</v>
      </c>
      <c r="BD261" s="78">
        <v>8</v>
      </c>
      <c r="BE261" s="69"/>
      <c r="BF261" s="70" t="s">
        <v>54</v>
      </c>
      <c r="BG261" s="134">
        <f xml:space="preserve">     $P$448</f>
        <v>16.399999999999999</v>
      </c>
      <c r="BH261" s="78">
        <v>19</v>
      </c>
    </row>
    <row r="262" spans="1:60" x14ac:dyDescent="0.3">
      <c r="A262" s="73">
        <v>1</v>
      </c>
      <c r="B262" s="96">
        <v>44815</v>
      </c>
      <c r="C262" s="84" t="s">
        <v>180</v>
      </c>
      <c r="D262" s="99">
        <v>0.84722222222222221</v>
      </c>
      <c r="E262" s="99">
        <v>0.68402777777777779</v>
      </c>
      <c r="G262" s="73">
        <f>$G$21</f>
        <v>0.66700000000000004</v>
      </c>
      <c r="H262" s="73">
        <f>DVOA!$F$618</f>
        <v>1</v>
      </c>
      <c r="I262" s="73">
        <f>DVOA!$F$620</f>
        <v>10</v>
      </c>
      <c r="J262" s="73">
        <f>DVOA!$F$624</f>
        <v>1</v>
      </c>
      <c r="K262" s="73">
        <f>DVOA!$F$627</f>
        <v>18</v>
      </c>
      <c r="L262" s="73">
        <f>DVOA!$F$628</f>
        <v>6</v>
      </c>
      <c r="M262" s="73">
        <f>DVOA!$F$629</f>
        <v>2</v>
      </c>
      <c r="N262" s="73">
        <f>DVOA!$F$632</f>
        <v>6</v>
      </c>
      <c r="O262" s="81">
        <f>DVOA!$F$621</f>
        <v>1</v>
      </c>
      <c r="P262" s="88"/>
      <c r="Q262" s="82">
        <f>DVOA!$AE$618</f>
        <v>27</v>
      </c>
      <c r="R262" s="73">
        <f>DVOA!$AE$619</f>
        <v>18</v>
      </c>
      <c r="S262" s="81">
        <f>DVOA!$AE$620</f>
        <v>26</v>
      </c>
      <c r="T262" s="75"/>
      <c r="U262" s="87">
        <f>DVOA!$AE$632</f>
        <v>15</v>
      </c>
      <c r="V262" s="88"/>
      <c r="W262" s="82">
        <f>DVOA!$AE$628</f>
        <v>5</v>
      </c>
      <c r="X262" s="72"/>
      <c r="Y262" s="72"/>
      <c r="Z262" s="72"/>
      <c r="AA262" s="72"/>
      <c r="AB262" s="72"/>
      <c r="AC262" s="72"/>
      <c r="AD262" s="72"/>
      <c r="AE262" s="72"/>
      <c r="AF262" s="72"/>
      <c r="AH262" s="68" t="s">
        <v>55</v>
      </c>
      <c r="AI262" s="134">
        <f xml:space="preserve">     $P$474</f>
        <v>15.647058823529411</v>
      </c>
      <c r="AJ262" s="78">
        <v>6</v>
      </c>
      <c r="AK262" s="69"/>
      <c r="AL262" s="70" t="s">
        <v>55</v>
      </c>
      <c r="AM262" s="134">
        <f xml:space="preserve">     $P$475</f>
        <v>18.875</v>
      </c>
      <c r="AN262" s="78">
        <v>26</v>
      </c>
      <c r="AO262" s="69"/>
      <c r="AP262" s="70" t="s">
        <v>55</v>
      </c>
      <c r="AQ262" s="134">
        <f xml:space="preserve">     $P$476</f>
        <v>12.777777777777779</v>
      </c>
      <c r="AR262" s="78">
        <v>3</v>
      </c>
      <c r="AS262" s="69"/>
      <c r="AT262" s="70" t="s">
        <v>55</v>
      </c>
      <c r="AU262" s="134">
        <f xml:space="preserve">     $P$477</f>
        <v>17.5</v>
      </c>
      <c r="AV262" s="78">
        <v>14</v>
      </c>
      <c r="AW262" s="69"/>
      <c r="AX262" s="70" t="s">
        <v>55</v>
      </c>
      <c r="AY262" s="134">
        <f xml:space="preserve">     $P$478</f>
        <v>20.25</v>
      </c>
      <c r="AZ262" s="78">
        <v>26</v>
      </c>
      <c r="BA262" s="69"/>
      <c r="BB262" s="70" t="s">
        <v>55</v>
      </c>
      <c r="BC262" s="134">
        <f xml:space="preserve">     $P$479</f>
        <v>17.75</v>
      </c>
      <c r="BD262" s="78">
        <v>19</v>
      </c>
      <c r="BE262" s="69"/>
      <c r="BF262" s="70" t="s">
        <v>55</v>
      </c>
      <c r="BG262" s="134">
        <f xml:space="preserve">     $P$480</f>
        <v>8.8000000000000007</v>
      </c>
      <c r="BH262" s="78">
        <v>2</v>
      </c>
    </row>
    <row r="263" spans="1:60" x14ac:dyDescent="0.3">
      <c r="A263" s="73">
        <v>2</v>
      </c>
      <c r="B263" s="96">
        <v>44822</v>
      </c>
      <c r="C263" s="84" t="s">
        <v>189</v>
      </c>
      <c r="D263" s="99">
        <v>0.68402777777777779</v>
      </c>
      <c r="E263" s="85" t="s">
        <v>169</v>
      </c>
      <c r="G263" s="73">
        <f>$G$44</f>
        <v>0.33300000000000002</v>
      </c>
      <c r="H263" s="73">
        <f>DVOA!$F$135</f>
        <v>7</v>
      </c>
      <c r="I263" s="73">
        <f>DVOA!$F$137</f>
        <v>9</v>
      </c>
      <c r="J263" s="73">
        <f>DVOA!$F$141</f>
        <v>8</v>
      </c>
      <c r="K263" s="73">
        <f>DVOA!$F$144</f>
        <v>6</v>
      </c>
      <c r="L263" s="73">
        <f>DVOA!$F$145</f>
        <v>22</v>
      </c>
      <c r="M263" s="73">
        <f>DVOA!$F$146</f>
        <v>4</v>
      </c>
      <c r="N263" s="73">
        <f>DVOA!$F$149</f>
        <v>23</v>
      </c>
      <c r="O263" s="81">
        <f>DVOA!$F$138</f>
        <v>9</v>
      </c>
      <c r="P263" s="88"/>
      <c r="Q263" s="82">
        <f>DVOA!$AE$135</f>
        <v>31</v>
      </c>
      <c r="R263" s="73">
        <f>DVOA!$AE$136</f>
        <v>26</v>
      </c>
      <c r="S263" s="81">
        <f>DVOA!$AE$137</f>
        <v>30</v>
      </c>
      <c r="T263" s="75"/>
      <c r="U263" s="87">
        <f>DVOA!$AE$149</f>
        <v>19</v>
      </c>
      <c r="V263" s="88"/>
      <c r="W263" s="82">
        <f>DVOA!$AE$145</f>
        <v>20</v>
      </c>
      <c r="X263" s="72"/>
      <c r="Y263" s="72"/>
      <c r="Z263" s="72"/>
      <c r="AA263" s="72"/>
      <c r="AB263" s="72"/>
      <c r="AC263" s="72"/>
      <c r="AD263" s="72"/>
      <c r="AE263" s="72"/>
      <c r="AF263" s="72"/>
      <c r="AH263" s="68" t="s">
        <v>56</v>
      </c>
      <c r="AI263" s="134">
        <f xml:space="preserve">     $P$506</f>
        <v>15.941176470588236</v>
      </c>
      <c r="AJ263" s="78">
        <v>9</v>
      </c>
      <c r="AK263" s="69"/>
      <c r="AL263" s="70" t="s">
        <v>56</v>
      </c>
      <c r="AM263" s="134">
        <f xml:space="preserve">     $P$507</f>
        <v>17</v>
      </c>
      <c r="AN263" s="78">
        <v>20</v>
      </c>
      <c r="AO263" s="69"/>
      <c r="AP263" s="70" t="s">
        <v>56</v>
      </c>
      <c r="AQ263" s="134">
        <f xml:space="preserve">     $P$508</f>
        <v>15</v>
      </c>
      <c r="AR263" s="78">
        <v>9</v>
      </c>
      <c r="AS263" s="69"/>
      <c r="AT263" s="70" t="s">
        <v>56</v>
      </c>
      <c r="AU263" s="134">
        <f xml:space="preserve">     $P$509</f>
        <v>20</v>
      </c>
      <c r="AV263" s="78">
        <v>29</v>
      </c>
      <c r="AW263" s="69"/>
      <c r="AX263" s="70" t="s">
        <v>56</v>
      </c>
      <c r="AY263" s="134">
        <f xml:space="preserve">     $P$510</f>
        <v>14</v>
      </c>
      <c r="AZ263" s="78">
        <v>8</v>
      </c>
      <c r="BA263" s="69"/>
      <c r="BB263" s="70" t="s">
        <v>56</v>
      </c>
      <c r="BC263" s="134">
        <f xml:space="preserve">     $P$511</f>
        <v>16</v>
      </c>
      <c r="BD263" s="78">
        <v>12</v>
      </c>
      <c r="BE263" s="69"/>
      <c r="BF263" s="70" t="s">
        <v>56</v>
      </c>
      <c r="BG263" s="134">
        <f xml:space="preserve">     $P$512</f>
        <v>14.2</v>
      </c>
      <c r="BH263" s="78">
        <v>12</v>
      </c>
    </row>
    <row r="264" spans="1:60" x14ac:dyDescent="0.3">
      <c r="A264" s="73">
        <v>3</v>
      </c>
      <c r="B264" s="96">
        <v>44830</v>
      </c>
      <c r="C264" s="85" t="s">
        <v>175</v>
      </c>
      <c r="D264" s="99">
        <v>0.84375</v>
      </c>
      <c r="E264" s="85" t="s">
        <v>171</v>
      </c>
      <c r="G264" s="73">
        <f>$G$75</f>
        <v>0.66700000000000004</v>
      </c>
      <c r="H264" s="73">
        <f>DVOA!$F$492</f>
        <v>28</v>
      </c>
      <c r="I264" s="73">
        <f>DVOA!$F$494</f>
        <v>28</v>
      </c>
      <c r="J264" s="73">
        <f>DVOA!$F$498</f>
        <v>25</v>
      </c>
      <c r="K264" s="73">
        <f>DVOA!$F$501</f>
        <v>22</v>
      </c>
      <c r="L264" s="73">
        <f>DVOA!$F$502</f>
        <v>13</v>
      </c>
      <c r="M264" s="73">
        <f>DVOA!$F$503</f>
        <v>11</v>
      </c>
      <c r="N264" s="73">
        <f>DVOA!$F$506</f>
        <v>22</v>
      </c>
      <c r="O264" s="81">
        <f>DVOA!$F$495</f>
        <v>30</v>
      </c>
      <c r="P264" s="88"/>
      <c r="Q264" s="82">
        <f>DVOA!$AE$492</f>
        <v>20</v>
      </c>
      <c r="R264" s="73">
        <f>DVOA!$AE$493</f>
        <v>25</v>
      </c>
      <c r="S264" s="81">
        <f>DVOA!$AE$494</f>
        <v>11</v>
      </c>
      <c r="T264" s="75"/>
      <c r="U264" s="87">
        <f>DVOA!$AE$506</f>
        <v>13</v>
      </c>
      <c r="V264" s="88"/>
      <c r="W264" s="82">
        <f>DVOA!$AE$502</f>
        <v>28</v>
      </c>
      <c r="X264" s="72"/>
      <c r="Y264" s="72"/>
      <c r="Z264" s="72"/>
      <c r="AA264" s="72"/>
      <c r="AB264" s="72"/>
      <c r="AC264" s="72"/>
      <c r="AD264" s="72"/>
      <c r="AE264" s="72"/>
      <c r="AF264" s="72"/>
      <c r="AH264" s="68" t="s">
        <v>57</v>
      </c>
      <c r="AI264" s="134">
        <f xml:space="preserve">     $P$570</f>
        <v>17.470588235294116</v>
      </c>
      <c r="AJ264" s="78">
        <v>26</v>
      </c>
      <c r="AK264" s="69"/>
      <c r="AL264" s="70" t="s">
        <v>57</v>
      </c>
      <c r="AM264" s="134">
        <f xml:space="preserve">     $P$571</f>
        <v>13.25</v>
      </c>
      <c r="AN264" s="78">
        <v>3</v>
      </c>
      <c r="AO264" s="69"/>
      <c r="AP264" s="70" t="s">
        <v>57</v>
      </c>
      <c r="AQ264" s="134">
        <f xml:space="preserve">     $P$572</f>
        <v>21.222222222222221</v>
      </c>
      <c r="AR264" s="78">
        <v>31</v>
      </c>
      <c r="AS264" s="69"/>
      <c r="AT264" s="70" t="s">
        <v>57</v>
      </c>
      <c r="AU264" s="134">
        <f xml:space="preserve">     $P$573</f>
        <v>12</v>
      </c>
      <c r="AV264" s="78">
        <v>6</v>
      </c>
      <c r="AW264" s="69"/>
      <c r="AX264" s="70" t="s">
        <v>57</v>
      </c>
      <c r="AY264" s="134">
        <f xml:space="preserve">     $P$574</f>
        <v>14.5</v>
      </c>
      <c r="AZ264" s="78">
        <v>10</v>
      </c>
      <c r="BA264" s="69"/>
      <c r="BB264" s="70" t="s">
        <v>57</v>
      </c>
      <c r="BC264" s="134">
        <f xml:space="preserve">     $P$575</f>
        <v>22.5</v>
      </c>
      <c r="BD264" s="78">
        <v>30</v>
      </c>
      <c r="BE264" s="69"/>
      <c r="BF264" s="70" t="s">
        <v>57</v>
      </c>
      <c r="BG264" s="134">
        <f xml:space="preserve">     $P$576</f>
        <v>20.2</v>
      </c>
      <c r="BH264" s="78">
        <v>26</v>
      </c>
    </row>
    <row r="265" spans="1:60" x14ac:dyDescent="0.3">
      <c r="A265" s="73">
        <v>4</v>
      </c>
      <c r="B265" s="96">
        <v>44836</v>
      </c>
      <c r="C265" s="84" t="s">
        <v>223</v>
      </c>
      <c r="D265" s="99">
        <v>0.54166666666666663</v>
      </c>
      <c r="E265" s="85" t="s">
        <v>170</v>
      </c>
      <c r="G265" s="73">
        <f>$G$49</f>
        <v>0.33300000000000002</v>
      </c>
      <c r="H265" s="73">
        <f>DVOA!$F$660</f>
        <v>29</v>
      </c>
      <c r="I265" s="73">
        <f>DVOA!$F$662</f>
        <v>16</v>
      </c>
      <c r="J265" s="73">
        <f>DVOA!$F$666</f>
        <v>28</v>
      </c>
      <c r="K265" s="73">
        <f>DVOA!$F$669</f>
        <v>25</v>
      </c>
      <c r="L265" s="73">
        <f>DVOA!$F$670</f>
        <v>20</v>
      </c>
      <c r="M265" s="73">
        <f>DVOA!$F$671</f>
        <v>28</v>
      </c>
      <c r="N265" s="73">
        <f>DVOA!$F$674</f>
        <v>21</v>
      </c>
      <c r="O265" s="81">
        <f>DVOA!$F$663</f>
        <v>18</v>
      </c>
      <c r="P265" s="88"/>
      <c r="Q265" s="82">
        <f>DVOA!$AE$660</f>
        <v>29</v>
      </c>
      <c r="R265" s="73">
        <f>DVOA!$AE$661</f>
        <v>27</v>
      </c>
      <c r="S265" s="81">
        <f>DVOA!$AE$662</f>
        <v>25</v>
      </c>
      <c r="T265" s="75"/>
      <c r="U265" s="87">
        <f>DVOA!$AE$674</f>
        <v>18</v>
      </c>
      <c r="V265" s="88"/>
      <c r="W265" s="82">
        <f>DVOA!$AE$670</f>
        <v>32</v>
      </c>
      <c r="X265" s="72"/>
      <c r="Y265" s="72"/>
      <c r="Z265" s="72"/>
      <c r="AA265" s="72"/>
      <c r="AB265" s="72"/>
      <c r="AC265" s="72"/>
      <c r="AD265" s="72"/>
      <c r="AE265" s="72"/>
      <c r="AF265" s="72"/>
      <c r="AH265" s="68" t="s">
        <v>58</v>
      </c>
      <c r="AI265" s="134">
        <f xml:space="preserve">     $P$602</f>
        <v>16.117647058823529</v>
      </c>
      <c r="AJ265" s="78">
        <v>11</v>
      </c>
      <c r="AK265" s="69"/>
      <c r="AL265" s="70" t="s">
        <v>58</v>
      </c>
      <c r="AM265" s="134">
        <f xml:space="preserve">     $P$603</f>
        <v>20.125</v>
      </c>
      <c r="AN265" s="78">
        <v>30</v>
      </c>
      <c r="AO265" s="69"/>
      <c r="AP265" s="70" t="s">
        <v>58</v>
      </c>
      <c r="AQ265" s="134">
        <f xml:space="preserve">     $P$604</f>
        <v>12.555555555555555</v>
      </c>
      <c r="AR265" s="78">
        <v>1</v>
      </c>
      <c r="AS265" s="69"/>
      <c r="AT265" s="70" t="s">
        <v>58</v>
      </c>
      <c r="AU265" s="134">
        <f xml:space="preserve">     $P$605</f>
        <v>22</v>
      </c>
      <c r="AV265" s="78">
        <v>31</v>
      </c>
      <c r="AW265" s="69"/>
      <c r="AX265" s="70" t="s">
        <v>58</v>
      </c>
      <c r="AY265" s="134">
        <f xml:space="preserve">     $P$606</f>
        <v>18.25</v>
      </c>
      <c r="AZ265" s="78">
        <v>21</v>
      </c>
      <c r="BA265" s="69"/>
      <c r="BB265" s="70" t="s">
        <v>58</v>
      </c>
      <c r="BC265" s="134">
        <f xml:space="preserve">     $P$607</f>
        <v>11.25</v>
      </c>
      <c r="BD265" s="78">
        <v>4</v>
      </c>
      <c r="BE265" s="69"/>
      <c r="BF265" s="70" t="s">
        <v>58</v>
      </c>
      <c r="BG265" s="134">
        <f xml:space="preserve">     $P$608</f>
        <v>13.6</v>
      </c>
      <c r="BH265" s="78">
        <v>8</v>
      </c>
    </row>
    <row r="266" spans="1:60" x14ac:dyDescent="0.3">
      <c r="A266" s="73">
        <v>5</v>
      </c>
      <c r="B266" s="96">
        <v>44843</v>
      </c>
      <c r="C266" s="84" t="s">
        <v>154</v>
      </c>
      <c r="D266" s="99">
        <v>0.68402777777777779</v>
      </c>
      <c r="E266" s="85" t="s">
        <v>170</v>
      </c>
      <c r="G266" s="73">
        <f>$G$8</f>
        <v>0.66700000000000004</v>
      </c>
      <c r="H266" s="73">
        <f>DVOA!$F$387</f>
        <v>16</v>
      </c>
      <c r="I266" s="73">
        <f>DVOA!$F$389</f>
        <v>4</v>
      </c>
      <c r="J266" s="73">
        <f>DVOA!$F$393</f>
        <v>22</v>
      </c>
      <c r="K266" s="73">
        <f>DVOA!$F$396</f>
        <v>30</v>
      </c>
      <c r="L266" s="73">
        <f>DVOA!$F$397</f>
        <v>30</v>
      </c>
      <c r="M266" s="73">
        <f>DVOA!$F$398</f>
        <v>7</v>
      </c>
      <c r="N266" s="73">
        <f>DVOA!$F$401</f>
        <v>17</v>
      </c>
      <c r="O266" s="81">
        <f>DVOA!$F$390</f>
        <v>2</v>
      </c>
      <c r="P266" s="88"/>
      <c r="Q266" s="82">
        <f>DVOA!$AE$387</f>
        <v>18</v>
      </c>
      <c r="R266" s="73">
        <f>DVOA!$AE$388</f>
        <v>16</v>
      </c>
      <c r="S266" s="81">
        <f>DVOA!$AE$389</f>
        <v>14</v>
      </c>
      <c r="T266" s="75"/>
      <c r="U266" s="87">
        <f>DVOA!$AE$401</f>
        <v>31</v>
      </c>
      <c r="V266" s="88"/>
      <c r="W266" s="82">
        <f>DVOA!$AE$397</f>
        <v>24</v>
      </c>
      <c r="X266" s="72"/>
      <c r="Y266" s="72"/>
      <c r="Z266" s="72"/>
      <c r="AA266" s="72"/>
      <c r="AB266" s="72"/>
      <c r="AC266" s="72"/>
      <c r="AD266" s="72"/>
      <c r="AE266" s="72"/>
      <c r="AF266" s="72"/>
      <c r="AH266" s="68" t="s">
        <v>59</v>
      </c>
      <c r="AI266" s="134">
        <f xml:space="preserve">     $P$538</f>
        <v>14.764705882352942</v>
      </c>
      <c r="AJ266" s="78">
        <v>3</v>
      </c>
      <c r="AK266" s="69"/>
      <c r="AL266" s="70" t="s">
        <v>59</v>
      </c>
      <c r="AM266" s="134">
        <f xml:space="preserve">     $P$539</f>
        <v>12.75</v>
      </c>
      <c r="AN266" s="78">
        <v>2</v>
      </c>
      <c r="AO266" s="69"/>
      <c r="AP266" s="70" t="s">
        <v>59</v>
      </c>
      <c r="AQ266" s="134">
        <f xml:space="preserve">     $P$540</f>
        <v>16.555555555555557</v>
      </c>
      <c r="AR266" s="78">
        <v>17</v>
      </c>
      <c r="AS266" s="69"/>
      <c r="AT266" s="70" t="s">
        <v>59</v>
      </c>
      <c r="AU266" s="134">
        <f xml:space="preserve">     $P$541</f>
        <v>17.5</v>
      </c>
      <c r="AV266" s="78">
        <v>14</v>
      </c>
      <c r="AW266" s="69"/>
      <c r="AX266" s="70" t="s">
        <v>59</v>
      </c>
      <c r="AY266" s="134">
        <f xml:space="preserve">     $P$542</f>
        <v>8</v>
      </c>
      <c r="AZ266" s="78">
        <v>1</v>
      </c>
      <c r="BA266" s="69"/>
      <c r="BB266" s="70" t="s">
        <v>59</v>
      </c>
      <c r="BC266" s="134">
        <f xml:space="preserve">     $P$543</f>
        <v>16</v>
      </c>
      <c r="BD266" s="78">
        <v>12</v>
      </c>
      <c r="BE266" s="69"/>
      <c r="BF266" s="70" t="s">
        <v>59</v>
      </c>
      <c r="BG266" s="134">
        <f xml:space="preserve">     $P$544</f>
        <v>17</v>
      </c>
      <c r="BH266" s="78">
        <v>20</v>
      </c>
    </row>
    <row r="267" spans="1:60" x14ac:dyDescent="0.3">
      <c r="A267" s="73">
        <v>6</v>
      </c>
      <c r="B267" s="96">
        <v>44850</v>
      </c>
      <c r="C267" s="84" t="s">
        <v>214</v>
      </c>
      <c r="D267" s="99">
        <v>0.84722222222222221</v>
      </c>
      <c r="E267" s="85" t="s">
        <v>194</v>
      </c>
      <c r="G267" s="73">
        <f>$G$10</f>
        <v>1</v>
      </c>
      <c r="H267" s="73">
        <f>DVOA!$F$534</f>
        <v>6</v>
      </c>
      <c r="I267" s="73">
        <f>DVOA!$F$536</f>
        <v>25</v>
      </c>
      <c r="J267" s="73">
        <f>DVOA!$F$540</f>
        <v>3</v>
      </c>
      <c r="K267" s="73">
        <f>DVOA!$F$543</f>
        <v>7</v>
      </c>
      <c r="L267" s="73">
        <f>DVOA!$F$544</f>
        <v>4</v>
      </c>
      <c r="M267" s="73">
        <f>DVOA!$F$545</f>
        <v>13</v>
      </c>
      <c r="N267" s="73">
        <f>DVOA!$F$548</f>
        <v>7</v>
      </c>
      <c r="O267" s="81">
        <f>DVOA!$F$537</f>
        <v>16</v>
      </c>
      <c r="P267" s="88"/>
      <c r="Q267" s="82">
        <f>DVOA!$AE$534</f>
        <v>4</v>
      </c>
      <c r="R267" s="73">
        <f>DVOA!$AE$535</f>
        <v>4</v>
      </c>
      <c r="S267" s="81">
        <f>DVOA!$AE$536</f>
        <v>10</v>
      </c>
      <c r="T267" s="75"/>
      <c r="U267" s="87">
        <f>DVOA!$AE$548</f>
        <v>28</v>
      </c>
      <c r="V267" s="88"/>
      <c r="W267" s="82">
        <f>DVOA!$AE$544</f>
        <v>4</v>
      </c>
      <c r="X267" s="72"/>
      <c r="Y267" s="72"/>
      <c r="Z267" s="72"/>
      <c r="AA267" s="72"/>
      <c r="AB267" s="72"/>
      <c r="AC267" s="72"/>
      <c r="AD267" s="72"/>
      <c r="AE267" s="72"/>
      <c r="AF267" s="72"/>
      <c r="AH267" s="68" t="s">
        <v>60</v>
      </c>
      <c r="AI267" s="134">
        <f xml:space="preserve">     $P$634</f>
        <v>16.294117647058822</v>
      </c>
      <c r="AJ267" s="78">
        <v>15</v>
      </c>
      <c r="AK267" s="69"/>
      <c r="AL267" s="70" t="s">
        <v>60</v>
      </c>
      <c r="AM267" s="134">
        <f xml:space="preserve">     $P$635</f>
        <v>17.5</v>
      </c>
      <c r="AN267" s="78">
        <v>23</v>
      </c>
      <c r="AO267" s="69"/>
      <c r="AP267" s="70" t="s">
        <v>60</v>
      </c>
      <c r="AQ267" s="134">
        <f xml:space="preserve">     $P$636</f>
        <v>15.222222222222221</v>
      </c>
      <c r="AR267" s="78">
        <v>10</v>
      </c>
      <c r="AS267" s="69"/>
      <c r="AT267" s="70" t="s">
        <v>60</v>
      </c>
      <c r="AU267" s="134">
        <f xml:space="preserve">     $P$637</f>
        <v>18.75</v>
      </c>
      <c r="AV267" s="78">
        <v>22</v>
      </c>
      <c r="AW267" s="69"/>
      <c r="AX267" s="70" t="s">
        <v>60</v>
      </c>
      <c r="AY267" s="134">
        <f xml:space="preserve">     $P$638</f>
        <v>16.25</v>
      </c>
      <c r="AZ267" s="78">
        <v>16</v>
      </c>
      <c r="BA267" s="69"/>
      <c r="BB267" s="70" t="s">
        <v>60</v>
      </c>
      <c r="BC267" s="134">
        <f xml:space="preserve">     $P$639</f>
        <v>17.25</v>
      </c>
      <c r="BD267" s="78">
        <v>15</v>
      </c>
      <c r="BE267" s="69"/>
      <c r="BF267" s="70" t="s">
        <v>60</v>
      </c>
      <c r="BG267" s="134">
        <f xml:space="preserve">     $P$640</f>
        <v>13.6</v>
      </c>
      <c r="BH267" s="78">
        <v>8</v>
      </c>
    </row>
    <row r="268" spans="1:60" x14ac:dyDescent="0.3">
      <c r="A268" s="73">
        <v>7</v>
      </c>
      <c r="B268" s="96">
        <v>44857</v>
      </c>
      <c r="C268" s="84" t="s">
        <v>182</v>
      </c>
      <c r="D268" s="99">
        <v>0.54166666666666663</v>
      </c>
      <c r="E268" s="84" t="s">
        <v>169</v>
      </c>
      <c r="G268" s="84">
        <f>$G$113</f>
        <v>0.33300000000000002</v>
      </c>
      <c r="H268" s="73">
        <f>DVOA!$F$219</f>
        <v>22</v>
      </c>
      <c r="I268" s="73">
        <f>DVOA!$F$221</f>
        <v>24</v>
      </c>
      <c r="J268" s="73">
        <f>DVOA!$F$225</f>
        <v>19</v>
      </c>
      <c r="K268" s="73">
        <f>DVOA!$F$228</f>
        <v>19</v>
      </c>
      <c r="L268" s="73">
        <f>DVOA!$F$229</f>
        <v>24</v>
      </c>
      <c r="M268" s="73">
        <f>DVOA!$F$230</f>
        <v>18</v>
      </c>
      <c r="N268" s="73">
        <f>DVOA!$F$233</f>
        <v>18</v>
      </c>
      <c r="O268" s="110">
        <f>DVOA!$F$222</f>
        <v>22</v>
      </c>
      <c r="P268" s="88"/>
      <c r="Q268" s="112">
        <f>DVOA!$AE$219</f>
        <v>7</v>
      </c>
      <c r="R268" s="73">
        <f>DVOA!$AE$220</f>
        <v>12</v>
      </c>
      <c r="S268" s="110">
        <f>DVOA!$AE$221</f>
        <v>5</v>
      </c>
      <c r="T268" s="75"/>
      <c r="U268" s="111">
        <f>DVOA!$AE$233</f>
        <v>11</v>
      </c>
      <c r="V268" s="88"/>
      <c r="W268" s="112">
        <f>DVOA!$AE$229</f>
        <v>13</v>
      </c>
      <c r="X268" s="72"/>
      <c r="Y268" s="72"/>
      <c r="Z268" s="72"/>
      <c r="AA268" s="72"/>
      <c r="AB268" s="72"/>
      <c r="AC268" s="72"/>
      <c r="AD268" s="72"/>
      <c r="AE268" s="72"/>
      <c r="AF268" s="72"/>
      <c r="AH268" s="68" t="s">
        <v>61</v>
      </c>
      <c r="AI268" s="134">
        <f xml:space="preserve">     $P$666</f>
        <v>17.058823529411764</v>
      </c>
      <c r="AJ268" s="78">
        <v>25</v>
      </c>
      <c r="AK268" s="69"/>
      <c r="AL268" s="70" t="s">
        <v>61</v>
      </c>
      <c r="AM268" s="134">
        <f xml:space="preserve">     $P$667</f>
        <v>17.625</v>
      </c>
      <c r="AN268" s="78">
        <v>24</v>
      </c>
      <c r="AO268" s="69"/>
      <c r="AP268" s="70" t="s">
        <v>61</v>
      </c>
      <c r="AQ268" s="134">
        <f xml:space="preserve">     $P$668</f>
        <v>16.555555555555557</v>
      </c>
      <c r="AR268" s="78">
        <v>17</v>
      </c>
      <c r="AS268" s="69"/>
      <c r="AT268" s="70" t="s">
        <v>61</v>
      </c>
      <c r="AU268" s="134">
        <f xml:space="preserve">     $P$669</f>
        <v>10.5</v>
      </c>
      <c r="AV268" s="78">
        <v>4</v>
      </c>
      <c r="AW268" s="69"/>
      <c r="AX268" s="70" t="s">
        <v>61</v>
      </c>
      <c r="AY268" s="134">
        <f xml:space="preserve">     $P$670</f>
        <v>24.75</v>
      </c>
      <c r="AZ268" s="78">
        <v>32</v>
      </c>
      <c r="BA268" s="69"/>
      <c r="BB268" s="70" t="s">
        <v>61</v>
      </c>
      <c r="BC268" s="134">
        <f xml:space="preserve">     $P$671</f>
        <v>12.5</v>
      </c>
      <c r="BD268" s="78">
        <v>6</v>
      </c>
      <c r="BE268" s="69"/>
      <c r="BF268" s="70" t="s">
        <v>61</v>
      </c>
      <c r="BG268" s="134">
        <f xml:space="preserve">     $P$672</f>
        <v>19.8</v>
      </c>
      <c r="BH268" s="78">
        <v>24</v>
      </c>
    </row>
    <row r="269" spans="1:60" x14ac:dyDescent="0.3">
      <c r="A269" s="73">
        <v>8</v>
      </c>
      <c r="B269" s="96">
        <v>44864</v>
      </c>
      <c r="C269" s="84" t="s">
        <v>210</v>
      </c>
      <c r="D269" s="99">
        <v>0.54166666666666663</v>
      </c>
      <c r="E269" s="85" t="s">
        <v>170</v>
      </c>
      <c r="G269" s="85">
        <f>$G$48</f>
        <v>0.66700000000000004</v>
      </c>
      <c r="H269" s="85">
        <f>DVOA!$F$114</f>
        <v>11</v>
      </c>
      <c r="I269" s="85">
        <f>DVOA!$F$116</f>
        <v>22</v>
      </c>
      <c r="J269" s="85">
        <f>DVOA!$F$120</f>
        <v>10</v>
      </c>
      <c r="K269" s="85">
        <f>DVOA!$F$123</f>
        <v>1</v>
      </c>
      <c r="L269" s="85">
        <f>DVOA!$F$124</f>
        <v>27</v>
      </c>
      <c r="M269" s="85">
        <f>DVOA!$F$125</f>
        <v>17</v>
      </c>
      <c r="N269" s="85">
        <f>DVOA!$F$128</f>
        <v>16</v>
      </c>
      <c r="O269" s="90">
        <f>DVOA!$F$117</f>
        <v>8</v>
      </c>
      <c r="P269" s="88"/>
      <c r="Q269" s="91">
        <f>DVOA!$AE$114</f>
        <v>28</v>
      </c>
      <c r="R269" s="85">
        <f>DVOA!$AE$115</f>
        <v>32</v>
      </c>
      <c r="S269" s="90">
        <f>DVOA!$AE$116</f>
        <v>6</v>
      </c>
      <c r="T269" s="75"/>
      <c r="U269" s="94">
        <f>DVOA!$AE$128</f>
        <v>22</v>
      </c>
      <c r="V269" s="88"/>
      <c r="W269" s="82">
        <f>DVOA!$AE$124</f>
        <v>23</v>
      </c>
      <c r="X269" s="72"/>
      <c r="Y269" s="72"/>
      <c r="Z269" s="72"/>
      <c r="AA269" s="72"/>
      <c r="AB269" s="72"/>
      <c r="AC269" s="72"/>
      <c r="AD269" s="72"/>
      <c r="AE269" s="72"/>
      <c r="AF269" s="72"/>
      <c r="AH269" s="68" t="s">
        <v>62</v>
      </c>
      <c r="AI269" s="134">
        <f xml:space="preserve">     $P$698</f>
        <v>18.411764705882351</v>
      </c>
      <c r="AJ269" s="78">
        <v>29</v>
      </c>
      <c r="AK269" s="69"/>
      <c r="AL269" s="70" t="s">
        <v>62</v>
      </c>
      <c r="AM269" s="134">
        <f xml:space="preserve">     $P$699</f>
        <v>16.875</v>
      </c>
      <c r="AN269" s="78">
        <v>19</v>
      </c>
      <c r="AO269" s="69"/>
      <c r="AP269" s="70" t="s">
        <v>62</v>
      </c>
      <c r="AQ269" s="134">
        <f xml:space="preserve">     $P$700</f>
        <v>19.777777777777779</v>
      </c>
      <c r="AR269" s="78">
        <v>29</v>
      </c>
      <c r="AS269" s="69"/>
      <c r="AT269" s="70" t="s">
        <v>62</v>
      </c>
      <c r="AU269" s="134">
        <f xml:space="preserve">     $P$701</f>
        <v>18.5</v>
      </c>
      <c r="AV269" s="78">
        <v>21</v>
      </c>
      <c r="AW269" s="69"/>
      <c r="AX269" s="70" t="s">
        <v>62</v>
      </c>
      <c r="AY269" s="134">
        <f xml:space="preserve">     $P$702</f>
        <v>15.25</v>
      </c>
      <c r="AZ269" s="78">
        <v>13</v>
      </c>
      <c r="BA269" s="69"/>
      <c r="BB269" s="70" t="s">
        <v>62</v>
      </c>
      <c r="BC269" s="134">
        <f xml:space="preserve">     $P$703</f>
        <v>18.25</v>
      </c>
      <c r="BD269" s="78">
        <v>20</v>
      </c>
      <c r="BE269" s="69"/>
      <c r="BF269" s="70" t="s">
        <v>62</v>
      </c>
      <c r="BG269" s="134">
        <f xml:space="preserve">     $P$704</f>
        <v>21</v>
      </c>
      <c r="BH269" s="78">
        <v>27</v>
      </c>
    </row>
    <row r="270" spans="1:60" x14ac:dyDescent="0.3">
      <c r="A270" s="73">
        <v>9</v>
      </c>
      <c r="B270" s="96" t="s">
        <v>147</v>
      </c>
      <c r="C270" s="101" t="s">
        <v>162</v>
      </c>
      <c r="D270" s="102" t="s">
        <v>162</v>
      </c>
      <c r="E270" s="101" t="s">
        <v>162</v>
      </c>
      <c r="G270" s="101" t="s">
        <v>162</v>
      </c>
      <c r="H270" s="101" t="s">
        <v>162</v>
      </c>
      <c r="I270" s="101" t="s">
        <v>162</v>
      </c>
      <c r="J270" s="101" t="s">
        <v>162</v>
      </c>
      <c r="K270" s="101" t="s">
        <v>162</v>
      </c>
      <c r="L270" s="101" t="s">
        <v>162</v>
      </c>
      <c r="M270" s="101" t="s">
        <v>162</v>
      </c>
      <c r="N270" s="101" t="s">
        <v>162</v>
      </c>
      <c r="O270" s="101" t="s">
        <v>162</v>
      </c>
      <c r="P270" s="88"/>
      <c r="Q270" s="101" t="s">
        <v>162</v>
      </c>
      <c r="R270" s="101" t="s">
        <v>162</v>
      </c>
      <c r="S270" s="101" t="s">
        <v>162</v>
      </c>
      <c r="T270" s="75"/>
      <c r="U270" s="101" t="s">
        <v>162</v>
      </c>
      <c r="V270" s="88"/>
      <c r="W270" s="101" t="s">
        <v>162</v>
      </c>
      <c r="X270" s="72"/>
      <c r="Y270" s="72"/>
      <c r="Z270" s="72"/>
      <c r="AA270" s="72"/>
      <c r="AB270" s="72"/>
      <c r="AC270" s="72"/>
      <c r="AD270" s="72"/>
      <c r="AE270" s="72"/>
      <c r="AF270" s="72"/>
      <c r="AH270" s="68" t="s">
        <v>63</v>
      </c>
      <c r="AI270" s="134">
        <f xml:space="preserve">     $P$730</f>
        <v>18.529411764705884</v>
      </c>
      <c r="AJ270" s="78">
        <v>30</v>
      </c>
      <c r="AK270" s="69"/>
      <c r="AL270" s="70" t="s">
        <v>63</v>
      </c>
      <c r="AM270" s="134">
        <f xml:space="preserve">     $P$731</f>
        <v>20.125</v>
      </c>
      <c r="AN270" s="78">
        <v>30</v>
      </c>
      <c r="AO270" s="69"/>
      <c r="AP270" s="70" t="s">
        <v>63</v>
      </c>
      <c r="AQ270" s="134">
        <f xml:space="preserve">     $P$732</f>
        <v>17.111111111111111</v>
      </c>
      <c r="AR270" s="78">
        <v>21</v>
      </c>
      <c r="AS270" s="69"/>
      <c r="AT270" s="70" t="s">
        <v>63</v>
      </c>
      <c r="AU270" s="134">
        <f xml:space="preserve">     $P$733</f>
        <v>21.25</v>
      </c>
      <c r="AV270" s="78">
        <v>30</v>
      </c>
      <c r="AW270" s="69"/>
      <c r="AX270" s="70" t="s">
        <v>63</v>
      </c>
      <c r="AY270" s="134">
        <f xml:space="preserve">     $P$734</f>
        <v>19</v>
      </c>
      <c r="AZ270" s="78">
        <v>22</v>
      </c>
      <c r="BA270" s="69"/>
      <c r="BB270" s="70" t="s">
        <v>63</v>
      </c>
      <c r="BC270" s="134">
        <f xml:space="preserve">     $P$735</f>
        <v>19.5</v>
      </c>
      <c r="BD270" s="78">
        <v>24</v>
      </c>
      <c r="BE270" s="69"/>
      <c r="BF270" s="70" t="s">
        <v>63</v>
      </c>
      <c r="BG270" s="134">
        <f xml:space="preserve">     $P$736</f>
        <v>15.2</v>
      </c>
      <c r="BH270" s="78">
        <v>15</v>
      </c>
    </row>
    <row r="271" spans="1:60" x14ac:dyDescent="0.3">
      <c r="A271" s="73">
        <v>10</v>
      </c>
      <c r="B271" s="96">
        <v>44878</v>
      </c>
      <c r="C271" s="84" t="s">
        <v>205</v>
      </c>
      <c r="D271" s="99">
        <v>0.68402777777777779</v>
      </c>
      <c r="E271" s="85" t="s">
        <v>170</v>
      </c>
      <c r="G271" s="73">
        <f>$G$109</f>
        <v>0.66700000000000004</v>
      </c>
      <c r="H271" s="73">
        <f>DVOA!$F$240</f>
        <v>19</v>
      </c>
      <c r="I271" s="73">
        <f>DVOA!$F$242</f>
        <v>32</v>
      </c>
      <c r="J271" s="73">
        <f>DVOA!$F$246</f>
        <v>13</v>
      </c>
      <c r="K271" s="73">
        <f>DVOA!$F$249</f>
        <v>32</v>
      </c>
      <c r="L271" s="73">
        <f>DVOA!$F$250</f>
        <v>3</v>
      </c>
      <c r="M271" s="73">
        <f>DVOA!$F$251</f>
        <v>5</v>
      </c>
      <c r="N271" s="73">
        <f>DVOA!$F$254</f>
        <v>14</v>
      </c>
      <c r="O271" s="81">
        <f>DVOA!$F$243</f>
        <v>17</v>
      </c>
      <c r="P271" s="88"/>
      <c r="Q271" s="82">
        <f>DVOA!$AE$240</f>
        <v>9</v>
      </c>
      <c r="R271" s="73">
        <f>DVOA!$AE$241</f>
        <v>13</v>
      </c>
      <c r="S271" s="81">
        <f>DVOA!$AE$242</f>
        <v>7</v>
      </c>
      <c r="T271" s="75"/>
      <c r="U271" s="87">
        <f>DVOA!$AE$254</f>
        <v>14</v>
      </c>
      <c r="V271" s="88"/>
      <c r="W271" s="82">
        <f>DVOA!$AE$250</f>
        <v>12</v>
      </c>
      <c r="X271" s="72"/>
      <c r="Y271" s="72"/>
      <c r="Z271" s="72"/>
      <c r="AA271" s="72"/>
      <c r="AB271" s="72"/>
      <c r="AC271" s="72"/>
      <c r="AD271" s="72"/>
      <c r="AE271" s="72"/>
      <c r="AF271" s="72"/>
      <c r="AH271" s="68" t="s">
        <v>64</v>
      </c>
      <c r="AI271" s="134">
        <f xml:space="preserve">     $P$762</f>
        <v>15.294117647058824</v>
      </c>
      <c r="AJ271" s="78">
        <v>5</v>
      </c>
      <c r="AK271" s="69"/>
      <c r="AL271" s="70" t="s">
        <v>64</v>
      </c>
      <c r="AM271" s="134">
        <f xml:space="preserve">     $P$763</f>
        <v>13.75</v>
      </c>
      <c r="AN271" s="78">
        <v>5</v>
      </c>
      <c r="AO271" s="69"/>
      <c r="AP271" s="70" t="s">
        <v>64</v>
      </c>
      <c r="AQ271" s="134">
        <f xml:space="preserve">     $P$764</f>
        <v>16.666666666666668</v>
      </c>
      <c r="AR271" s="78">
        <v>19</v>
      </c>
      <c r="AS271" s="69"/>
      <c r="AT271" s="70" t="s">
        <v>64</v>
      </c>
      <c r="AU271" s="134">
        <f xml:space="preserve">     $P$765</f>
        <v>14.25</v>
      </c>
      <c r="AV271" s="78">
        <v>8</v>
      </c>
      <c r="AW271" s="69"/>
      <c r="AX271" s="70" t="s">
        <v>64</v>
      </c>
      <c r="AY271" s="134">
        <f xml:space="preserve">     $P$766</f>
        <v>13.25</v>
      </c>
      <c r="AZ271" s="78">
        <v>6</v>
      </c>
      <c r="BA271" s="69"/>
      <c r="BB271" s="70" t="s">
        <v>64</v>
      </c>
      <c r="BC271" s="134">
        <f xml:space="preserve">     $P$767</f>
        <v>14.5</v>
      </c>
      <c r="BD271" s="78">
        <v>9</v>
      </c>
      <c r="BE271" s="69"/>
      <c r="BF271" s="70" t="s">
        <v>64</v>
      </c>
      <c r="BG271" s="134">
        <f xml:space="preserve">     $P$768</f>
        <v>18.399999999999999</v>
      </c>
      <c r="BH271" s="78">
        <v>21</v>
      </c>
    </row>
    <row r="272" spans="1:60" x14ac:dyDescent="0.3">
      <c r="A272" s="73">
        <v>11</v>
      </c>
      <c r="B272" s="96">
        <v>44885</v>
      </c>
      <c r="C272" s="84" t="s">
        <v>207</v>
      </c>
      <c r="D272" s="99">
        <v>0.68402777777777779</v>
      </c>
      <c r="E272" s="85" t="s">
        <v>169</v>
      </c>
      <c r="G272" s="73">
        <f>$G$13</f>
        <v>0.66700000000000004</v>
      </c>
      <c r="H272" s="73">
        <f>DVOA!$F$429</f>
        <v>25</v>
      </c>
      <c r="I272" s="73">
        <f>DVOA!$F$431</f>
        <v>31</v>
      </c>
      <c r="J272" s="73">
        <f>DVOA!$F$435</f>
        <v>20</v>
      </c>
      <c r="K272" s="73">
        <f>DVOA!$F$438</f>
        <v>23</v>
      </c>
      <c r="L272" s="73">
        <f>DVOA!$F$439</f>
        <v>21</v>
      </c>
      <c r="M272" s="73">
        <f>DVOA!$F$440</f>
        <v>23</v>
      </c>
      <c r="N272" s="73">
        <f>DVOA!$F$443</f>
        <v>28</v>
      </c>
      <c r="O272" s="81">
        <f>DVOA!$F$432</f>
        <v>12</v>
      </c>
      <c r="P272" s="88"/>
      <c r="Q272" s="82">
        <f>DVOA!$AE$429</f>
        <v>11</v>
      </c>
      <c r="R272" s="73">
        <f>DVOA!$AE$430</f>
        <v>15</v>
      </c>
      <c r="S272" s="81">
        <f>DVOA!$AE$431</f>
        <v>3</v>
      </c>
      <c r="T272" s="75"/>
      <c r="U272" s="87">
        <f>DVOA!$AE$443</f>
        <v>20</v>
      </c>
      <c r="V272" s="88"/>
      <c r="W272" s="82">
        <f>DVOA!$AE$439</f>
        <v>17</v>
      </c>
      <c r="X272" s="72"/>
      <c r="Y272" s="72"/>
      <c r="Z272" s="72"/>
      <c r="AA272" s="72"/>
      <c r="AB272" s="72"/>
      <c r="AC272" s="72"/>
      <c r="AD272" s="72"/>
      <c r="AE272" s="72"/>
      <c r="AF272" s="72"/>
      <c r="AH272" s="68" t="s">
        <v>65</v>
      </c>
      <c r="AI272" s="134">
        <f xml:space="preserve">     $P$794</f>
        <v>16.823529411764707</v>
      </c>
      <c r="AJ272" s="78">
        <v>21</v>
      </c>
      <c r="AK272" s="69"/>
      <c r="AL272" s="70" t="s">
        <v>65</v>
      </c>
      <c r="AM272" s="134">
        <f xml:space="preserve">     $P$795</f>
        <v>19.25</v>
      </c>
      <c r="AN272" s="78">
        <v>27</v>
      </c>
      <c r="AO272" s="69"/>
      <c r="AP272" s="70" t="s">
        <v>65</v>
      </c>
      <c r="AQ272" s="134">
        <f xml:space="preserve">     $P$796</f>
        <v>14.666666666666666</v>
      </c>
      <c r="AR272" s="78">
        <v>8</v>
      </c>
      <c r="AS272" s="69"/>
      <c r="AT272" s="70" t="s">
        <v>65</v>
      </c>
      <c r="AU272" s="134">
        <f xml:space="preserve">     $P$797</f>
        <v>16.25</v>
      </c>
      <c r="AV272" s="78">
        <v>12</v>
      </c>
      <c r="AW272" s="69"/>
      <c r="AX272" s="70" t="s">
        <v>65</v>
      </c>
      <c r="AY272" s="134">
        <f xml:space="preserve">     $P$798</f>
        <v>22.25</v>
      </c>
      <c r="AZ272" s="78">
        <v>31</v>
      </c>
      <c r="BA272" s="69"/>
      <c r="BB272" s="70" t="s">
        <v>65</v>
      </c>
      <c r="BC272" s="134">
        <f xml:space="preserve">     $P$799</f>
        <v>17.5</v>
      </c>
      <c r="BD272" s="78">
        <v>18</v>
      </c>
      <c r="BE272" s="69"/>
      <c r="BF272" s="70" t="s">
        <v>65</v>
      </c>
      <c r="BG272" s="134">
        <f xml:space="preserve">     $P$800</f>
        <v>12.4</v>
      </c>
      <c r="BH272" s="78">
        <v>5</v>
      </c>
    </row>
    <row r="273" spans="1:60" x14ac:dyDescent="0.3">
      <c r="A273" s="73">
        <v>12</v>
      </c>
      <c r="B273" s="96">
        <v>44889</v>
      </c>
      <c r="C273" s="84" t="s">
        <v>206</v>
      </c>
      <c r="D273" s="99">
        <v>0.6875</v>
      </c>
      <c r="E273" s="84" t="s">
        <v>170</v>
      </c>
      <c r="G273" s="77">
        <f>$G$75</f>
        <v>0.66700000000000004</v>
      </c>
      <c r="H273" s="73">
        <f>DVOA!$F$492</f>
        <v>28</v>
      </c>
      <c r="I273" s="73">
        <f>DVOA!$F$494</f>
        <v>28</v>
      </c>
      <c r="J273" s="73">
        <f>DVOA!$F$498</f>
        <v>25</v>
      </c>
      <c r="K273" s="73">
        <f>DVOA!$F$501</f>
        <v>22</v>
      </c>
      <c r="L273" s="73">
        <f>DVOA!$F$502</f>
        <v>13</v>
      </c>
      <c r="M273" s="73">
        <f>DVOA!$F$503</f>
        <v>11</v>
      </c>
      <c r="N273" s="73">
        <f>DVOA!$F$506</f>
        <v>22</v>
      </c>
      <c r="O273" s="81">
        <f>DVOA!$F$495</f>
        <v>30</v>
      </c>
      <c r="P273" s="88"/>
      <c r="Q273" s="82">
        <f>DVOA!$AE$492</f>
        <v>20</v>
      </c>
      <c r="R273" s="73">
        <f>DVOA!$AE$493</f>
        <v>25</v>
      </c>
      <c r="S273" s="81">
        <f>DVOA!$AE$494</f>
        <v>11</v>
      </c>
      <c r="T273" s="75"/>
      <c r="U273" s="87">
        <f>DVOA!$AE$506</f>
        <v>13</v>
      </c>
      <c r="V273" s="88"/>
      <c r="W273" s="82">
        <f>DVOA!$AE$502</f>
        <v>28</v>
      </c>
      <c r="X273" s="72"/>
      <c r="Y273" s="72"/>
      <c r="Z273" s="72"/>
      <c r="AA273" s="72"/>
      <c r="AB273" s="72"/>
      <c r="AC273" s="72"/>
      <c r="AD273" s="72"/>
      <c r="AE273" s="72"/>
      <c r="AF273" s="72"/>
      <c r="AH273" s="68" t="s">
        <v>66</v>
      </c>
      <c r="AI273" s="134">
        <f xml:space="preserve">     $P$826</f>
        <v>16.117647058823529</v>
      </c>
      <c r="AJ273" s="78">
        <v>11</v>
      </c>
      <c r="AK273" s="69"/>
      <c r="AL273" s="70" t="s">
        <v>66</v>
      </c>
      <c r="AM273" s="134">
        <f xml:space="preserve">     $P$827</f>
        <v>16.625</v>
      </c>
      <c r="AN273" s="78">
        <v>16</v>
      </c>
      <c r="AO273" s="69"/>
      <c r="AP273" s="70" t="s">
        <v>66</v>
      </c>
      <c r="AQ273" s="134">
        <f xml:space="preserve">     $P$828</f>
        <v>15.666666666666666</v>
      </c>
      <c r="AR273" s="78">
        <v>12</v>
      </c>
      <c r="AS273" s="69"/>
      <c r="AT273" s="70" t="s">
        <v>66</v>
      </c>
      <c r="AU273" s="134">
        <f xml:space="preserve">     $P$829</f>
        <v>19.5</v>
      </c>
      <c r="AV273" s="78">
        <v>26</v>
      </c>
      <c r="AW273" s="69"/>
      <c r="AX273" s="70" t="s">
        <v>66</v>
      </c>
      <c r="AY273" s="134">
        <f xml:space="preserve">     $P$830</f>
        <v>13.75</v>
      </c>
      <c r="AZ273" s="78">
        <v>7</v>
      </c>
      <c r="BA273" s="69"/>
      <c r="BB273" s="70" t="s">
        <v>66</v>
      </c>
      <c r="BC273" s="134">
        <f xml:space="preserve">     $P$831</f>
        <v>17.25</v>
      </c>
      <c r="BD273" s="78">
        <v>15</v>
      </c>
      <c r="BE273" s="69"/>
      <c r="BF273" s="70" t="s">
        <v>66</v>
      </c>
      <c r="BG273" s="134">
        <f xml:space="preserve">     $P$832</f>
        <v>14.4</v>
      </c>
      <c r="BH273" s="78">
        <v>14</v>
      </c>
    </row>
    <row r="274" spans="1:60" x14ac:dyDescent="0.3">
      <c r="A274" s="73">
        <v>13</v>
      </c>
      <c r="B274" s="96">
        <v>44899</v>
      </c>
      <c r="C274" s="85" t="s">
        <v>166</v>
      </c>
      <c r="D274" s="99">
        <v>0.84722222222222221</v>
      </c>
      <c r="E274" s="85" t="s">
        <v>194</v>
      </c>
      <c r="F274" s="64" t="s">
        <v>220</v>
      </c>
      <c r="G274" s="73">
        <v>0.5</v>
      </c>
      <c r="H274" s="73">
        <f>DVOA!$F$282</f>
        <v>13</v>
      </c>
      <c r="I274" s="73">
        <f>DVOA!$F$284</f>
        <v>2</v>
      </c>
      <c r="J274" s="73">
        <f>DVOA!$F$288</f>
        <v>27</v>
      </c>
      <c r="K274" s="73">
        <f>DVOA!$F$291</f>
        <v>27</v>
      </c>
      <c r="L274" s="73">
        <f>DVOA!$F$292</f>
        <v>16</v>
      </c>
      <c r="M274" s="73">
        <f>DVOA!$F$293</f>
        <v>16</v>
      </c>
      <c r="N274" s="73">
        <f>DVOA!$F$296</f>
        <v>29</v>
      </c>
      <c r="O274" s="81">
        <f>DVOA!$F$285</f>
        <v>24</v>
      </c>
      <c r="P274" s="88"/>
      <c r="Q274" s="82">
        <f>DVOA!$AE$282</f>
        <v>32</v>
      </c>
      <c r="R274" s="73">
        <f>DVOA!$AE$283</f>
        <v>31</v>
      </c>
      <c r="S274" s="81">
        <f>DVOA!$AE$284</f>
        <v>24</v>
      </c>
      <c r="T274" s="75"/>
      <c r="U274" s="87">
        <f>DVOA!$AE$296</f>
        <v>9</v>
      </c>
      <c r="V274" s="88"/>
      <c r="W274" s="82">
        <f>DVOA!$AE$292</f>
        <v>29</v>
      </c>
      <c r="X274" s="72"/>
      <c r="Y274" s="72"/>
      <c r="Z274" s="72"/>
      <c r="AA274" s="72"/>
      <c r="AB274" s="72"/>
      <c r="AC274" s="72"/>
      <c r="AD274" s="72"/>
      <c r="AE274" s="72"/>
      <c r="AF274" s="72"/>
      <c r="AH274" s="68" t="s">
        <v>67</v>
      </c>
      <c r="AI274" s="134">
        <f xml:space="preserve">     $P$858</f>
        <v>18.117647058823529</v>
      </c>
      <c r="AJ274" s="78">
        <v>27</v>
      </c>
      <c r="AK274" s="69"/>
      <c r="AL274" s="70" t="s">
        <v>67</v>
      </c>
      <c r="AM274" s="134">
        <f xml:space="preserve">     $P$859</f>
        <v>14.875</v>
      </c>
      <c r="AN274" s="78">
        <v>8</v>
      </c>
      <c r="AO274" s="69"/>
      <c r="AP274" s="70" t="s">
        <v>67</v>
      </c>
      <c r="AQ274" s="134">
        <f xml:space="preserve">     $P$860</f>
        <v>21</v>
      </c>
      <c r="AR274" s="78">
        <v>30</v>
      </c>
      <c r="AS274" s="69"/>
      <c r="AT274" s="70" t="s">
        <v>67</v>
      </c>
      <c r="AU274" s="134">
        <f xml:space="preserve">     $P$861</f>
        <v>18.75</v>
      </c>
      <c r="AV274" s="78">
        <v>22</v>
      </c>
      <c r="AW274" s="69"/>
      <c r="AX274" s="70" t="s">
        <v>67</v>
      </c>
      <c r="AY274" s="134">
        <f xml:space="preserve">     $P$862</f>
        <v>11</v>
      </c>
      <c r="AZ274" s="78">
        <v>5</v>
      </c>
      <c r="BA274" s="69"/>
      <c r="BB274" s="70" t="s">
        <v>67</v>
      </c>
      <c r="BC274" s="134">
        <f xml:space="preserve">     $P$863</f>
        <v>19.75</v>
      </c>
      <c r="BD274" s="78">
        <v>26</v>
      </c>
      <c r="BE274" s="69"/>
      <c r="BF274" s="70" t="s">
        <v>67</v>
      </c>
      <c r="BG274" s="134">
        <f xml:space="preserve">     $P$864</f>
        <v>22</v>
      </c>
      <c r="BH274" s="78">
        <v>31</v>
      </c>
    </row>
    <row r="275" spans="1:60" x14ac:dyDescent="0.3">
      <c r="A275" s="73">
        <v>14</v>
      </c>
      <c r="B275" s="96">
        <v>44906</v>
      </c>
      <c r="C275" s="84" t="s">
        <v>157</v>
      </c>
      <c r="D275" s="99">
        <v>0.54166666666666663</v>
      </c>
      <c r="E275" s="85" t="s">
        <v>170</v>
      </c>
      <c r="G275" s="73">
        <f>$G$168</f>
        <v>0</v>
      </c>
      <c r="H275" s="73">
        <f>DVOA!$F$261</f>
        <v>17</v>
      </c>
      <c r="I275" s="73">
        <f>DVOA!$F$263</f>
        <v>30</v>
      </c>
      <c r="J275" s="73">
        <f>DVOA!$F$267</f>
        <v>9</v>
      </c>
      <c r="K275" s="73">
        <f>DVOA!$F$270</f>
        <v>24</v>
      </c>
      <c r="L275" s="73">
        <f>DVOA!$F$271</f>
        <v>5</v>
      </c>
      <c r="M275" s="73">
        <f>DVOA!$F$272</f>
        <v>27</v>
      </c>
      <c r="N275" s="73">
        <f>DVOA!$F$275</f>
        <v>10</v>
      </c>
      <c r="O275" s="81">
        <f>DVOA!$F$264</f>
        <v>3</v>
      </c>
      <c r="P275" s="88"/>
      <c r="Q275" s="82">
        <f>DVOA!$AE$261</f>
        <v>30</v>
      </c>
      <c r="R275" s="73">
        <f>DVOA!$AE$262</f>
        <v>29</v>
      </c>
      <c r="S275" s="81">
        <f>DVOA!$AE$263</f>
        <v>28</v>
      </c>
      <c r="T275" s="75"/>
      <c r="U275" s="87">
        <f>DVOA!$AE$275</f>
        <v>2</v>
      </c>
      <c r="V275" s="88"/>
      <c r="W275" s="82">
        <f>DVOA!$AE$271</f>
        <v>25</v>
      </c>
      <c r="X275" s="72"/>
      <c r="Y275" s="72"/>
      <c r="Z275" s="72"/>
      <c r="AA275" s="72"/>
      <c r="AB275" s="72"/>
      <c r="AC275" s="72"/>
      <c r="AD275" s="72"/>
      <c r="AE275" s="72"/>
      <c r="AF275" s="72"/>
      <c r="AH275" s="68" t="s">
        <v>68</v>
      </c>
      <c r="AI275" s="134">
        <f xml:space="preserve">     $P$890</f>
        <v>17</v>
      </c>
      <c r="AJ275" s="78">
        <v>24</v>
      </c>
      <c r="AK275" s="69"/>
      <c r="AL275" s="70" t="s">
        <v>68</v>
      </c>
      <c r="AM275" s="134">
        <f xml:space="preserve">     $P$891</f>
        <v>16.375</v>
      </c>
      <c r="AN275" s="78">
        <v>15</v>
      </c>
      <c r="AO275" s="69"/>
      <c r="AP275" s="70" t="s">
        <v>68</v>
      </c>
      <c r="AQ275" s="134">
        <f xml:space="preserve">     $P$892</f>
        <v>17.555555555555557</v>
      </c>
      <c r="AR275" s="78">
        <v>25</v>
      </c>
      <c r="AS275" s="69"/>
      <c r="AT275" s="70" t="s">
        <v>68</v>
      </c>
      <c r="AU275" s="134">
        <f xml:space="preserve">     $P$893</f>
        <v>13.75</v>
      </c>
      <c r="AV275" s="78">
        <v>7</v>
      </c>
      <c r="AW275" s="69"/>
      <c r="AX275" s="70" t="s">
        <v>68</v>
      </c>
      <c r="AY275" s="134">
        <f xml:space="preserve">     $P$894</f>
        <v>19</v>
      </c>
      <c r="AZ275" s="78">
        <v>22</v>
      </c>
      <c r="BA275" s="69"/>
      <c r="BB275" s="70" t="s">
        <v>68</v>
      </c>
      <c r="BC275" s="134">
        <f xml:space="preserve">     $P$895</f>
        <v>19.5</v>
      </c>
      <c r="BD275" s="78">
        <v>24</v>
      </c>
      <c r="BE275" s="69"/>
      <c r="BF275" s="70" t="s">
        <v>68</v>
      </c>
      <c r="BG275" s="134">
        <f xml:space="preserve">     $P$896</f>
        <v>16</v>
      </c>
      <c r="BH275" s="78">
        <v>18</v>
      </c>
    </row>
    <row r="276" spans="1:60" x14ac:dyDescent="0.3">
      <c r="A276" s="73">
        <v>15</v>
      </c>
      <c r="B276" s="96">
        <v>44913</v>
      </c>
      <c r="C276" s="85" t="s">
        <v>153</v>
      </c>
      <c r="D276" s="99">
        <v>0.54166666666666663</v>
      </c>
      <c r="E276" s="85" t="s">
        <v>170</v>
      </c>
      <c r="G276" s="73">
        <f>$G$81</f>
        <v>0.66700000000000004</v>
      </c>
      <c r="H276" s="73">
        <f>DVOA!$F$303</f>
        <v>4</v>
      </c>
      <c r="I276" s="73">
        <f>DVOA!$F$305</f>
        <v>1</v>
      </c>
      <c r="J276" s="73">
        <f>DVOA!$F$309</f>
        <v>7</v>
      </c>
      <c r="K276" s="73">
        <f>DVOA!$F$312</f>
        <v>4</v>
      </c>
      <c r="L276" s="73">
        <f>DVOA!$F$313</f>
        <v>17</v>
      </c>
      <c r="M276" s="73">
        <f>DVOA!$F$314</f>
        <v>14</v>
      </c>
      <c r="N276" s="73">
        <f>DVOA!$F$317</f>
        <v>11</v>
      </c>
      <c r="O276" s="81">
        <f>DVOA!$F$306</f>
        <v>13</v>
      </c>
      <c r="P276" s="88"/>
      <c r="Q276" s="82">
        <f>DVOA!$AE$303</f>
        <v>5</v>
      </c>
      <c r="R276" s="73">
        <f>DVOA!$AE$304</f>
        <v>2</v>
      </c>
      <c r="S276" s="81">
        <f>DVOA!$AE$305</f>
        <v>18</v>
      </c>
      <c r="T276" s="75"/>
      <c r="U276" s="87">
        <f>DVOA!$AE$317</f>
        <v>17</v>
      </c>
      <c r="V276" s="88"/>
      <c r="W276" s="82">
        <f>DVOA!$AE$313</f>
        <v>2</v>
      </c>
      <c r="X276" s="72"/>
      <c r="Y276" s="72"/>
      <c r="Z276" s="72"/>
      <c r="AA276" s="72"/>
      <c r="AB276" s="72"/>
      <c r="AC276" s="72"/>
      <c r="AD276" s="72"/>
      <c r="AE276" s="72"/>
      <c r="AF276" s="72"/>
      <c r="AH276" s="68" t="s">
        <v>69</v>
      </c>
      <c r="AI276" s="134">
        <f xml:space="preserve">     $P$922</f>
        <v>19.705882352941178</v>
      </c>
      <c r="AJ276" s="78">
        <v>32</v>
      </c>
      <c r="AK276" s="69"/>
      <c r="AL276" s="70" t="s">
        <v>69</v>
      </c>
      <c r="AM276" s="134">
        <f xml:space="preserve">     $P$923</f>
        <v>20.375</v>
      </c>
      <c r="AN276" s="78">
        <v>32</v>
      </c>
      <c r="AO276" s="69"/>
      <c r="AP276" s="70" t="s">
        <v>69</v>
      </c>
      <c r="AQ276" s="134">
        <f xml:space="preserve">     $P$924</f>
        <v>17.5</v>
      </c>
      <c r="AR276" s="78">
        <v>24</v>
      </c>
      <c r="AS276" s="69"/>
      <c r="AT276" s="70" t="s">
        <v>69</v>
      </c>
      <c r="AU276" s="134">
        <f xml:space="preserve">     $P$925</f>
        <v>23.25</v>
      </c>
      <c r="AV276" s="78">
        <v>32</v>
      </c>
      <c r="AW276" s="69"/>
      <c r="AX276" s="70" t="s">
        <v>69</v>
      </c>
      <c r="AY276" s="134">
        <f xml:space="preserve">     $P$926</f>
        <v>17.5</v>
      </c>
      <c r="AZ276" s="78">
        <v>20</v>
      </c>
      <c r="BA276" s="69"/>
      <c r="BB276" s="70" t="s">
        <v>69</v>
      </c>
      <c r="BC276" s="134">
        <f xml:space="preserve">     $P$927</f>
        <v>18.5</v>
      </c>
      <c r="BD276" s="78">
        <v>21</v>
      </c>
      <c r="BE276" s="69"/>
      <c r="BF276" s="70" t="s">
        <v>69</v>
      </c>
      <c r="BG276" s="134">
        <f xml:space="preserve">     $P$928</f>
        <v>19.600000000000001</v>
      </c>
      <c r="BH276" s="78">
        <v>23</v>
      </c>
    </row>
    <row r="277" spans="1:60" x14ac:dyDescent="0.3">
      <c r="A277" s="73">
        <v>16</v>
      </c>
      <c r="B277" s="96">
        <v>44919</v>
      </c>
      <c r="C277" s="84" t="s">
        <v>173</v>
      </c>
      <c r="D277" s="99">
        <v>0.68402777777777779</v>
      </c>
      <c r="E277" s="85" t="s">
        <v>170</v>
      </c>
      <c r="G277" s="73">
        <f>$G$10</f>
        <v>1</v>
      </c>
      <c r="H277" s="73">
        <f>DVOA!$F$534</f>
        <v>6</v>
      </c>
      <c r="I277" s="73">
        <f>DVOA!$F$536</f>
        <v>25</v>
      </c>
      <c r="J277" s="73">
        <f>DVOA!$F$540</f>
        <v>3</v>
      </c>
      <c r="K277" s="73">
        <f>DVOA!$F$543</f>
        <v>7</v>
      </c>
      <c r="L277" s="73">
        <f>DVOA!$F$544</f>
        <v>4</v>
      </c>
      <c r="M277" s="73">
        <f>DVOA!$F$545</f>
        <v>13</v>
      </c>
      <c r="N277" s="73">
        <f>DVOA!$F$548</f>
        <v>7</v>
      </c>
      <c r="O277" s="81">
        <f>DVOA!$F$537</f>
        <v>16</v>
      </c>
      <c r="P277" s="88"/>
      <c r="Q277" s="82">
        <f>DVOA!$AE$534</f>
        <v>4</v>
      </c>
      <c r="R277" s="73">
        <f>DVOA!$AE$535</f>
        <v>4</v>
      </c>
      <c r="S277" s="81">
        <f>DVOA!$AE$536</f>
        <v>10</v>
      </c>
      <c r="T277" s="75"/>
      <c r="U277" s="87">
        <f>DVOA!$AE$548</f>
        <v>28</v>
      </c>
      <c r="V277" s="88"/>
      <c r="W277" s="82">
        <f>DVOA!$AE$544</f>
        <v>4</v>
      </c>
      <c r="X277" s="72"/>
      <c r="Y277" s="72"/>
      <c r="Z277" s="72"/>
      <c r="AA277" s="72"/>
      <c r="AB277" s="72"/>
      <c r="AC277" s="72"/>
      <c r="AD277" s="72"/>
      <c r="AE277" s="72"/>
      <c r="AF277" s="72"/>
      <c r="AH277" s="68" t="s">
        <v>70</v>
      </c>
      <c r="AI277" s="134">
        <f xml:space="preserve">     $P$954</f>
        <v>16.823529411764707</v>
      </c>
      <c r="AJ277" s="78">
        <v>21</v>
      </c>
      <c r="AK277" s="69"/>
      <c r="AL277" s="70" t="s">
        <v>70</v>
      </c>
      <c r="AM277" s="134">
        <f xml:space="preserve">     $P$955</f>
        <v>14.375</v>
      </c>
      <c r="AN277" s="78">
        <v>7</v>
      </c>
      <c r="AO277" s="69"/>
      <c r="AP277" s="70" t="s">
        <v>70</v>
      </c>
      <c r="AQ277" s="134">
        <f xml:space="preserve">     $P$956</f>
        <v>19</v>
      </c>
      <c r="AR277" s="78">
        <v>28</v>
      </c>
      <c r="AS277" s="69"/>
      <c r="AT277" s="70" t="s">
        <v>70</v>
      </c>
      <c r="AU277" s="134">
        <f xml:space="preserve">     $P$957</f>
        <v>8.5</v>
      </c>
      <c r="AV277" s="78">
        <v>1</v>
      </c>
      <c r="AW277" s="69"/>
      <c r="AX277" s="70" t="s">
        <v>70</v>
      </c>
      <c r="AY277" s="134">
        <f xml:space="preserve">     $P$958</f>
        <v>20.25</v>
      </c>
      <c r="AZ277" s="78">
        <v>26</v>
      </c>
      <c r="BA277" s="69"/>
      <c r="BB277" s="70" t="s">
        <v>70</v>
      </c>
      <c r="BC277" s="134">
        <f xml:space="preserve">     $P$959</f>
        <v>8.5</v>
      </c>
      <c r="BD277" s="78">
        <v>1</v>
      </c>
      <c r="BE277" s="69"/>
      <c r="BF277" s="70" t="s">
        <v>70</v>
      </c>
      <c r="BG277" s="134">
        <f xml:space="preserve">     $P$960</f>
        <v>27.4</v>
      </c>
      <c r="BH277" s="78">
        <v>32</v>
      </c>
    </row>
    <row r="278" spans="1:60" x14ac:dyDescent="0.3">
      <c r="A278" s="73">
        <v>17</v>
      </c>
      <c r="B278" s="96">
        <v>44924</v>
      </c>
      <c r="C278" s="84" t="s">
        <v>151</v>
      </c>
      <c r="D278" s="99">
        <v>0.84375</v>
      </c>
      <c r="E278" s="85" t="s">
        <v>221</v>
      </c>
      <c r="G278" s="73">
        <f>$G$103</f>
        <v>0.33300000000000002</v>
      </c>
      <c r="H278" s="73">
        <f>DVOA!$F$639</f>
        <v>26</v>
      </c>
      <c r="I278" s="73">
        <f>DVOA!$F$641</f>
        <v>20</v>
      </c>
      <c r="J278" s="73">
        <f>DVOA!$F$645</f>
        <v>26</v>
      </c>
      <c r="K278" s="73">
        <f>DVOA!$F$648</f>
        <v>31</v>
      </c>
      <c r="L278" s="73">
        <f>DVOA!$F$649</f>
        <v>32</v>
      </c>
      <c r="M278" s="73">
        <f>DVOA!$F$650</f>
        <v>22</v>
      </c>
      <c r="N278" s="73">
        <f>DVOA!$F$653</f>
        <v>5</v>
      </c>
      <c r="O278" s="81">
        <f>DVOA!$F$642</f>
        <v>7</v>
      </c>
      <c r="P278" s="88"/>
      <c r="Q278" s="82">
        <f>DVOA!$AE$639</f>
        <v>17</v>
      </c>
      <c r="R278" s="73">
        <f>DVOA!$AE$640</f>
        <v>8</v>
      </c>
      <c r="S278" s="81">
        <f>DVOA!$AE$641</f>
        <v>27</v>
      </c>
      <c r="T278" s="75"/>
      <c r="U278" s="87">
        <f>DVOA!$AE$653</f>
        <v>24</v>
      </c>
      <c r="V278" s="88"/>
      <c r="W278" s="82">
        <f>DVOA!$AE$649</f>
        <v>26</v>
      </c>
      <c r="X278" s="72"/>
      <c r="Y278" s="72"/>
      <c r="Z278" s="72"/>
      <c r="AA278" s="72"/>
      <c r="AB278" s="72"/>
      <c r="AC278" s="72"/>
      <c r="AD278" s="72"/>
      <c r="AE278" s="72"/>
      <c r="AF278" s="72"/>
      <c r="AH278" s="68" t="s">
        <v>71</v>
      </c>
      <c r="AI278" s="134">
        <f xml:space="preserve">     $P$986</f>
        <v>15.117647058823529</v>
      </c>
      <c r="AJ278" s="78">
        <v>4</v>
      </c>
      <c r="AK278" s="69"/>
      <c r="AL278" s="70" t="s">
        <v>71</v>
      </c>
      <c r="AM278" s="134">
        <f xml:space="preserve">     $P$987</f>
        <v>17.375</v>
      </c>
      <c r="AN278" s="78">
        <v>22</v>
      </c>
      <c r="AO278" s="69"/>
      <c r="AP278" s="70" t="s">
        <v>71</v>
      </c>
      <c r="AQ278" s="134">
        <f xml:space="preserve">     $P$988</f>
        <v>13.111111111111111</v>
      </c>
      <c r="AR278" s="78">
        <v>4</v>
      </c>
      <c r="AS278" s="69"/>
      <c r="AT278" s="70" t="s">
        <v>71</v>
      </c>
      <c r="AU278" s="134">
        <f xml:space="preserve">     $P$989</f>
        <v>17.75</v>
      </c>
      <c r="AV278" s="78">
        <v>17</v>
      </c>
      <c r="AW278" s="69"/>
      <c r="AX278" s="70" t="s">
        <v>71</v>
      </c>
      <c r="AY278" s="134">
        <f xml:space="preserve">     $P$990</f>
        <v>17</v>
      </c>
      <c r="AZ278" s="78">
        <v>18</v>
      </c>
      <c r="BA278" s="69"/>
      <c r="BB278" s="70" t="s">
        <v>71</v>
      </c>
      <c r="BC278" s="134">
        <f xml:space="preserve">     $P$991</f>
        <v>16</v>
      </c>
      <c r="BD278" s="78">
        <v>12</v>
      </c>
      <c r="BE278" s="69"/>
      <c r="BF278" s="70" t="s">
        <v>71</v>
      </c>
      <c r="BG278" s="134">
        <f xml:space="preserve">     $P$992</f>
        <v>10.8</v>
      </c>
      <c r="BH278" s="78">
        <v>3</v>
      </c>
    </row>
    <row r="279" spans="1:60" x14ac:dyDescent="0.3">
      <c r="A279" s="73">
        <v>18</v>
      </c>
      <c r="B279" s="96">
        <v>44569</v>
      </c>
      <c r="C279" s="84" t="s">
        <v>222</v>
      </c>
      <c r="D279" s="99" t="s">
        <v>200</v>
      </c>
      <c r="E279" s="85"/>
      <c r="G279" s="73">
        <f>$G$49</f>
        <v>0.33300000000000002</v>
      </c>
      <c r="H279" s="73">
        <f>DVOA!$F$660</f>
        <v>29</v>
      </c>
      <c r="I279" s="73">
        <f>DVOA!$F$662</f>
        <v>16</v>
      </c>
      <c r="J279" s="73">
        <f>DVOA!$F$666</f>
        <v>28</v>
      </c>
      <c r="K279" s="73">
        <f>DVOA!$F$669</f>
        <v>25</v>
      </c>
      <c r="L279" s="73">
        <f>DVOA!$F$670</f>
        <v>20</v>
      </c>
      <c r="M279" s="73">
        <f>DVOA!$F$671</f>
        <v>28</v>
      </c>
      <c r="N279" s="73">
        <f>DVOA!$F$674</f>
        <v>21</v>
      </c>
      <c r="O279" s="81">
        <f>DVOA!$F$663</f>
        <v>18</v>
      </c>
      <c r="P279" s="79"/>
      <c r="Q279" s="82">
        <f>DVOA!$AE$660</f>
        <v>29</v>
      </c>
      <c r="R279" s="73">
        <f>DVOA!$AE$661</f>
        <v>27</v>
      </c>
      <c r="S279" s="81">
        <f>DVOA!$AE$662</f>
        <v>25</v>
      </c>
      <c r="T279" s="80"/>
      <c r="U279" s="87">
        <f>DVOA!$AE$674</f>
        <v>18</v>
      </c>
      <c r="V279" s="79"/>
      <c r="W279" s="82">
        <f>DVOA!$AE$670</f>
        <v>32</v>
      </c>
      <c r="X279" s="72"/>
      <c r="Y279" s="72"/>
      <c r="Z279" s="72"/>
      <c r="AA279" s="72"/>
      <c r="AB279" s="72"/>
      <c r="AC279" s="72"/>
      <c r="AD279" s="72"/>
      <c r="AE279" s="72"/>
      <c r="AF279" s="72"/>
      <c r="AH279" s="68" t="s">
        <v>72</v>
      </c>
      <c r="AI279" s="134">
        <f xml:space="preserve">     $P$1018</f>
        <v>16.117647058823529</v>
      </c>
      <c r="AJ279" s="78">
        <v>11</v>
      </c>
      <c r="AK279" s="83"/>
      <c r="AL279" s="70" t="s">
        <v>72</v>
      </c>
      <c r="AM279" s="134">
        <f xml:space="preserve">     $P$1019</f>
        <v>13.625</v>
      </c>
      <c r="AN279" s="78">
        <v>4</v>
      </c>
      <c r="AO279" s="83"/>
      <c r="AP279" s="68" t="s">
        <v>72</v>
      </c>
      <c r="AQ279" s="134">
        <f xml:space="preserve">     $P$1020</f>
        <v>18.333333333333332</v>
      </c>
      <c r="AR279" s="78">
        <v>26</v>
      </c>
      <c r="AS279" s="83"/>
      <c r="AT279" s="68" t="s">
        <v>72</v>
      </c>
      <c r="AU279" s="134">
        <f xml:space="preserve">     $P$1021</f>
        <v>11.25</v>
      </c>
      <c r="AV279" s="78">
        <v>5</v>
      </c>
      <c r="AW279" s="83"/>
      <c r="AX279" s="68" t="s">
        <v>72</v>
      </c>
      <c r="AY279" s="134">
        <f xml:space="preserve">     $P$1022</f>
        <v>16</v>
      </c>
      <c r="AZ279" s="78">
        <v>15</v>
      </c>
      <c r="BA279" s="83"/>
      <c r="BB279" s="68" t="s">
        <v>72</v>
      </c>
      <c r="BC279" s="134">
        <f xml:space="preserve">     $P$1023</f>
        <v>17.25</v>
      </c>
      <c r="BD279" s="78">
        <v>15</v>
      </c>
      <c r="BE279" s="83"/>
      <c r="BF279" s="68" t="s">
        <v>72</v>
      </c>
      <c r="BG279" s="134">
        <f xml:space="preserve">     $P$1024</f>
        <v>19.2</v>
      </c>
      <c r="BH279" s="78">
        <v>22</v>
      </c>
    </row>
    <row r="281" spans="1:60" x14ac:dyDescent="0.3">
      <c r="B281" s="96" t="s">
        <v>148</v>
      </c>
      <c r="C281" s="73" t="s">
        <v>124</v>
      </c>
      <c r="D281" s="98" t="s">
        <v>144</v>
      </c>
      <c r="E281" s="73" t="s">
        <v>124</v>
      </c>
      <c r="F281" s="73" t="s">
        <v>145</v>
      </c>
      <c r="G281" s="73" t="s">
        <v>124</v>
      </c>
      <c r="H281" s="73" t="s">
        <v>146</v>
      </c>
      <c r="I281" s="73" t="s">
        <v>124</v>
      </c>
      <c r="J281" s="73" t="s">
        <v>110</v>
      </c>
      <c r="K281" s="73" t="s">
        <v>124</v>
      </c>
      <c r="L281" s="73" t="s">
        <v>111</v>
      </c>
      <c r="M281" s="73" t="s">
        <v>124</v>
      </c>
      <c r="N281" s="73" t="s">
        <v>112</v>
      </c>
      <c r="O281" s="73" t="s">
        <v>124</v>
      </c>
      <c r="P281" s="73" t="s">
        <v>113</v>
      </c>
      <c r="Q281" s="73" t="s">
        <v>124</v>
      </c>
      <c r="R281" s="73" t="s">
        <v>114</v>
      </c>
      <c r="S281" s="81" t="s">
        <v>124</v>
      </c>
      <c r="T281" s="71"/>
      <c r="U281" s="82" t="s">
        <v>33</v>
      </c>
      <c r="V281" s="73" t="s">
        <v>124</v>
      </c>
      <c r="W281" s="73" t="s">
        <v>34</v>
      </c>
      <c r="X281" s="73" t="s">
        <v>124</v>
      </c>
      <c r="Y281" s="73" t="s">
        <v>35</v>
      </c>
      <c r="Z281" s="81" t="s">
        <v>124</v>
      </c>
      <c r="AA281" s="71"/>
      <c r="AB281" s="87" t="s">
        <v>149</v>
      </c>
      <c r="AC281" s="81" t="s">
        <v>124</v>
      </c>
      <c r="AD281" s="71"/>
      <c r="AE281" s="82" t="s">
        <v>150</v>
      </c>
      <c r="AF281" s="73" t="s">
        <v>124</v>
      </c>
      <c r="AH281" s="457" t="s">
        <v>245</v>
      </c>
      <c r="AI281" s="458"/>
      <c r="AJ281" s="458"/>
      <c r="AK281" s="458"/>
      <c r="AL281" s="458"/>
      <c r="AM281" s="458"/>
      <c r="AN281" s="458"/>
      <c r="AO281" s="458"/>
      <c r="AP281" s="458"/>
      <c r="AQ281" s="458"/>
      <c r="AR281" s="458"/>
      <c r="AS281" s="458"/>
      <c r="AT281" s="458"/>
      <c r="AU281" s="458"/>
      <c r="AV281" s="458"/>
      <c r="AW281" s="458"/>
      <c r="AX281" s="458"/>
      <c r="AY281" s="458"/>
      <c r="AZ281" s="458"/>
      <c r="BA281" s="458"/>
      <c r="BB281" s="458"/>
      <c r="BC281" s="458"/>
      <c r="BD281" s="458"/>
      <c r="BE281" s="458"/>
      <c r="BF281" s="458"/>
      <c r="BG281" s="458"/>
      <c r="BH281" s="459"/>
    </row>
    <row r="282" spans="1:60" x14ac:dyDescent="0.3">
      <c r="A282" s="73" t="s">
        <v>132</v>
      </c>
      <c r="B282" s="104">
        <f>AVERAGE(G262,G263,G264,G265,G266,G273,G269,G267,G268,G271,G272,G274,G275,G276,G277,G278,G279)</f>
        <v>0.55888235294117639</v>
      </c>
      <c r="C282" s="73">
        <f>$AJ$11</f>
        <v>6</v>
      </c>
      <c r="D282" s="104">
        <f>AVERAGE(H262,H263,H264,H265,H266,H273,H269,H267,H268,H271,H272,H274,H275,H276,H277,H278,H279)</f>
        <v>16.882352941176471</v>
      </c>
      <c r="E282" s="73">
        <f>$AJ$46</f>
        <v>21</v>
      </c>
      <c r="F282" s="104">
        <f>AVERAGE(I262,I263,I264,I265,I266,I273,I269,I267,I268,I271,I272,I274,I275,I276,I277,I278,I279)</f>
        <v>19</v>
      </c>
      <c r="G282" s="73">
        <f>$AJ$81</f>
        <v>25</v>
      </c>
      <c r="H282" s="104">
        <f>AVERAGE(J262,J263,J264,J265,J266,J273,J269,J267,J268,J271,J272,J274,J275,J276,J277,J278,J279)</f>
        <v>16.117647058823529</v>
      </c>
      <c r="I282" s="73">
        <f>$AJ$116</f>
        <v>15</v>
      </c>
      <c r="J282" s="104">
        <f>AVERAGE(K262,K263,K264,K265,K266,K273,K269,K267,K268,K271,K272,K274,K275,K276,K277,K278,K279)</f>
        <v>19</v>
      </c>
      <c r="K282" s="73">
        <f>$AJ$151</f>
        <v>30</v>
      </c>
      <c r="L282" s="104">
        <f>AVERAGE(L262,L263,L264,L265,L266,L273,L269,L267,L268,L271,L272,L274,L275,L276,L277,L278,L279)</f>
        <v>16.294117647058822</v>
      </c>
      <c r="M282" s="73">
        <f>$AJ$186</f>
        <v>18</v>
      </c>
      <c r="N282" s="104">
        <f>AVERAGE(M262,M263,M264,M265,M266,M273,M269,M267,M268,M271,M272,M274,M275,M276,M277,M278,M279)</f>
        <v>15.235294117647058</v>
      </c>
      <c r="O282" s="73">
        <f>$AJ$221</f>
        <v>9</v>
      </c>
      <c r="P282" s="104">
        <f>AVERAGE(N262,N263,N264,N265,N266,N273,N269,N267,N268,N271,N272,N274,N275,N276,N277,N278,N279)</f>
        <v>16.294117647058822</v>
      </c>
      <c r="Q282" s="73">
        <f>$AJ$256</f>
        <v>15</v>
      </c>
      <c r="R282" s="104">
        <f>AVERAGE(O262,O263,O264,O265,O266,O273,O269,O267,O268,O271,O272,O274,O275,O276,O277,O278,O279)</f>
        <v>14.470588235294118</v>
      </c>
      <c r="S282" s="81">
        <f>$AJ$291</f>
        <v>6</v>
      </c>
      <c r="T282" s="75"/>
      <c r="U282" s="104">
        <f>AVERAGE(Q262,Q263,Q264,Q265,Q266,Q273,Q269,Q267,Q268,Q271,Q272,Q274,Q275,Q276,Q277,Q278,Q279)</f>
        <v>18.882352941176471</v>
      </c>
      <c r="V282" s="73">
        <f>$BL$46</f>
        <v>27</v>
      </c>
      <c r="W282" s="104">
        <f>AVERAGE(R262,R263,R264,R265,R266,R273,R269,R267,R268,R271,R272,R274,R275,R276,R277,R278,R279)</f>
        <v>18.470588235294116</v>
      </c>
      <c r="X282" s="73">
        <f>$BL$116</f>
        <v>28</v>
      </c>
      <c r="Y282" s="104">
        <f>AVERAGE(S262,S263,S264,S265,S266,S273,S269,S267,S268,S271,S272,S274,S275,S276,S277,S278,S279)</f>
        <v>16.470588235294116</v>
      </c>
      <c r="Z282" s="81">
        <f>$BL$81</f>
        <v>17</v>
      </c>
      <c r="AA282" s="75"/>
      <c r="AB282" s="105">
        <f>AVERAGE(U262,U263,U264,U265,U266,U273,U269,U267,U268,U271,U272,U274,U275,U276,U277,U278,U279)</f>
        <v>17.764705882352942</v>
      </c>
      <c r="AC282" s="73">
        <f>$CN$81</f>
        <v>23</v>
      </c>
      <c r="AD282" s="75"/>
      <c r="AE282" s="104">
        <f>AVERAGE(W262,W263,W264,W265,W266,W273,W269,W267,W268,W271,W272,W274,W275,W276,W277,W278,W279)</f>
        <v>19.058823529411764</v>
      </c>
      <c r="AF282" s="73">
        <f>$CN$46</f>
        <v>29</v>
      </c>
      <c r="AH282" s="454" t="s">
        <v>132</v>
      </c>
      <c r="AI282" s="455"/>
      <c r="AJ282" s="456"/>
      <c r="AK282" s="66"/>
      <c r="AL282" s="454" t="s">
        <v>133</v>
      </c>
      <c r="AM282" s="455"/>
      <c r="AN282" s="456"/>
      <c r="AO282" s="67"/>
      <c r="AP282" s="454" t="s">
        <v>134</v>
      </c>
      <c r="AQ282" s="455"/>
      <c r="AR282" s="456"/>
      <c r="AS282" s="67"/>
      <c r="AT282" s="454" t="s">
        <v>135</v>
      </c>
      <c r="AU282" s="455"/>
      <c r="AV282" s="456"/>
      <c r="AW282" s="67"/>
      <c r="AX282" s="454" t="s">
        <v>136</v>
      </c>
      <c r="AY282" s="455"/>
      <c r="AZ282" s="456"/>
      <c r="BA282" s="67"/>
      <c r="BB282" s="454" t="s">
        <v>137</v>
      </c>
      <c r="BC282" s="455"/>
      <c r="BD282" s="456"/>
      <c r="BE282" s="67"/>
      <c r="BF282" s="454" t="s">
        <v>138</v>
      </c>
      <c r="BG282" s="455"/>
      <c r="BH282" s="456"/>
    </row>
    <row r="283" spans="1:60" x14ac:dyDescent="0.3">
      <c r="A283" s="73" t="s">
        <v>133</v>
      </c>
      <c r="B283" s="104">
        <f>AVERAGE(G262:G269)</f>
        <v>0.58337499999999998</v>
      </c>
      <c r="C283" s="73">
        <f>$AN$11</f>
        <v>4</v>
      </c>
      <c r="D283" s="104">
        <f>AVERAGE(H262:H269)</f>
        <v>15</v>
      </c>
      <c r="E283" s="73">
        <f>$AN$46</f>
        <v>11</v>
      </c>
      <c r="F283" s="104">
        <f>AVERAGE(I262:I269)</f>
        <v>17.25</v>
      </c>
      <c r="G283" s="73">
        <f>$AN$81</f>
        <v>18</v>
      </c>
      <c r="H283" s="104">
        <f>AVERAGE(J262:J269)</f>
        <v>14.5</v>
      </c>
      <c r="I283" s="73">
        <f>$AN$116</f>
        <v>7</v>
      </c>
      <c r="J283" s="104">
        <f>AVERAGE(K262:K269)</f>
        <v>16</v>
      </c>
      <c r="K283" s="73">
        <f>$AN$151</f>
        <v>14</v>
      </c>
      <c r="L283" s="104">
        <f>AVERAGE(L262:L269)</f>
        <v>18.25</v>
      </c>
      <c r="M283" s="73">
        <f>$AN$186</f>
        <v>22</v>
      </c>
      <c r="N283" s="104">
        <f>AVERAGE(M262:M269)</f>
        <v>12.5</v>
      </c>
      <c r="O283" s="73">
        <f>$AN$221</f>
        <v>5</v>
      </c>
      <c r="P283" s="104">
        <f>AVERAGE(N262:N269)</f>
        <v>16.25</v>
      </c>
      <c r="Q283" s="73">
        <f>$AN$256</f>
        <v>13</v>
      </c>
      <c r="R283" s="104">
        <f>AVERAGE(O262:O269)</f>
        <v>13.25</v>
      </c>
      <c r="S283" s="81">
        <f>$AN$291</f>
        <v>7</v>
      </c>
      <c r="T283" s="75"/>
      <c r="U283" s="104">
        <f>AVERAGE(Q262:Q269)</f>
        <v>20.5</v>
      </c>
      <c r="V283" s="73">
        <f>$BP$46</f>
        <v>28</v>
      </c>
      <c r="W283" s="104">
        <f>AVERAGE(R262:R269)</f>
        <v>20</v>
      </c>
      <c r="X283" s="73">
        <f>$BP$116</f>
        <v>28</v>
      </c>
      <c r="Y283" s="104">
        <f>AVERAGE(S262:S269)</f>
        <v>15.875</v>
      </c>
      <c r="Z283" s="81">
        <f>$BP$81</f>
        <v>16</v>
      </c>
      <c r="AA283" s="75"/>
      <c r="AB283" s="105">
        <f>AVERAGE(U262:U269)</f>
        <v>19.625</v>
      </c>
      <c r="AC283" s="73">
        <f>$CR$81</f>
        <v>25</v>
      </c>
      <c r="AD283" s="75"/>
      <c r="AE283" s="104">
        <f>AVERAGE(W262:W269)</f>
        <v>18.625</v>
      </c>
      <c r="AF283" s="73">
        <f>$CR$46</f>
        <v>22</v>
      </c>
      <c r="AH283" s="68" t="s">
        <v>41</v>
      </c>
      <c r="AI283" s="134">
        <f xml:space="preserve">      $R$26</f>
        <v>14.058823529411764</v>
      </c>
      <c r="AJ283" s="78">
        <v>5</v>
      </c>
      <c r="AK283" s="69"/>
      <c r="AL283" s="70" t="s">
        <v>41</v>
      </c>
      <c r="AM283" s="134">
        <f xml:space="preserve">      $R$27</f>
        <v>11.875</v>
      </c>
      <c r="AN283" s="78">
        <v>3</v>
      </c>
      <c r="AO283" s="69"/>
      <c r="AP283" s="70" t="s">
        <v>41</v>
      </c>
      <c r="AQ283" s="134">
        <f xml:space="preserve">      $R$28</f>
        <v>16</v>
      </c>
      <c r="AR283" s="78">
        <v>16</v>
      </c>
      <c r="AS283" s="69"/>
      <c r="AT283" s="70" t="s">
        <v>41</v>
      </c>
      <c r="AU283" s="134">
        <f xml:space="preserve">      $R$29</f>
        <v>14.5</v>
      </c>
      <c r="AV283" s="78">
        <v>9</v>
      </c>
      <c r="AW283" s="69"/>
      <c r="AX283" s="70" t="s">
        <v>41</v>
      </c>
      <c r="AY283" s="134">
        <f xml:space="preserve">      $R$30</f>
        <v>9.25</v>
      </c>
      <c r="AZ283" s="78">
        <v>1</v>
      </c>
      <c r="BA283" s="69"/>
      <c r="BB283" s="70" t="s">
        <v>41</v>
      </c>
      <c r="BC283" s="134">
        <f xml:space="preserve">      $R$31</f>
        <v>16</v>
      </c>
      <c r="BD283" s="78">
        <v>17</v>
      </c>
      <c r="BE283" s="69"/>
      <c r="BF283" s="70" t="s">
        <v>41</v>
      </c>
      <c r="BG283" s="134">
        <f xml:space="preserve">      $R$32</f>
        <v>16</v>
      </c>
      <c r="BH283" s="78">
        <v>16</v>
      </c>
    </row>
    <row r="284" spans="1:60" x14ac:dyDescent="0.3">
      <c r="A284" s="73" t="s">
        <v>134</v>
      </c>
      <c r="B284" s="104">
        <f>AVERAGE(G271:G279)</f>
        <v>0.53711111111111121</v>
      </c>
      <c r="C284" s="73">
        <f>$AR$11</f>
        <v>9</v>
      </c>
      <c r="D284" s="104">
        <f>AVERAGE(H271:H279)</f>
        <v>18.555555555555557</v>
      </c>
      <c r="E284" s="73">
        <f>$AR$46</f>
        <v>25</v>
      </c>
      <c r="F284" s="104">
        <f>AVERAGE(I271:I279)</f>
        <v>20.555555555555557</v>
      </c>
      <c r="G284" s="73">
        <f>$AR$81</f>
        <v>25</v>
      </c>
      <c r="H284" s="104">
        <f>AVERAGE(J271:J279)</f>
        <v>17.555555555555557</v>
      </c>
      <c r="I284" s="73">
        <f>$AR$116</f>
        <v>19</v>
      </c>
      <c r="J284" s="104">
        <f>AVERAGE(K271:K279)</f>
        <v>21.666666666666668</v>
      </c>
      <c r="K284" s="73">
        <f>$AR$151</f>
        <v>32</v>
      </c>
      <c r="L284" s="104">
        <f>AVERAGE(L271:L279)</f>
        <v>14.555555555555555</v>
      </c>
      <c r="M284" s="73">
        <f>$AR$186</f>
        <v>9</v>
      </c>
      <c r="N284" s="104">
        <f>AVERAGE(M271:M279)</f>
        <v>17.666666666666668</v>
      </c>
      <c r="O284" s="73">
        <f>$AR$221</f>
        <v>24</v>
      </c>
      <c r="P284" s="104">
        <f>AVERAGE(N271:N279)</f>
        <v>16.333333333333332</v>
      </c>
      <c r="Q284" s="73">
        <f>$AR$256</f>
        <v>13</v>
      </c>
      <c r="R284" s="104">
        <f>AVERAGE(O271:O279)</f>
        <v>15.555555555555555</v>
      </c>
      <c r="S284" s="81">
        <f>$AR$291</f>
        <v>13</v>
      </c>
      <c r="T284" s="75"/>
      <c r="U284" s="104">
        <f>AVERAGE(Q271:Q279)</f>
        <v>17.444444444444443</v>
      </c>
      <c r="V284" s="73">
        <f>$BT$46</f>
        <v>20</v>
      </c>
      <c r="W284" s="104">
        <f>AVERAGE(R271:R279)</f>
        <v>17.111111111111111</v>
      </c>
      <c r="X284" s="73">
        <f>$BT$116</f>
        <v>19</v>
      </c>
      <c r="Y284" s="104">
        <f>AVERAGE(S271:S279)</f>
        <v>17</v>
      </c>
      <c r="Z284" s="81">
        <f>$BT$81</f>
        <v>16</v>
      </c>
      <c r="AA284" s="75"/>
      <c r="AB284" s="105">
        <f>AVERAGE(U271:U279)</f>
        <v>16.111111111111111</v>
      </c>
      <c r="AC284" s="73">
        <f>$CV$81</f>
        <v>12</v>
      </c>
      <c r="AD284" s="75"/>
      <c r="AE284" s="104">
        <f>AVERAGE(W271:W279)</f>
        <v>19.444444444444443</v>
      </c>
      <c r="AF284" s="73">
        <f>$CV$46</f>
        <v>28</v>
      </c>
      <c r="AH284" s="68" t="s">
        <v>42</v>
      </c>
      <c r="AI284" s="134">
        <f xml:space="preserve">      $R$58</f>
        <v>12.117647058823529</v>
      </c>
      <c r="AJ284" s="78">
        <v>1</v>
      </c>
      <c r="AK284" s="69"/>
      <c r="AL284" s="70" t="s">
        <v>42</v>
      </c>
      <c r="AM284" s="134">
        <f xml:space="preserve">      $R$59</f>
        <v>9</v>
      </c>
      <c r="AN284" s="78">
        <v>2</v>
      </c>
      <c r="AO284" s="69"/>
      <c r="AP284" s="70" t="s">
        <v>42</v>
      </c>
      <c r="AQ284" s="134">
        <f xml:space="preserve">      $R$60</f>
        <v>14.888888888888889</v>
      </c>
      <c r="AR284" s="78">
        <v>11</v>
      </c>
      <c r="AS284" s="69"/>
      <c r="AT284" s="70" t="s">
        <v>42</v>
      </c>
      <c r="AU284" s="134">
        <f xml:space="preserve">      $R$61</f>
        <v>7.5</v>
      </c>
      <c r="AV284" s="78">
        <v>2</v>
      </c>
      <c r="AW284" s="69"/>
      <c r="AX284" s="70" t="s">
        <v>42</v>
      </c>
      <c r="AY284" s="134">
        <f xml:space="preserve">      $R$62</f>
        <v>10.5</v>
      </c>
      <c r="AZ284" s="78">
        <v>5</v>
      </c>
      <c r="BA284" s="69"/>
      <c r="BB284" s="70" t="s">
        <v>42</v>
      </c>
      <c r="BC284" s="134">
        <f xml:space="preserve">      $R$63</f>
        <v>15.75</v>
      </c>
      <c r="BD284" s="78">
        <v>16</v>
      </c>
      <c r="BE284" s="69"/>
      <c r="BF284" s="70" t="s">
        <v>42</v>
      </c>
      <c r="BG284" s="134">
        <f xml:space="preserve">      $R$64</f>
        <v>14.2</v>
      </c>
      <c r="BH284" s="78">
        <v>8</v>
      </c>
    </row>
    <row r="285" spans="1:60" x14ac:dyDescent="0.3">
      <c r="A285" s="73" t="s">
        <v>135</v>
      </c>
      <c r="B285" s="104">
        <f>AVERAGE(G262,G263,G264,G265)</f>
        <v>0.5</v>
      </c>
      <c r="C285" s="73">
        <f>$AV$11</f>
        <v>13</v>
      </c>
      <c r="D285" s="104">
        <f>AVERAGE(H262,H263,H264,H265)</f>
        <v>16.25</v>
      </c>
      <c r="E285" s="73">
        <f>$AV$46</f>
        <v>18</v>
      </c>
      <c r="F285" s="104">
        <f>AVERAGE(I262,I263,I264,I265)</f>
        <v>15.75</v>
      </c>
      <c r="G285" s="73">
        <f>$AV$81</f>
        <v>13</v>
      </c>
      <c r="H285" s="104">
        <f>AVERAGE(J262,J263,J264,J265)</f>
        <v>15.5</v>
      </c>
      <c r="I285" s="73">
        <f>$AV$116</f>
        <v>14</v>
      </c>
      <c r="J285" s="104">
        <f>AVERAGE(K262,K263,K264,K265)</f>
        <v>17.75</v>
      </c>
      <c r="K285" s="73">
        <f>$AV$151</f>
        <v>19</v>
      </c>
      <c r="L285" s="104">
        <f>AVERAGE(L262,L263,L264,L265)</f>
        <v>15.25</v>
      </c>
      <c r="M285" s="73">
        <f>$AV$186</f>
        <v>17</v>
      </c>
      <c r="N285" s="104">
        <f>AVERAGE(M262,M263,M264,M265)</f>
        <v>11.25</v>
      </c>
      <c r="O285" s="73">
        <f>$AV$221</f>
        <v>4</v>
      </c>
      <c r="P285" s="104">
        <f>AVERAGE(N262,N263,N264,N265)</f>
        <v>18</v>
      </c>
      <c r="Q285" s="73">
        <f>$AV$256</f>
        <v>20</v>
      </c>
      <c r="R285" s="104">
        <f>AVERAGE(O262,O263,O264,O265)</f>
        <v>14.5</v>
      </c>
      <c r="S285" s="81">
        <f>$AV$291</f>
        <v>9</v>
      </c>
      <c r="T285" s="75"/>
      <c r="U285" s="104">
        <f>AVERAGE(Q262,Q263,Q264,Q265)</f>
        <v>26.75</v>
      </c>
      <c r="V285" s="73">
        <f>$BX$46</f>
        <v>32</v>
      </c>
      <c r="W285" s="104">
        <f>AVERAGE(R262,R263,R264,R265)</f>
        <v>24</v>
      </c>
      <c r="X285" s="73">
        <f>$BX$116</f>
        <v>32</v>
      </c>
      <c r="Y285" s="104">
        <f>AVERAGE(S262,S263,S264,S265)</f>
        <v>23</v>
      </c>
      <c r="Z285" s="81">
        <f>$BX$81</f>
        <v>27</v>
      </c>
      <c r="AA285" s="75"/>
      <c r="AB285" s="105">
        <f>AVERAGE(U262,U263,U264,U265)</f>
        <v>16.25</v>
      </c>
      <c r="AC285" s="73">
        <f>$CZ$81</f>
        <v>15</v>
      </c>
      <c r="AD285" s="75"/>
      <c r="AE285" s="104">
        <f>AVERAGE(W262,W263,W264,W265)</f>
        <v>21.25</v>
      </c>
      <c r="AF285" s="73">
        <f>$CZ$46</f>
        <v>27</v>
      </c>
      <c r="AH285" s="68" t="s">
        <v>43</v>
      </c>
      <c r="AI285" s="134">
        <f xml:space="preserve">      $R$90</f>
        <v>16.25</v>
      </c>
      <c r="AJ285" s="78">
        <v>14</v>
      </c>
      <c r="AK285" s="69"/>
      <c r="AL285" s="70" t="s">
        <v>43</v>
      </c>
      <c r="AM285" s="134">
        <f xml:space="preserve">      $R$91</f>
        <v>18.5</v>
      </c>
      <c r="AN285" s="78">
        <v>23</v>
      </c>
      <c r="AO285" s="69"/>
      <c r="AP285" s="70" t="s">
        <v>43</v>
      </c>
      <c r="AQ285" s="134">
        <f xml:space="preserve">      $R$92</f>
        <v>12.888888888888889</v>
      </c>
      <c r="AR285" s="78">
        <v>5</v>
      </c>
      <c r="AS285" s="69"/>
      <c r="AT285" s="70" t="s">
        <v>43</v>
      </c>
      <c r="AU285" s="134">
        <f xml:space="preserve">      $R$93</f>
        <v>22.25</v>
      </c>
      <c r="AV285" s="78">
        <v>29</v>
      </c>
      <c r="AW285" s="69"/>
      <c r="AX285" s="70" t="s">
        <v>43</v>
      </c>
      <c r="AY285" s="134">
        <f xml:space="preserve">      $R$94</f>
        <v>14.75</v>
      </c>
      <c r="AZ285" s="78">
        <v>15</v>
      </c>
      <c r="BA285" s="69"/>
      <c r="BB285" s="70" t="s">
        <v>43</v>
      </c>
      <c r="BC285" s="134">
        <f xml:space="preserve">      $R$95</f>
        <v>9.5</v>
      </c>
      <c r="BD285" s="78">
        <v>2</v>
      </c>
      <c r="BE285" s="69"/>
      <c r="BF285" s="70" t="s">
        <v>43</v>
      </c>
      <c r="BG285" s="134">
        <f xml:space="preserve">      $R$96</f>
        <v>15.6</v>
      </c>
      <c r="BH285" s="78">
        <v>12</v>
      </c>
    </row>
    <row r="286" spans="1:60" x14ac:dyDescent="0.3">
      <c r="A286" s="73" t="s">
        <v>136</v>
      </c>
      <c r="B286" s="104">
        <f>AVERAGE(G266:G269)</f>
        <v>0.66674999999999995</v>
      </c>
      <c r="C286" s="73">
        <f>$AZ$11</f>
        <v>2</v>
      </c>
      <c r="D286" s="104">
        <f>AVERAGE(H266:H269)</f>
        <v>13.75</v>
      </c>
      <c r="E286" s="73">
        <f>$AZ$46</f>
        <v>7</v>
      </c>
      <c r="F286" s="104">
        <f>AVERAGE(I266:I269)</f>
        <v>18.75</v>
      </c>
      <c r="G286" s="73">
        <f>$AZ$81</f>
        <v>22</v>
      </c>
      <c r="H286" s="104">
        <f>AVERAGE(J266:J269)</f>
        <v>13.5</v>
      </c>
      <c r="I286" s="73">
        <f>$AZ$116</f>
        <v>5</v>
      </c>
      <c r="J286" s="104">
        <f>AVERAGE(K266:K269)</f>
        <v>14.25</v>
      </c>
      <c r="K286" s="73">
        <f>$AZ$151</f>
        <v>11</v>
      </c>
      <c r="L286" s="104">
        <f>AVERAGE(L266:L269)</f>
        <v>21.25</v>
      </c>
      <c r="M286" s="73">
        <f>$AZ$186</f>
        <v>27</v>
      </c>
      <c r="N286" s="104">
        <f>AVERAGE(M266:M269)</f>
        <v>13.75</v>
      </c>
      <c r="O286" s="73">
        <f>$AZ$221</f>
        <v>11</v>
      </c>
      <c r="P286" s="104">
        <f>AVERAGE(N266:N269)</f>
        <v>14.5</v>
      </c>
      <c r="Q286" s="73">
        <f>$AZ$256</f>
        <v>10</v>
      </c>
      <c r="R286" s="104">
        <f>AVERAGE(O266:O269)</f>
        <v>12</v>
      </c>
      <c r="S286" s="81">
        <f>$AZ$291</f>
        <v>7</v>
      </c>
      <c r="T286" s="75"/>
      <c r="U286" s="104">
        <f>AVERAGE(Q266:Q269)</f>
        <v>14.25</v>
      </c>
      <c r="V286" s="73">
        <f>$CB$46</f>
        <v>11</v>
      </c>
      <c r="W286" s="104">
        <f>AVERAGE(R266:R269)</f>
        <v>16</v>
      </c>
      <c r="X286" s="73">
        <f>$CB$116</f>
        <v>14</v>
      </c>
      <c r="Y286" s="104">
        <f>AVERAGE(S266:S269)</f>
        <v>8.75</v>
      </c>
      <c r="Z286" s="81">
        <f>$CB$81</f>
        <v>4</v>
      </c>
      <c r="AA286" s="75"/>
      <c r="AB286" s="105">
        <f>AVERAGE(U266:U269)</f>
        <v>23</v>
      </c>
      <c r="AC286" s="73">
        <f>$DD$81</f>
        <v>28</v>
      </c>
      <c r="AD286" s="75"/>
      <c r="AE286" s="104">
        <f>AVERAGE(W266:W269)</f>
        <v>16</v>
      </c>
      <c r="AF286" s="73">
        <f>$DD$46</f>
        <v>14</v>
      </c>
      <c r="AH286" s="68" t="s">
        <v>44</v>
      </c>
      <c r="AI286" s="134">
        <f xml:space="preserve">      $R$122</f>
        <v>18.058823529411764</v>
      </c>
      <c r="AJ286" s="78">
        <v>24</v>
      </c>
      <c r="AK286" s="69"/>
      <c r="AL286" s="70" t="s">
        <v>44</v>
      </c>
      <c r="AM286" s="134">
        <f xml:space="preserve">      $R$123</f>
        <v>16.375</v>
      </c>
      <c r="AN286" s="78">
        <v>12</v>
      </c>
      <c r="AO286" s="69"/>
      <c r="AP286" s="70" t="s">
        <v>44</v>
      </c>
      <c r="AQ286" s="134">
        <f xml:space="preserve">      $R$124</f>
        <v>19.555555555555557</v>
      </c>
      <c r="AR286" s="78">
        <v>26</v>
      </c>
      <c r="AS286" s="69"/>
      <c r="AT286" s="70" t="s">
        <v>44</v>
      </c>
      <c r="AU286" s="134">
        <f xml:space="preserve">      $R$125</f>
        <v>12.5</v>
      </c>
      <c r="AV286" s="78">
        <v>6</v>
      </c>
      <c r="AW286" s="69"/>
      <c r="AX286" s="70" t="s">
        <v>44</v>
      </c>
      <c r="AY286" s="134">
        <f xml:space="preserve">      $R$126</f>
        <v>20.25</v>
      </c>
      <c r="AZ286" s="78">
        <v>24</v>
      </c>
      <c r="BA286" s="69"/>
      <c r="BB286" s="70" t="s">
        <v>44</v>
      </c>
      <c r="BC286" s="134">
        <f xml:space="preserve">      $R$127</f>
        <v>20.25</v>
      </c>
      <c r="BD286" s="78">
        <v>24</v>
      </c>
      <c r="BE286" s="69"/>
      <c r="BF286" s="70" t="s">
        <v>44</v>
      </c>
      <c r="BG286" s="134">
        <f xml:space="preserve">      $R$128</f>
        <v>19</v>
      </c>
      <c r="BH286" s="78">
        <v>23</v>
      </c>
    </row>
    <row r="287" spans="1:60" x14ac:dyDescent="0.3">
      <c r="A287" s="73" t="s">
        <v>137</v>
      </c>
      <c r="B287" s="104">
        <f>AVERAGE(G271:G274)</f>
        <v>0.62525000000000008</v>
      </c>
      <c r="C287" s="73">
        <f>$BD$11</f>
        <v>4</v>
      </c>
      <c r="D287" s="104">
        <f>AVERAGE(H271:H274)</f>
        <v>21.25</v>
      </c>
      <c r="E287" s="73">
        <f>$BD$46</f>
        <v>27</v>
      </c>
      <c r="F287" s="104">
        <f>AVERAGE(I271:I274)</f>
        <v>23.25</v>
      </c>
      <c r="G287" s="73">
        <f>$BD$81</f>
        <v>29</v>
      </c>
      <c r="H287" s="104">
        <f>AVERAGE(J271:J274)</f>
        <v>21.25</v>
      </c>
      <c r="I287" s="73">
        <f>$BD$116</f>
        <v>27</v>
      </c>
      <c r="J287" s="104">
        <f>AVERAGE(K271:K274)</f>
        <v>26</v>
      </c>
      <c r="K287" s="73">
        <f>$BD$151</f>
        <v>30</v>
      </c>
      <c r="L287" s="104">
        <f>AVERAGE(L271:L274)</f>
        <v>13.25</v>
      </c>
      <c r="M287" s="73">
        <f>$BD$186</f>
        <v>9</v>
      </c>
      <c r="N287" s="104">
        <f>AVERAGE(M271:M274)</f>
        <v>13.75</v>
      </c>
      <c r="O287" s="73">
        <f>$BD$221</f>
        <v>7</v>
      </c>
      <c r="P287" s="104">
        <f>AVERAGE(N271:N274)</f>
        <v>23.25</v>
      </c>
      <c r="Q287" s="73">
        <f>$BD$256</f>
        <v>31</v>
      </c>
      <c r="R287" s="104">
        <f>AVERAGE(O271:O274)</f>
        <v>20.75</v>
      </c>
      <c r="S287" s="81">
        <f>$BD$291</f>
        <v>26</v>
      </c>
      <c r="T287" s="75"/>
      <c r="U287" s="104">
        <f>AVERAGE(Q271:Q274)</f>
        <v>18</v>
      </c>
      <c r="V287" s="73">
        <f>$CF$46</f>
        <v>23</v>
      </c>
      <c r="W287" s="104">
        <f>AVERAGE(R271:R274)</f>
        <v>21</v>
      </c>
      <c r="X287" s="73">
        <f>$CF$116</f>
        <v>29</v>
      </c>
      <c r="Y287" s="104">
        <f>AVERAGE(S271:S274)</f>
        <v>11.25</v>
      </c>
      <c r="Z287" s="81">
        <f>$CF$81</f>
        <v>3</v>
      </c>
      <c r="AA287" s="75"/>
      <c r="AB287" s="105">
        <f>AVERAGE(U271:U274)</f>
        <v>14</v>
      </c>
      <c r="AC287" s="73">
        <f>$DH$81</f>
        <v>10</v>
      </c>
      <c r="AD287" s="75"/>
      <c r="AE287" s="104">
        <f>AVERAGE(W271:W274)</f>
        <v>21.5</v>
      </c>
      <c r="AF287" s="73">
        <f>$DH$46</f>
        <v>28</v>
      </c>
      <c r="AH287" s="68" t="s">
        <v>45</v>
      </c>
      <c r="AI287" s="134">
        <f xml:space="preserve">      $R$154</f>
        <v>13.176470588235293</v>
      </c>
      <c r="AJ287" s="78">
        <v>3</v>
      </c>
      <c r="AK287" s="69"/>
      <c r="AL287" s="70" t="s">
        <v>45</v>
      </c>
      <c r="AM287" s="134">
        <f xml:space="preserve">      $R$155</f>
        <v>15.5</v>
      </c>
      <c r="AN287" s="78">
        <v>10</v>
      </c>
      <c r="AO287" s="69"/>
      <c r="AP287" s="70" t="s">
        <v>45</v>
      </c>
      <c r="AQ287" s="134">
        <f xml:space="preserve">      $R$156</f>
        <v>11.111111111111111</v>
      </c>
      <c r="AR287" s="78">
        <v>1</v>
      </c>
      <c r="AS287" s="69"/>
      <c r="AT287" s="70" t="s">
        <v>45</v>
      </c>
      <c r="AU287" s="134">
        <f xml:space="preserve">      $R$157</f>
        <v>21.25</v>
      </c>
      <c r="AV287" s="78">
        <v>26</v>
      </c>
      <c r="AW287" s="69"/>
      <c r="AX287" s="70" t="s">
        <v>45</v>
      </c>
      <c r="AY287" s="134">
        <f xml:space="preserve">      $R$158</f>
        <v>9.75</v>
      </c>
      <c r="AZ287" s="78">
        <v>2</v>
      </c>
      <c r="BA287" s="69"/>
      <c r="BB287" s="70" t="s">
        <v>45</v>
      </c>
      <c r="BC287" s="134">
        <f xml:space="preserve">      $R$159</f>
        <v>12</v>
      </c>
      <c r="BD287" s="78">
        <v>6</v>
      </c>
      <c r="BE287" s="69"/>
      <c r="BF287" s="70" t="s">
        <v>45</v>
      </c>
      <c r="BG287" s="134">
        <f xml:space="preserve">      $R$160</f>
        <v>10.4</v>
      </c>
      <c r="BH287" s="78">
        <v>1</v>
      </c>
    </row>
    <row r="288" spans="1:60" x14ac:dyDescent="0.3">
      <c r="A288" s="73" t="s">
        <v>138</v>
      </c>
      <c r="B288" s="104">
        <f>AVERAGE(G275,G276,G277,G278,G279)</f>
        <v>0.46660000000000001</v>
      </c>
      <c r="C288" s="73">
        <f>$BH$11</f>
        <v>18</v>
      </c>
      <c r="D288" s="104">
        <f>AVERAGE(H275,H276,H277,H278,H279)</f>
        <v>16.399999999999999</v>
      </c>
      <c r="E288" s="73">
        <f>$BH$46</f>
        <v>15</v>
      </c>
      <c r="F288" s="104">
        <f>AVERAGE(I275,I276,I277,I278,I279)</f>
        <v>18.399999999999999</v>
      </c>
      <c r="G288" s="73">
        <f>$BH$81</f>
        <v>19</v>
      </c>
      <c r="H288" s="104">
        <f>AVERAGE(J275,J276,J277,J278,J279)</f>
        <v>14.6</v>
      </c>
      <c r="I288" s="73">
        <f>$BH$116</f>
        <v>10</v>
      </c>
      <c r="J288" s="104">
        <f>AVERAGE(K275,K276,K277,K278,K279)</f>
        <v>18.2</v>
      </c>
      <c r="K288" s="73">
        <f>$BH$151</f>
        <v>21</v>
      </c>
      <c r="L288" s="104">
        <f>AVERAGE(L275,L276,L277,L278,L279)</f>
        <v>15.6</v>
      </c>
      <c r="M288" s="73">
        <f>$BH$186</f>
        <v>13</v>
      </c>
      <c r="N288" s="104">
        <f>AVERAGE(M275,M276,M277,M278,M279)</f>
        <v>20.8</v>
      </c>
      <c r="O288" s="73">
        <f>$BH$221</f>
        <v>26</v>
      </c>
      <c r="P288" s="104">
        <f>AVERAGE(N275,N276,N277,N278,N279)</f>
        <v>10.8</v>
      </c>
      <c r="Q288" s="73">
        <f>$BH$256</f>
        <v>3</v>
      </c>
      <c r="R288" s="104">
        <f>AVERAGE(O275,O276,O277,O278,O279)</f>
        <v>11.4</v>
      </c>
      <c r="S288" s="81">
        <f>$BH$291</f>
        <v>3</v>
      </c>
      <c r="T288" s="80"/>
      <c r="U288" s="104">
        <f>AVERAGE(Q275,Q276,Q277,Q278,Q279)</f>
        <v>17</v>
      </c>
      <c r="V288" s="73">
        <f>$CJ$46</f>
        <v>18</v>
      </c>
      <c r="W288" s="104">
        <f>AVERAGE(R275,R276,R277,R278,R279)</f>
        <v>14</v>
      </c>
      <c r="X288" s="73">
        <f>$CJ$116</f>
        <v>9</v>
      </c>
      <c r="Y288" s="104">
        <f>AVERAGE(S275,S276,S277,S278,S279)</f>
        <v>21.6</v>
      </c>
      <c r="Z288" s="81">
        <f>$CJ$81</f>
        <v>28</v>
      </c>
      <c r="AA288" s="80"/>
      <c r="AB288" s="105">
        <f>AVERAGE(U275,U276,U277,U278,U279)</f>
        <v>17.8</v>
      </c>
      <c r="AC288" s="73">
        <f>$DL$81</f>
        <v>22</v>
      </c>
      <c r="AD288" s="80"/>
      <c r="AE288" s="104">
        <f>AVERAGE(W275,W276,W277,W278,W279)</f>
        <v>17.8</v>
      </c>
      <c r="AF288" s="73">
        <f>$DL$46</f>
        <v>19</v>
      </c>
      <c r="AH288" s="68" t="s">
        <v>46</v>
      </c>
      <c r="AI288" s="134">
        <f xml:space="preserve">      $R$186</f>
        <v>18.764705882352942</v>
      </c>
      <c r="AJ288" s="78">
        <v>29</v>
      </c>
      <c r="AK288" s="69"/>
      <c r="AL288" s="70" t="s">
        <v>46</v>
      </c>
      <c r="AM288" s="134">
        <f xml:space="preserve">      $R$187</f>
        <v>19.875</v>
      </c>
      <c r="AN288" s="78">
        <v>28</v>
      </c>
      <c r="AO288" s="69"/>
      <c r="AP288" s="70" t="s">
        <v>46</v>
      </c>
      <c r="AQ288" s="134">
        <f xml:space="preserve">      $R$188</f>
        <v>17.777777777777779</v>
      </c>
      <c r="AR288" s="78">
        <v>20</v>
      </c>
      <c r="AS288" s="69"/>
      <c r="AT288" s="70" t="s">
        <v>46</v>
      </c>
      <c r="AU288" s="134">
        <f xml:space="preserve">      $R$189</f>
        <v>19</v>
      </c>
      <c r="AV288" s="78">
        <v>20</v>
      </c>
      <c r="AW288" s="69"/>
      <c r="AX288" s="70" t="s">
        <v>46</v>
      </c>
      <c r="AY288" s="134">
        <f xml:space="preserve">      $R$190</f>
        <v>20.75</v>
      </c>
      <c r="AZ288" s="78">
        <v>27</v>
      </c>
      <c r="BA288" s="69"/>
      <c r="BB288" s="70" t="s">
        <v>46</v>
      </c>
      <c r="BC288" s="134">
        <f xml:space="preserve">      $R$191</f>
        <v>20.5</v>
      </c>
      <c r="BD288" s="78">
        <v>25</v>
      </c>
      <c r="BE288" s="69"/>
      <c r="BF288" s="70" t="s">
        <v>46</v>
      </c>
      <c r="BG288" s="134">
        <f xml:space="preserve">      $R$192</f>
        <v>15.6</v>
      </c>
      <c r="BH288" s="78">
        <v>12</v>
      </c>
    </row>
    <row r="289" spans="1:60" x14ac:dyDescent="0.3">
      <c r="AH289" s="68" t="s">
        <v>47</v>
      </c>
      <c r="AI289" s="134">
        <f xml:space="preserve">      $R$218</f>
        <v>15.823529411764707</v>
      </c>
      <c r="AJ289" s="78">
        <v>11</v>
      </c>
      <c r="AK289" s="69"/>
      <c r="AL289" s="70" t="s">
        <v>47</v>
      </c>
      <c r="AM289" s="134">
        <f xml:space="preserve">      $R$219</f>
        <v>17.75</v>
      </c>
      <c r="AN289" s="78">
        <v>19</v>
      </c>
      <c r="AO289" s="69"/>
      <c r="AP289" s="70" t="s">
        <v>47</v>
      </c>
      <c r="AQ289" s="134">
        <f xml:space="preserve">      $R$220</f>
        <v>14.111111111111111</v>
      </c>
      <c r="AR289" s="78">
        <v>8</v>
      </c>
      <c r="AS289" s="69"/>
      <c r="AT289" s="70" t="s">
        <v>47</v>
      </c>
      <c r="AU289" s="134">
        <f xml:space="preserve">      $R$221</f>
        <v>23.75</v>
      </c>
      <c r="AV289" s="78">
        <v>32</v>
      </c>
      <c r="AW289" s="69"/>
      <c r="AX289" s="70" t="s">
        <v>47</v>
      </c>
      <c r="AY289" s="134">
        <f xml:space="preserve">      $R$222</f>
        <v>11.75</v>
      </c>
      <c r="AZ289" s="78">
        <v>6</v>
      </c>
      <c r="BA289" s="69"/>
      <c r="BB289" s="70" t="s">
        <v>47</v>
      </c>
      <c r="BC289" s="134">
        <f xml:space="preserve">      $R$223</f>
        <v>13.5</v>
      </c>
      <c r="BD289" s="78">
        <v>7</v>
      </c>
      <c r="BE289" s="69"/>
      <c r="BF289" s="70" t="s">
        <v>47</v>
      </c>
      <c r="BG289" s="134">
        <f xml:space="preserve">      $R$224</f>
        <v>14.6</v>
      </c>
      <c r="BH289" s="78">
        <v>10</v>
      </c>
    </row>
    <row r="290" spans="1:60" x14ac:dyDescent="0.3">
      <c r="A290" s="356" t="s">
        <v>81</v>
      </c>
      <c r="B290" s="357"/>
      <c r="C290" s="357"/>
      <c r="D290" s="357"/>
      <c r="E290" s="358"/>
      <c r="AH290" s="68" t="s">
        <v>48</v>
      </c>
      <c r="AI290" s="134">
        <f xml:space="preserve">      $R$250</f>
        <v>14.588235294117647</v>
      </c>
      <c r="AJ290" s="78">
        <v>7</v>
      </c>
      <c r="AK290" s="69"/>
      <c r="AL290" s="70" t="s">
        <v>48</v>
      </c>
      <c r="AM290" s="134">
        <f xml:space="preserve">      $R$251</f>
        <v>17.625</v>
      </c>
      <c r="AN290" s="78">
        <v>18</v>
      </c>
      <c r="AO290" s="69"/>
      <c r="AP290" s="70" t="s">
        <v>48</v>
      </c>
      <c r="AQ290" s="134">
        <f xml:space="preserve">      $R$252</f>
        <v>11.888888888888889</v>
      </c>
      <c r="AR290" s="78">
        <v>2</v>
      </c>
      <c r="AS290" s="69"/>
      <c r="AT290" s="70" t="s">
        <v>48</v>
      </c>
      <c r="AU290" s="134">
        <f xml:space="preserve">      $R$253</f>
        <v>14.75</v>
      </c>
      <c r="AV290" s="78">
        <v>11</v>
      </c>
      <c r="AW290" s="69"/>
      <c r="AX290" s="70" t="s">
        <v>48</v>
      </c>
      <c r="AY290" s="134">
        <f xml:space="preserve">      $R$254</f>
        <v>20.5</v>
      </c>
      <c r="AZ290" s="78">
        <v>25</v>
      </c>
      <c r="BA290" s="69"/>
      <c r="BB290" s="70" t="s">
        <v>48</v>
      </c>
      <c r="BC290" s="134">
        <f xml:space="preserve">      $R$255</f>
        <v>10.5</v>
      </c>
      <c r="BD290" s="78">
        <v>4</v>
      </c>
      <c r="BE290" s="69"/>
      <c r="BF290" s="70" t="s">
        <v>48</v>
      </c>
      <c r="BG290" s="134">
        <f xml:space="preserve">      $R$256</f>
        <v>13</v>
      </c>
      <c r="BH290" s="78">
        <v>4</v>
      </c>
    </row>
    <row r="291" spans="1:60" x14ac:dyDescent="0.3">
      <c r="A291" s="359"/>
      <c r="B291" s="360"/>
      <c r="C291" s="360"/>
      <c r="D291" s="360"/>
      <c r="E291" s="361"/>
      <c r="AH291" s="68" t="s">
        <v>49</v>
      </c>
      <c r="AI291" s="134">
        <f xml:space="preserve">      $R$282</f>
        <v>14.470588235294118</v>
      </c>
      <c r="AJ291" s="78">
        <v>6</v>
      </c>
      <c r="AK291" s="69"/>
      <c r="AL291" s="70" t="s">
        <v>49</v>
      </c>
      <c r="AM291" s="134">
        <f xml:space="preserve">      $R$283</f>
        <v>13.25</v>
      </c>
      <c r="AN291" s="78">
        <v>7</v>
      </c>
      <c r="AO291" s="69"/>
      <c r="AP291" s="70" t="s">
        <v>49</v>
      </c>
      <c r="AQ291" s="134">
        <f xml:space="preserve">      $R$284</f>
        <v>15.555555555555555</v>
      </c>
      <c r="AR291" s="78">
        <v>13</v>
      </c>
      <c r="AS291" s="69"/>
      <c r="AT291" s="70" t="s">
        <v>49</v>
      </c>
      <c r="AU291" s="134">
        <f xml:space="preserve">      $R$285</f>
        <v>14.5</v>
      </c>
      <c r="AV291" s="78">
        <v>9</v>
      </c>
      <c r="AW291" s="69"/>
      <c r="AX291" s="70" t="s">
        <v>49</v>
      </c>
      <c r="AY291" s="134">
        <f xml:space="preserve">      $R$286</f>
        <v>12</v>
      </c>
      <c r="AZ291" s="78">
        <v>7</v>
      </c>
      <c r="BA291" s="69"/>
      <c r="BB291" s="70" t="s">
        <v>49</v>
      </c>
      <c r="BC291" s="134">
        <f xml:space="preserve">      $R$287</f>
        <v>20.75</v>
      </c>
      <c r="BD291" s="78">
        <v>26</v>
      </c>
      <c r="BE291" s="69"/>
      <c r="BF291" s="70" t="s">
        <v>49</v>
      </c>
      <c r="BG291" s="134">
        <f xml:space="preserve">      $R$288</f>
        <v>11.4</v>
      </c>
      <c r="BH291" s="78">
        <v>3</v>
      </c>
    </row>
    <row r="292" spans="1:60" x14ac:dyDescent="0.3">
      <c r="A292" s="362"/>
      <c r="B292" s="363"/>
      <c r="C292" s="363"/>
      <c r="D292" s="363"/>
      <c r="E292" s="364"/>
      <c r="H292" s="306" t="s">
        <v>232</v>
      </c>
      <c r="I292" s="307"/>
      <c r="J292" s="307"/>
      <c r="K292" s="307"/>
      <c r="L292" s="307"/>
      <c r="M292" s="307"/>
      <c r="N292" s="307"/>
      <c r="O292" s="307"/>
      <c r="P292" s="307"/>
      <c r="Q292" s="307"/>
      <c r="R292" s="307"/>
      <c r="S292" s="307"/>
      <c r="T292" s="307"/>
      <c r="U292" s="307"/>
      <c r="V292" s="308"/>
      <c r="W292" s="86" t="s">
        <v>38</v>
      </c>
      <c r="X292" s="72"/>
      <c r="Y292" s="72"/>
      <c r="Z292" s="72"/>
      <c r="AA292" s="72"/>
      <c r="AB292" s="72"/>
      <c r="AC292" s="72"/>
      <c r="AD292" s="72"/>
      <c r="AE292" s="72"/>
      <c r="AF292" s="72"/>
      <c r="AH292" s="68" t="s">
        <v>50</v>
      </c>
      <c r="AI292" s="134">
        <f xml:space="preserve">      $R$314</f>
        <v>18.647058823529413</v>
      </c>
      <c r="AJ292" s="78">
        <v>28</v>
      </c>
      <c r="AK292" s="69"/>
      <c r="AL292" s="70" t="s">
        <v>50</v>
      </c>
      <c r="AM292" s="134">
        <f xml:space="preserve">      $R$315</f>
        <v>19.25</v>
      </c>
      <c r="AN292" s="78">
        <v>27</v>
      </c>
      <c r="AO292" s="69"/>
      <c r="AP292" s="70" t="s">
        <v>50</v>
      </c>
      <c r="AQ292" s="134">
        <f xml:space="preserve">      $R$316</f>
        <v>18.111111111111111</v>
      </c>
      <c r="AR292" s="78">
        <v>21</v>
      </c>
      <c r="AS292" s="69"/>
      <c r="AT292" s="70" t="s">
        <v>50</v>
      </c>
      <c r="AU292" s="134">
        <f xml:space="preserve">      $R$317</f>
        <v>15.75</v>
      </c>
      <c r="AV292" s="78">
        <v>15</v>
      </c>
      <c r="AW292" s="69"/>
      <c r="AX292" s="70" t="s">
        <v>50</v>
      </c>
      <c r="AY292" s="134">
        <f xml:space="preserve">      $R$318</f>
        <v>22.75</v>
      </c>
      <c r="AZ292" s="78">
        <v>30</v>
      </c>
      <c r="BA292" s="69"/>
      <c r="BB292" s="70" t="s">
        <v>50</v>
      </c>
      <c r="BC292" s="134">
        <f xml:space="preserve">      $R$319</f>
        <v>14</v>
      </c>
      <c r="BD292" s="78">
        <v>9</v>
      </c>
      <c r="BE292" s="69"/>
      <c r="BF292" s="70" t="s">
        <v>50</v>
      </c>
      <c r="BG292" s="134">
        <f xml:space="preserve">      $R$320</f>
        <v>21.4</v>
      </c>
      <c r="BH292" s="78">
        <v>29</v>
      </c>
    </row>
    <row r="293" spans="1:60" x14ac:dyDescent="0.3">
      <c r="A293" s="73" t="s">
        <v>139</v>
      </c>
      <c r="B293" s="96" t="s">
        <v>140</v>
      </c>
      <c r="C293" s="73" t="s">
        <v>141</v>
      </c>
      <c r="D293" s="98" t="s">
        <v>228</v>
      </c>
      <c r="E293" s="73" t="s">
        <v>142</v>
      </c>
      <c r="G293" s="73" t="s">
        <v>143</v>
      </c>
      <c r="H293" s="74" t="s">
        <v>144</v>
      </c>
      <c r="I293" s="74" t="s">
        <v>145</v>
      </c>
      <c r="J293" s="74" t="s">
        <v>146</v>
      </c>
      <c r="K293" s="74" t="s">
        <v>110</v>
      </c>
      <c r="L293" s="74" t="s">
        <v>111</v>
      </c>
      <c r="M293" s="74" t="s">
        <v>112</v>
      </c>
      <c r="N293" s="74" t="s">
        <v>113</v>
      </c>
      <c r="O293" s="89" t="s">
        <v>114</v>
      </c>
      <c r="P293" s="92"/>
      <c r="Q293" s="76" t="s">
        <v>33</v>
      </c>
      <c r="R293" s="74" t="s">
        <v>34</v>
      </c>
      <c r="S293" s="89" t="s">
        <v>35</v>
      </c>
      <c r="T293" s="71"/>
      <c r="U293" s="93" t="s">
        <v>149</v>
      </c>
      <c r="V293" s="92"/>
      <c r="W293" s="76" t="s">
        <v>150</v>
      </c>
      <c r="X293" s="72"/>
      <c r="Y293" s="72"/>
      <c r="Z293" s="72"/>
      <c r="AA293" s="72"/>
      <c r="AB293" s="72"/>
      <c r="AC293" s="72"/>
      <c r="AD293" s="72"/>
      <c r="AE293" s="72"/>
      <c r="AF293" s="72"/>
      <c r="AH293" s="68" t="s">
        <v>51</v>
      </c>
      <c r="AI293" s="134">
        <f xml:space="preserve">      $R$346</f>
        <v>16.235294117647058</v>
      </c>
      <c r="AJ293" s="78">
        <v>13</v>
      </c>
      <c r="AK293" s="69"/>
      <c r="AL293" s="70" t="s">
        <v>51</v>
      </c>
      <c r="AM293" s="134">
        <f xml:space="preserve">      $R$347</f>
        <v>18.5</v>
      </c>
      <c r="AN293" s="78">
        <v>23</v>
      </c>
      <c r="AO293" s="69"/>
      <c r="AP293" s="70" t="s">
        <v>51</v>
      </c>
      <c r="AQ293" s="134">
        <f xml:space="preserve">      $R$348</f>
        <v>14.222222222222221</v>
      </c>
      <c r="AR293" s="78">
        <v>9</v>
      </c>
      <c r="AS293" s="69"/>
      <c r="AT293" s="70" t="s">
        <v>51</v>
      </c>
      <c r="AU293" s="134">
        <f xml:space="preserve">      $R$349</f>
        <v>12.75</v>
      </c>
      <c r="AV293" s="78">
        <v>8</v>
      </c>
      <c r="AW293" s="69"/>
      <c r="AX293" s="70" t="s">
        <v>51</v>
      </c>
      <c r="AY293" s="134">
        <f xml:space="preserve">      $R$350</f>
        <v>24.25</v>
      </c>
      <c r="AZ293" s="78">
        <v>31</v>
      </c>
      <c r="BA293" s="69"/>
      <c r="BB293" s="70" t="s">
        <v>51</v>
      </c>
      <c r="BC293" s="134">
        <f xml:space="preserve">      $R$351</f>
        <v>15.5</v>
      </c>
      <c r="BD293" s="78">
        <v>13</v>
      </c>
      <c r="BE293" s="69"/>
      <c r="BF293" s="70" t="s">
        <v>51</v>
      </c>
      <c r="BG293" s="134">
        <f xml:space="preserve">      $R$352</f>
        <v>13.2</v>
      </c>
      <c r="BH293" s="78">
        <v>6</v>
      </c>
    </row>
    <row r="294" spans="1:60" x14ac:dyDescent="0.3">
      <c r="A294" s="73">
        <v>1</v>
      </c>
      <c r="B294" s="96">
        <v>44816</v>
      </c>
      <c r="C294" s="84" t="s">
        <v>161</v>
      </c>
      <c r="D294" s="99">
        <v>0.84375</v>
      </c>
      <c r="E294" s="85" t="s">
        <v>171</v>
      </c>
      <c r="G294" s="73">
        <f>$G$11</f>
        <v>0.33300000000000002</v>
      </c>
      <c r="H294" s="73">
        <f>DVOA!$F$597</f>
        <v>3</v>
      </c>
      <c r="I294" s="73">
        <f>DVOA!$F$599</f>
        <v>3</v>
      </c>
      <c r="J294" s="73">
        <f>DVOA!$F$603</f>
        <v>5</v>
      </c>
      <c r="K294" s="73">
        <f>DVOA!$F$606</f>
        <v>5</v>
      </c>
      <c r="L294" s="73">
        <f>DVOA!$F$607</f>
        <v>11</v>
      </c>
      <c r="M294" s="73">
        <f>DVOA!$F$608</f>
        <v>32</v>
      </c>
      <c r="N294" s="73">
        <f>DVOA!$F$611</f>
        <v>2</v>
      </c>
      <c r="O294" s="81">
        <f>DVOA!$F$600</f>
        <v>5</v>
      </c>
      <c r="P294" s="88"/>
      <c r="Q294" s="82">
        <f>DVOA!$AE$597</f>
        <v>23</v>
      </c>
      <c r="R294" s="73">
        <f>DVOA!$AE$598</f>
        <v>19</v>
      </c>
      <c r="S294" s="81">
        <f>DVOA!$AE$599</f>
        <v>20</v>
      </c>
      <c r="T294" s="75"/>
      <c r="U294" s="87">
        <f>DVOA!$AE$611</f>
        <v>16</v>
      </c>
      <c r="V294" s="88"/>
      <c r="W294" s="82">
        <f>DVOA!$AE$607</f>
        <v>9</v>
      </c>
      <c r="X294" s="72"/>
      <c r="Y294" s="72"/>
      <c r="Z294" s="72"/>
      <c r="AA294" s="72"/>
      <c r="AB294" s="72"/>
      <c r="AC294" s="72"/>
      <c r="AD294" s="72"/>
      <c r="AE294" s="72"/>
      <c r="AF294" s="72"/>
      <c r="AH294" s="68" t="s">
        <v>52</v>
      </c>
      <c r="AI294" s="134">
        <f xml:space="preserve">      $R$378</f>
        <v>16</v>
      </c>
      <c r="AJ294" s="78">
        <v>12</v>
      </c>
      <c r="AK294" s="69"/>
      <c r="AL294" s="70" t="s">
        <v>52</v>
      </c>
      <c r="AM294" s="134">
        <f xml:space="preserve">      $R$379</f>
        <v>16.375</v>
      </c>
      <c r="AN294" s="78">
        <v>12</v>
      </c>
      <c r="AO294" s="69"/>
      <c r="AP294" s="70" t="s">
        <v>52</v>
      </c>
      <c r="AQ294" s="134">
        <f xml:space="preserve">      $R$380</f>
        <v>15.666666666666666</v>
      </c>
      <c r="AR294" s="78">
        <v>14</v>
      </c>
      <c r="AS294" s="69"/>
      <c r="AT294" s="70" t="s">
        <v>52</v>
      </c>
      <c r="AU294" s="134">
        <f xml:space="preserve">      $R$381</f>
        <v>12.25</v>
      </c>
      <c r="AV294" s="78">
        <v>6</v>
      </c>
      <c r="AW294" s="69"/>
      <c r="AX294" s="70" t="s">
        <v>52</v>
      </c>
      <c r="AY294" s="134">
        <f xml:space="preserve">      $R$382</f>
        <v>20.5</v>
      </c>
      <c r="AZ294" s="78">
        <v>25</v>
      </c>
      <c r="BA294" s="69"/>
      <c r="BB294" s="70" t="s">
        <v>52</v>
      </c>
      <c r="BC294" s="134">
        <f xml:space="preserve">      $R$383</f>
        <v>17.5</v>
      </c>
      <c r="BD294" s="78">
        <v>21</v>
      </c>
      <c r="BE294" s="69"/>
      <c r="BF294" s="70" t="s">
        <v>52</v>
      </c>
      <c r="BG294" s="134">
        <f xml:space="preserve">      $R$384</f>
        <v>14.2</v>
      </c>
      <c r="BH294" s="78">
        <v>8</v>
      </c>
    </row>
    <row r="295" spans="1:60" x14ac:dyDescent="0.3">
      <c r="A295" s="73">
        <v>2</v>
      </c>
      <c r="B295" s="96">
        <v>44822</v>
      </c>
      <c r="C295" s="84" t="s">
        <v>157</v>
      </c>
      <c r="D295" s="99">
        <v>0.68402777777777779</v>
      </c>
      <c r="E295" s="85" t="s">
        <v>169</v>
      </c>
      <c r="G295" s="73">
        <f>$G$168</f>
        <v>0</v>
      </c>
      <c r="H295" s="73">
        <f>DVOA!$F$261</f>
        <v>17</v>
      </c>
      <c r="I295" s="73">
        <f>DVOA!$F$263</f>
        <v>30</v>
      </c>
      <c r="J295" s="73">
        <f>DVOA!$F$267</f>
        <v>9</v>
      </c>
      <c r="K295" s="73">
        <f>DVOA!$F$270</f>
        <v>24</v>
      </c>
      <c r="L295" s="73">
        <f>DVOA!$F$271</f>
        <v>5</v>
      </c>
      <c r="M295" s="73">
        <f>DVOA!$F$272</f>
        <v>27</v>
      </c>
      <c r="N295" s="73">
        <f>DVOA!$F$275</f>
        <v>10</v>
      </c>
      <c r="O295" s="81">
        <f>DVOA!$F$264</f>
        <v>3</v>
      </c>
      <c r="P295" s="88"/>
      <c r="Q295" s="82">
        <f>DVOA!$AE$261</f>
        <v>30</v>
      </c>
      <c r="R295" s="73">
        <f>DVOA!$AE$262</f>
        <v>29</v>
      </c>
      <c r="S295" s="81">
        <f>DVOA!$AE$263</f>
        <v>28</v>
      </c>
      <c r="T295" s="75"/>
      <c r="U295" s="87">
        <f>DVOA!$AE$275</f>
        <v>2</v>
      </c>
      <c r="V295" s="88"/>
      <c r="W295" s="82">
        <f>DVOA!$AE$271</f>
        <v>25</v>
      </c>
      <c r="X295" s="72"/>
      <c r="Y295" s="72"/>
      <c r="Z295" s="72"/>
      <c r="AA295" s="72"/>
      <c r="AB295" s="72"/>
      <c r="AC295" s="72"/>
      <c r="AD295" s="72"/>
      <c r="AE295" s="72"/>
      <c r="AF295" s="72"/>
      <c r="AH295" s="68" t="s">
        <v>53</v>
      </c>
      <c r="AI295" s="134">
        <f xml:space="preserve">      $R$410</f>
        <v>19.235294117647058</v>
      </c>
      <c r="AJ295" s="78">
        <v>30</v>
      </c>
      <c r="AK295" s="69"/>
      <c r="AL295" s="70" t="s">
        <v>53</v>
      </c>
      <c r="AM295" s="134">
        <f xml:space="preserve">      $R$411</f>
        <v>17.875</v>
      </c>
      <c r="AN295" s="78">
        <v>20</v>
      </c>
      <c r="AO295" s="69"/>
      <c r="AP295" s="70" t="s">
        <v>53</v>
      </c>
      <c r="AQ295" s="134">
        <f xml:space="preserve">      $R$412</f>
        <v>20.444444444444443</v>
      </c>
      <c r="AR295" s="78">
        <v>30</v>
      </c>
      <c r="AS295" s="69"/>
      <c r="AT295" s="70" t="s">
        <v>53</v>
      </c>
      <c r="AU295" s="134">
        <f xml:space="preserve">      $R$413</f>
        <v>19.5</v>
      </c>
      <c r="AV295" s="78">
        <v>22</v>
      </c>
      <c r="AW295" s="69"/>
      <c r="AX295" s="70" t="s">
        <v>53</v>
      </c>
      <c r="AY295" s="134">
        <f xml:space="preserve">      $R$414</f>
        <v>16.25</v>
      </c>
      <c r="AZ295" s="78">
        <v>16</v>
      </c>
      <c r="BA295" s="69"/>
      <c r="BB295" s="70" t="s">
        <v>53</v>
      </c>
      <c r="BC295" s="134">
        <f xml:space="preserve">      $R$415</f>
        <v>23.5</v>
      </c>
      <c r="BD295" s="78">
        <v>30</v>
      </c>
      <c r="BE295" s="69"/>
      <c r="BF295" s="70" t="s">
        <v>53</v>
      </c>
      <c r="BG295" s="134">
        <f xml:space="preserve">      $R$416</f>
        <v>18</v>
      </c>
      <c r="BH295" s="78">
        <v>22</v>
      </c>
    </row>
    <row r="296" spans="1:60" x14ac:dyDescent="0.3">
      <c r="A296" s="73">
        <v>3</v>
      </c>
      <c r="B296" s="96">
        <v>44829</v>
      </c>
      <c r="C296" s="85" t="s">
        <v>155</v>
      </c>
      <c r="D296" s="99">
        <v>0.84722222222222221</v>
      </c>
      <c r="E296" s="85" t="s">
        <v>194</v>
      </c>
      <c r="G296" s="73">
        <f>$G$16</f>
        <v>0.33300000000000002</v>
      </c>
      <c r="H296" s="73">
        <f>DVOA!$F$576</f>
        <v>30</v>
      </c>
      <c r="I296" s="73">
        <f>DVOA!$F$578</f>
        <v>21</v>
      </c>
      <c r="J296" s="73">
        <f>DVOA!$F$582</f>
        <v>31</v>
      </c>
      <c r="K296" s="73">
        <f>DVOA!$F$585</f>
        <v>28</v>
      </c>
      <c r="L296" s="73">
        <f>DVOA!$F$586</f>
        <v>29</v>
      </c>
      <c r="M296" s="73">
        <f>DVOA!$F$587</f>
        <v>9</v>
      </c>
      <c r="N296" s="73">
        <f>DVOA!$F$590</f>
        <v>31</v>
      </c>
      <c r="O296" s="81">
        <f>DVOA!$F$579</f>
        <v>26</v>
      </c>
      <c r="P296" s="88"/>
      <c r="Q296" s="82">
        <f>DVOA!$AE$576</f>
        <v>12</v>
      </c>
      <c r="R296" s="73">
        <f>DVOA!$AE$577</f>
        <v>11</v>
      </c>
      <c r="S296" s="81">
        <f>DVOA!$AE$578</f>
        <v>22</v>
      </c>
      <c r="T296" s="75"/>
      <c r="U296" s="87">
        <f>DVOA!$AE$590</f>
        <v>3</v>
      </c>
      <c r="V296" s="88"/>
      <c r="W296" s="82">
        <f>DVOA!$AE$586</f>
        <v>21</v>
      </c>
      <c r="X296" s="72"/>
      <c r="Y296" s="72"/>
      <c r="Z296" s="72"/>
      <c r="AA296" s="72"/>
      <c r="AB296" s="72"/>
      <c r="AC296" s="72"/>
      <c r="AD296" s="72"/>
      <c r="AE296" s="72"/>
      <c r="AF296" s="72"/>
      <c r="AH296" s="68" t="s">
        <v>54</v>
      </c>
      <c r="AI296" s="134">
        <f xml:space="preserve">      $R$442</f>
        <v>17.117647058823529</v>
      </c>
      <c r="AJ296" s="78">
        <v>17</v>
      </c>
      <c r="AK296" s="69"/>
      <c r="AL296" s="70" t="s">
        <v>54</v>
      </c>
      <c r="AM296" s="134">
        <f xml:space="preserve">      $R$443</f>
        <v>12.125</v>
      </c>
      <c r="AN296" s="78">
        <v>5</v>
      </c>
      <c r="AO296" s="69"/>
      <c r="AP296" s="70" t="s">
        <v>54</v>
      </c>
      <c r="AQ296" s="134">
        <f xml:space="preserve">      $R$444</f>
        <v>21.555555555555557</v>
      </c>
      <c r="AR296" s="78">
        <v>32</v>
      </c>
      <c r="AS296" s="69"/>
      <c r="AT296" s="70" t="s">
        <v>54</v>
      </c>
      <c r="AU296" s="134">
        <f xml:space="preserve">      $R$445</f>
        <v>11</v>
      </c>
      <c r="AV296" s="78">
        <v>4</v>
      </c>
      <c r="AW296" s="69"/>
      <c r="AX296" s="70" t="s">
        <v>54</v>
      </c>
      <c r="AY296" s="134">
        <f xml:space="preserve">      $R$446</f>
        <v>13.25</v>
      </c>
      <c r="AZ296" s="78">
        <v>11</v>
      </c>
      <c r="BA296" s="69"/>
      <c r="BB296" s="70" t="s">
        <v>54</v>
      </c>
      <c r="BC296" s="134">
        <f xml:space="preserve">      $R$447</f>
        <v>23.25</v>
      </c>
      <c r="BD296" s="78">
        <v>29</v>
      </c>
      <c r="BE296" s="69"/>
      <c r="BF296" s="70" t="s">
        <v>54</v>
      </c>
      <c r="BG296" s="134">
        <f xml:space="preserve">      $R$448</f>
        <v>20.2</v>
      </c>
      <c r="BH296" s="78">
        <v>27</v>
      </c>
    </row>
    <row r="297" spans="1:60" x14ac:dyDescent="0.3">
      <c r="A297" s="73">
        <v>4</v>
      </c>
      <c r="B297" s="96">
        <v>44836</v>
      </c>
      <c r="C297" s="84" t="s">
        <v>185</v>
      </c>
      <c r="D297" s="99">
        <v>0.68402777777777779</v>
      </c>
      <c r="E297" s="85" t="s">
        <v>169</v>
      </c>
      <c r="G297" s="73">
        <f>$G$7</f>
        <v>0</v>
      </c>
      <c r="H297" s="73">
        <f>DVOA!$F$345</f>
        <v>20</v>
      </c>
      <c r="I297" s="73">
        <f>DVOA!$F$347</f>
        <v>15</v>
      </c>
      <c r="J297" s="73">
        <f>DVOA!$F$351</f>
        <v>23</v>
      </c>
      <c r="K297" s="73">
        <f>DVOA!$F$354</f>
        <v>8</v>
      </c>
      <c r="L297" s="73">
        <f>DVOA!$F$355</f>
        <v>2</v>
      </c>
      <c r="M297" s="73">
        <f>DVOA!$F$356</f>
        <v>29</v>
      </c>
      <c r="N297" s="73">
        <f>DVOA!$F$359</f>
        <v>19</v>
      </c>
      <c r="O297" s="81">
        <f>DVOA!$F$348</f>
        <v>29</v>
      </c>
      <c r="P297" s="88"/>
      <c r="Q297" s="82">
        <f>DVOA!$AE$345</f>
        <v>24</v>
      </c>
      <c r="R297" s="73">
        <f>DVOA!$AE$346</f>
        <v>20</v>
      </c>
      <c r="S297" s="81">
        <f>DVOA!$AE$347</f>
        <v>23</v>
      </c>
      <c r="T297" s="75"/>
      <c r="U297" s="87">
        <f>DVOA!$AE$359</f>
        <v>10</v>
      </c>
      <c r="V297" s="88"/>
      <c r="W297" s="82">
        <f>DVOA!$AE$355</f>
        <v>15</v>
      </c>
      <c r="X297" s="72"/>
      <c r="Y297" s="72"/>
      <c r="Z297" s="72"/>
      <c r="AA297" s="72"/>
      <c r="AB297" s="72"/>
      <c r="AC297" s="72"/>
      <c r="AD297" s="72"/>
      <c r="AE297" s="72"/>
      <c r="AF297" s="72"/>
      <c r="AH297" s="68" t="s">
        <v>55</v>
      </c>
      <c r="AI297" s="134">
        <f xml:space="preserve">      $R$474</f>
        <v>18.352941176470587</v>
      </c>
      <c r="AJ297" s="78">
        <v>26</v>
      </c>
      <c r="AK297" s="69"/>
      <c r="AL297" s="70" t="s">
        <v>55</v>
      </c>
      <c r="AM297" s="134">
        <f xml:space="preserve">      $R$475</f>
        <v>20.125</v>
      </c>
      <c r="AN297" s="78">
        <v>30</v>
      </c>
      <c r="AO297" s="69"/>
      <c r="AP297" s="70" t="s">
        <v>55</v>
      </c>
      <c r="AQ297" s="134">
        <f xml:space="preserve">      $R$476</f>
        <v>16.777777777777779</v>
      </c>
      <c r="AR297" s="78">
        <v>17</v>
      </c>
      <c r="AS297" s="69"/>
      <c r="AT297" s="70" t="s">
        <v>55</v>
      </c>
      <c r="AU297" s="134">
        <f xml:space="preserve">      $R$477</f>
        <v>22.25</v>
      </c>
      <c r="AV297" s="78">
        <v>29</v>
      </c>
      <c r="AW297" s="69"/>
      <c r="AX297" s="70" t="s">
        <v>55</v>
      </c>
      <c r="AY297" s="134">
        <f xml:space="preserve">      $R$478</f>
        <v>18</v>
      </c>
      <c r="AZ297" s="78">
        <v>18</v>
      </c>
      <c r="BA297" s="69"/>
      <c r="BB297" s="70" t="s">
        <v>55</v>
      </c>
      <c r="BC297" s="134">
        <f xml:space="preserve">      $R$479</f>
        <v>21.5</v>
      </c>
      <c r="BD297" s="78">
        <v>27</v>
      </c>
      <c r="BE297" s="69"/>
      <c r="BF297" s="70" t="s">
        <v>55</v>
      </c>
      <c r="BG297" s="134">
        <f xml:space="preserve">      $R$480</f>
        <v>13</v>
      </c>
      <c r="BH297" s="78">
        <v>4</v>
      </c>
    </row>
    <row r="298" spans="1:60" x14ac:dyDescent="0.3">
      <c r="A298" s="73">
        <v>5</v>
      </c>
      <c r="B298" s="96">
        <v>44840</v>
      </c>
      <c r="C298" s="84" t="s">
        <v>166</v>
      </c>
      <c r="D298" s="99">
        <v>0.84375</v>
      </c>
      <c r="E298" s="85" t="s">
        <v>221</v>
      </c>
      <c r="G298" s="73">
        <f>$G$274</f>
        <v>0.5</v>
      </c>
      <c r="H298" s="73">
        <f>DVOA!$F$282</f>
        <v>13</v>
      </c>
      <c r="I298" s="73">
        <f>DVOA!$F$284</f>
        <v>2</v>
      </c>
      <c r="J298" s="73">
        <f>DVOA!$F$288</f>
        <v>27</v>
      </c>
      <c r="K298" s="73">
        <f>DVOA!$F$291</f>
        <v>27</v>
      </c>
      <c r="L298" s="73">
        <f>DVOA!$F$292</f>
        <v>16</v>
      </c>
      <c r="M298" s="73">
        <f>DVOA!$F$293</f>
        <v>16</v>
      </c>
      <c r="N298" s="73">
        <f>DVOA!$F$296</f>
        <v>29</v>
      </c>
      <c r="O298" s="81">
        <f>DVOA!$F$285</f>
        <v>24</v>
      </c>
      <c r="P298" s="88"/>
      <c r="Q298" s="82">
        <f>DVOA!$AE$282</f>
        <v>32</v>
      </c>
      <c r="R298" s="73">
        <f>DVOA!$AE$283</f>
        <v>31</v>
      </c>
      <c r="S298" s="81">
        <f>DVOA!$AE$284</f>
        <v>24</v>
      </c>
      <c r="T298" s="75"/>
      <c r="U298" s="87">
        <f>DVOA!$AE$296</f>
        <v>9</v>
      </c>
      <c r="V298" s="88"/>
      <c r="W298" s="82">
        <f>DVOA!$AE$292</f>
        <v>29</v>
      </c>
      <c r="X298" s="72"/>
      <c r="Y298" s="72"/>
      <c r="Z298" s="72"/>
      <c r="AA298" s="72"/>
      <c r="AB298" s="72"/>
      <c r="AC298" s="72"/>
      <c r="AD298" s="72"/>
      <c r="AE298" s="72"/>
      <c r="AF298" s="72"/>
      <c r="AH298" s="68" t="s">
        <v>56</v>
      </c>
      <c r="AI298" s="134">
        <f xml:space="preserve">      $R$506</f>
        <v>16.647058823529413</v>
      </c>
      <c r="AJ298" s="78">
        <v>15</v>
      </c>
      <c r="AK298" s="69"/>
      <c r="AL298" s="70" t="s">
        <v>56</v>
      </c>
      <c r="AM298" s="134">
        <f xml:space="preserve">      $R$507</f>
        <v>20.125</v>
      </c>
      <c r="AN298" s="78">
        <v>30</v>
      </c>
      <c r="AO298" s="69"/>
      <c r="AP298" s="70" t="s">
        <v>56</v>
      </c>
      <c r="AQ298" s="134">
        <f xml:space="preserve">      $R$508</f>
        <v>13.555555555555555</v>
      </c>
      <c r="AR298" s="78">
        <v>6</v>
      </c>
      <c r="AS298" s="69"/>
      <c r="AT298" s="70" t="s">
        <v>56</v>
      </c>
      <c r="AU298" s="134">
        <f xml:space="preserve">      $R$509</f>
        <v>22</v>
      </c>
      <c r="AV298" s="78">
        <v>28</v>
      </c>
      <c r="AW298" s="69"/>
      <c r="AX298" s="70" t="s">
        <v>56</v>
      </c>
      <c r="AY298" s="134">
        <f xml:space="preserve">      $R$510</f>
        <v>18.25</v>
      </c>
      <c r="AZ298" s="78">
        <v>20</v>
      </c>
      <c r="BA298" s="69"/>
      <c r="BB298" s="70" t="s">
        <v>56</v>
      </c>
      <c r="BC298" s="134">
        <f xml:space="preserve">      $R$511</f>
        <v>13.75</v>
      </c>
      <c r="BD298" s="78">
        <v>8</v>
      </c>
      <c r="BE298" s="69"/>
      <c r="BF298" s="70" t="s">
        <v>56</v>
      </c>
      <c r="BG298" s="134">
        <f xml:space="preserve">      $R$512</f>
        <v>13.4</v>
      </c>
      <c r="BH298" s="78">
        <v>7</v>
      </c>
    </row>
    <row r="299" spans="1:60" x14ac:dyDescent="0.3">
      <c r="A299" s="73">
        <v>6</v>
      </c>
      <c r="B299" s="96">
        <v>44851</v>
      </c>
      <c r="C299" s="84" t="s">
        <v>211</v>
      </c>
      <c r="D299" s="99">
        <v>0.84375</v>
      </c>
      <c r="E299" s="85" t="s">
        <v>171</v>
      </c>
      <c r="G299" s="73">
        <f>$G$17</f>
        <v>0.33300000000000002</v>
      </c>
      <c r="H299" s="73">
        <f>DVOA!$F$366</f>
        <v>15</v>
      </c>
      <c r="I299" s="73">
        <f>DVOA!$F$368</f>
        <v>11</v>
      </c>
      <c r="J299" s="73">
        <f>DVOA!$F$372</f>
        <v>18</v>
      </c>
      <c r="K299" s="73">
        <f>DVOA!$F$375</f>
        <v>21</v>
      </c>
      <c r="L299" s="73">
        <f>DVOA!$F$376</f>
        <v>1</v>
      </c>
      <c r="M299" s="73">
        <f>DVOA!$F$377</f>
        <v>31</v>
      </c>
      <c r="N299" s="73">
        <f>DVOA!$F$380</f>
        <v>13</v>
      </c>
      <c r="O299" s="81">
        <f>DVOA!$F$369</f>
        <v>31</v>
      </c>
      <c r="P299" s="88"/>
      <c r="Q299" s="82">
        <f>DVOA!$AE$366</f>
        <v>14</v>
      </c>
      <c r="R299" s="73">
        <f>DVOA!$AE$367</f>
        <v>10</v>
      </c>
      <c r="S299" s="81">
        <f>DVOA!$AE$368</f>
        <v>31</v>
      </c>
      <c r="T299" s="75"/>
      <c r="U299" s="87">
        <f>DVOA!$AE$380</f>
        <v>23</v>
      </c>
      <c r="V299" s="88"/>
      <c r="W299" s="82">
        <f>DVOA!$AE$376</f>
        <v>22</v>
      </c>
      <c r="X299" s="72"/>
      <c r="Y299" s="72"/>
      <c r="Z299" s="72"/>
      <c r="AA299" s="72"/>
      <c r="AB299" s="72"/>
      <c r="AC299" s="72"/>
      <c r="AD299" s="72"/>
      <c r="AE299" s="72"/>
      <c r="AF299" s="72"/>
      <c r="AH299" s="68" t="s">
        <v>57</v>
      </c>
      <c r="AI299" s="134">
        <f xml:space="preserve">      $R$570</f>
        <v>17.529411764705884</v>
      </c>
      <c r="AJ299" s="78">
        <v>19</v>
      </c>
      <c r="AK299" s="69"/>
      <c r="AL299" s="70" t="s">
        <v>57</v>
      </c>
      <c r="AM299" s="134">
        <f xml:space="preserve">      $R$571</f>
        <v>14.375</v>
      </c>
      <c r="AN299" s="78">
        <v>8</v>
      </c>
      <c r="AO299" s="69"/>
      <c r="AP299" s="70" t="s">
        <v>57</v>
      </c>
      <c r="AQ299" s="134">
        <f xml:space="preserve">      $R$572</f>
        <v>20.333333333333332</v>
      </c>
      <c r="AR299" s="78">
        <v>29</v>
      </c>
      <c r="AS299" s="69"/>
      <c r="AT299" s="70" t="s">
        <v>57</v>
      </c>
      <c r="AU299" s="134">
        <f xml:space="preserve">      $R$573</f>
        <v>16.5</v>
      </c>
      <c r="AV299" s="78">
        <v>17</v>
      </c>
      <c r="AW299" s="69"/>
      <c r="AX299" s="70" t="s">
        <v>57</v>
      </c>
      <c r="AY299" s="134">
        <f xml:space="preserve">      $R$574</f>
        <v>12.25</v>
      </c>
      <c r="AZ299" s="78">
        <v>8</v>
      </c>
      <c r="BA299" s="69"/>
      <c r="BB299" s="70" t="s">
        <v>57</v>
      </c>
      <c r="BC299" s="134">
        <f xml:space="preserve">      $R$575</f>
        <v>27</v>
      </c>
      <c r="BD299" s="78">
        <v>32</v>
      </c>
      <c r="BE299" s="69"/>
      <c r="BF299" s="70" t="s">
        <v>57</v>
      </c>
      <c r="BG299" s="134">
        <f xml:space="preserve">      $R$576</f>
        <v>15</v>
      </c>
      <c r="BH299" s="78">
        <v>11</v>
      </c>
    </row>
    <row r="300" spans="1:60" x14ac:dyDescent="0.3">
      <c r="A300" s="73">
        <v>7</v>
      </c>
      <c r="B300" s="96">
        <v>44857</v>
      </c>
      <c r="C300" s="84" t="s">
        <v>176</v>
      </c>
      <c r="D300" s="99">
        <v>0.67013888888888884</v>
      </c>
      <c r="E300" s="85" t="s">
        <v>169</v>
      </c>
      <c r="G300" s="73">
        <f>$G$70</f>
        <v>0.33300000000000002</v>
      </c>
      <c r="H300" s="73">
        <f>DVOA!$F$513</f>
        <v>32</v>
      </c>
      <c r="I300" s="73">
        <f>DVOA!$F$515</f>
        <v>12</v>
      </c>
      <c r="J300" s="73">
        <f>DVOA!$F$519</f>
        <v>32</v>
      </c>
      <c r="K300" s="73">
        <f>DVOA!$F$522</f>
        <v>13</v>
      </c>
      <c r="L300" s="73">
        <f>DVOA!$F$523</f>
        <v>31</v>
      </c>
      <c r="M300" s="73">
        <f>DVOA!$F$524</f>
        <v>30</v>
      </c>
      <c r="N300" s="73">
        <f>DVOA!$F$527</f>
        <v>15</v>
      </c>
      <c r="O300" s="81">
        <f>DVOA!$F$516</f>
        <v>23</v>
      </c>
      <c r="P300" s="88"/>
      <c r="Q300" s="82">
        <f>DVOA!$AE$513</f>
        <v>19</v>
      </c>
      <c r="R300" s="73">
        <f>DVOA!$AE$514</f>
        <v>23</v>
      </c>
      <c r="S300" s="81">
        <f>DVOA!$AE$515</f>
        <v>17</v>
      </c>
      <c r="T300" s="75"/>
      <c r="U300" s="87">
        <f>DVOA!$AE$527</f>
        <v>7</v>
      </c>
      <c r="V300" s="88"/>
      <c r="W300" s="82">
        <f>DVOA!$AE$523</f>
        <v>30</v>
      </c>
      <c r="X300" s="72"/>
      <c r="Y300" s="72"/>
      <c r="Z300" s="72"/>
      <c r="AA300" s="72"/>
      <c r="AB300" s="72"/>
      <c r="AC300" s="72"/>
      <c r="AD300" s="72"/>
      <c r="AE300" s="72"/>
      <c r="AF300" s="72"/>
      <c r="AH300" s="68" t="s">
        <v>58</v>
      </c>
      <c r="AI300" s="134">
        <f xml:space="preserve">      $R$602</f>
        <v>17.411764705882351</v>
      </c>
      <c r="AJ300" s="78">
        <v>18</v>
      </c>
      <c r="AK300" s="69"/>
      <c r="AL300" s="70" t="s">
        <v>58</v>
      </c>
      <c r="AM300" s="134">
        <f xml:space="preserve">      $R$603</f>
        <v>17.125</v>
      </c>
      <c r="AN300" s="78">
        <v>16</v>
      </c>
      <c r="AO300" s="69"/>
      <c r="AP300" s="70" t="s">
        <v>58</v>
      </c>
      <c r="AQ300" s="134">
        <f xml:space="preserve">      $R$604</f>
        <v>17.666666666666668</v>
      </c>
      <c r="AR300" s="78">
        <v>19</v>
      </c>
      <c r="AS300" s="69"/>
      <c r="AT300" s="70" t="s">
        <v>58</v>
      </c>
      <c r="AU300" s="134">
        <f xml:space="preserve">      $R$605</f>
        <v>19.75</v>
      </c>
      <c r="AV300" s="78">
        <v>24</v>
      </c>
      <c r="AW300" s="69"/>
      <c r="AX300" s="70" t="s">
        <v>58</v>
      </c>
      <c r="AY300" s="134">
        <f xml:space="preserve">      $R$606</f>
        <v>14.5</v>
      </c>
      <c r="AZ300" s="78">
        <v>14</v>
      </c>
      <c r="BA300" s="69"/>
      <c r="BB300" s="70" t="s">
        <v>58</v>
      </c>
      <c r="BC300" s="134">
        <f xml:space="preserve">      $R$607</f>
        <v>15.5</v>
      </c>
      <c r="BD300" s="78">
        <v>13</v>
      </c>
      <c r="BE300" s="69"/>
      <c r="BF300" s="70" t="s">
        <v>58</v>
      </c>
      <c r="BG300" s="134">
        <f xml:space="preserve">      $R$608</f>
        <v>19.399999999999999</v>
      </c>
      <c r="BH300" s="78">
        <v>24</v>
      </c>
    </row>
    <row r="301" spans="1:60" x14ac:dyDescent="0.3">
      <c r="A301" s="73">
        <v>8</v>
      </c>
      <c r="B301" s="96">
        <v>44864</v>
      </c>
      <c r="C301" s="84" t="s">
        <v>208</v>
      </c>
      <c r="D301" s="99">
        <v>0.39583333333333331</v>
      </c>
      <c r="E301" s="85" t="s">
        <v>171</v>
      </c>
      <c r="G301" s="85">
        <f>$G$81</f>
        <v>0.66700000000000004</v>
      </c>
      <c r="H301" s="85">
        <f>DVOA!$F$303</f>
        <v>4</v>
      </c>
      <c r="I301" s="85">
        <f>DVOA!$F$305</f>
        <v>1</v>
      </c>
      <c r="J301" s="85">
        <f>DVOA!$F$309</f>
        <v>7</v>
      </c>
      <c r="K301" s="85">
        <f>DVOA!$F$312</f>
        <v>4</v>
      </c>
      <c r="L301" s="85">
        <f>DVOA!$F$313</f>
        <v>17</v>
      </c>
      <c r="M301" s="85">
        <f>DVOA!$F$314</f>
        <v>14</v>
      </c>
      <c r="N301" s="85">
        <f>DVOA!$F$317</f>
        <v>11</v>
      </c>
      <c r="O301" s="90">
        <f>DVOA!$F$306</f>
        <v>13</v>
      </c>
      <c r="P301" s="88"/>
      <c r="Q301" s="91">
        <f>DVOA!$AE$303</f>
        <v>5</v>
      </c>
      <c r="R301" s="85">
        <f>DVOA!$AE$304</f>
        <v>2</v>
      </c>
      <c r="S301" s="90">
        <f>DVOA!$AE$305</f>
        <v>18</v>
      </c>
      <c r="T301" s="75"/>
      <c r="U301" s="94">
        <f>DVOA!$AE$317</f>
        <v>17</v>
      </c>
      <c r="V301" s="88"/>
      <c r="W301" s="82">
        <f>DVOA!$AE$313</f>
        <v>2</v>
      </c>
      <c r="X301" s="72"/>
      <c r="Y301" s="72"/>
      <c r="Z301" s="72"/>
      <c r="AA301" s="72"/>
      <c r="AB301" s="72"/>
      <c r="AC301" s="72"/>
      <c r="AD301" s="72"/>
      <c r="AE301" s="72"/>
      <c r="AF301" s="72"/>
      <c r="AH301" s="68" t="s">
        <v>59</v>
      </c>
      <c r="AI301" s="134">
        <f xml:space="preserve">      $R$538</f>
        <v>17.529411764705884</v>
      </c>
      <c r="AJ301" s="78">
        <v>19</v>
      </c>
      <c r="AK301" s="69"/>
      <c r="AL301" s="70" t="s">
        <v>59</v>
      </c>
      <c r="AM301" s="134">
        <f xml:space="preserve">      $R$539</f>
        <v>15.75</v>
      </c>
      <c r="AN301" s="78">
        <v>11</v>
      </c>
      <c r="AO301" s="69"/>
      <c r="AP301" s="70" t="s">
        <v>59</v>
      </c>
      <c r="AQ301" s="134">
        <f xml:space="preserve">      $R$540</f>
        <v>19.111111111111111</v>
      </c>
      <c r="AR301" s="78">
        <v>25</v>
      </c>
      <c r="AS301" s="69"/>
      <c r="AT301" s="70" t="s">
        <v>59</v>
      </c>
      <c r="AU301" s="134">
        <f xml:space="preserve">      $R$541</f>
        <v>21.25</v>
      </c>
      <c r="AV301" s="78">
        <v>26</v>
      </c>
      <c r="AW301" s="69"/>
      <c r="AX301" s="70" t="s">
        <v>59</v>
      </c>
      <c r="AY301" s="134">
        <f xml:space="preserve">      $R$542</f>
        <v>10.25</v>
      </c>
      <c r="AZ301" s="78">
        <v>4</v>
      </c>
      <c r="BA301" s="69"/>
      <c r="BB301" s="70" t="s">
        <v>59</v>
      </c>
      <c r="BC301" s="134">
        <f xml:space="preserve">      $R$543</f>
        <v>18.75</v>
      </c>
      <c r="BD301" s="78">
        <v>23</v>
      </c>
      <c r="BE301" s="69"/>
      <c r="BF301" s="70" t="s">
        <v>59</v>
      </c>
      <c r="BG301" s="134">
        <f xml:space="preserve">      $R$544</f>
        <v>19.399999999999999</v>
      </c>
      <c r="BH301" s="78">
        <v>24</v>
      </c>
    </row>
    <row r="302" spans="1:60" x14ac:dyDescent="0.3">
      <c r="A302" s="73">
        <v>9</v>
      </c>
      <c r="B302" s="96" t="s">
        <v>147</v>
      </c>
      <c r="C302" s="101" t="s">
        <v>162</v>
      </c>
      <c r="D302" s="102" t="s">
        <v>162</v>
      </c>
      <c r="E302" s="101" t="s">
        <v>162</v>
      </c>
      <c r="G302" s="101" t="s">
        <v>162</v>
      </c>
      <c r="H302" s="101" t="s">
        <v>162</v>
      </c>
      <c r="I302" s="101" t="s">
        <v>162</v>
      </c>
      <c r="J302" s="101" t="s">
        <v>162</v>
      </c>
      <c r="K302" s="101" t="s">
        <v>162</v>
      </c>
      <c r="L302" s="101" t="s">
        <v>162</v>
      </c>
      <c r="M302" s="101" t="s">
        <v>162</v>
      </c>
      <c r="N302" s="101" t="s">
        <v>162</v>
      </c>
      <c r="O302" s="101" t="s">
        <v>162</v>
      </c>
      <c r="P302" s="88"/>
      <c r="Q302" s="101" t="s">
        <v>162</v>
      </c>
      <c r="R302" s="101" t="s">
        <v>162</v>
      </c>
      <c r="S302" s="101" t="s">
        <v>162</v>
      </c>
      <c r="T302" s="75"/>
      <c r="U302" s="101" t="s">
        <v>162</v>
      </c>
      <c r="V302" s="88"/>
      <c r="W302" s="101" t="s">
        <v>162</v>
      </c>
      <c r="X302" s="72"/>
      <c r="Y302" s="72"/>
      <c r="Z302" s="72"/>
      <c r="AA302" s="72"/>
      <c r="AB302" s="72"/>
      <c r="AC302" s="72"/>
      <c r="AD302" s="72"/>
      <c r="AE302" s="72"/>
      <c r="AF302" s="72"/>
      <c r="AH302" s="68" t="s">
        <v>60</v>
      </c>
      <c r="AI302" s="134">
        <f xml:space="preserve">      $R$634</f>
        <v>17.941176470588236</v>
      </c>
      <c r="AJ302" s="78">
        <v>23</v>
      </c>
      <c r="AK302" s="69"/>
      <c r="AL302" s="70" t="s">
        <v>60</v>
      </c>
      <c r="AM302" s="134">
        <f xml:space="preserve">      $R$635</f>
        <v>17.375</v>
      </c>
      <c r="AN302" s="78">
        <v>17</v>
      </c>
      <c r="AO302" s="69"/>
      <c r="AP302" s="70" t="s">
        <v>60</v>
      </c>
      <c r="AQ302" s="134">
        <f xml:space="preserve">      $R$636</f>
        <v>18.444444444444443</v>
      </c>
      <c r="AR302" s="78">
        <v>23</v>
      </c>
      <c r="AS302" s="69"/>
      <c r="AT302" s="70" t="s">
        <v>60</v>
      </c>
      <c r="AU302" s="134">
        <f xml:space="preserve">      $R$637</f>
        <v>15.5</v>
      </c>
      <c r="AV302" s="78">
        <v>13</v>
      </c>
      <c r="AW302" s="69"/>
      <c r="AX302" s="70" t="s">
        <v>60</v>
      </c>
      <c r="AY302" s="134">
        <f xml:space="preserve">      $R$638</f>
        <v>19.25</v>
      </c>
      <c r="AZ302" s="78">
        <v>22</v>
      </c>
      <c r="BA302" s="69"/>
      <c r="BB302" s="70" t="s">
        <v>60</v>
      </c>
      <c r="BC302" s="134">
        <f xml:space="preserve">      $R$639</f>
        <v>14</v>
      </c>
      <c r="BD302" s="78">
        <v>9</v>
      </c>
      <c r="BE302" s="69"/>
      <c r="BF302" s="70" t="s">
        <v>60</v>
      </c>
      <c r="BG302" s="134">
        <f xml:space="preserve">      $R$640</f>
        <v>22</v>
      </c>
      <c r="BH302" s="78">
        <v>31</v>
      </c>
    </row>
    <row r="303" spans="1:60" x14ac:dyDescent="0.3">
      <c r="A303" s="73">
        <v>10</v>
      </c>
      <c r="B303" s="96">
        <v>44878</v>
      </c>
      <c r="C303" s="84" t="s">
        <v>151</v>
      </c>
      <c r="D303" s="99">
        <v>0.54166666666666663</v>
      </c>
      <c r="E303" s="85" t="s">
        <v>169</v>
      </c>
      <c r="G303" s="73">
        <f>$G$103</f>
        <v>0.33300000000000002</v>
      </c>
      <c r="H303" s="73">
        <f>DVOA!$F$639</f>
        <v>26</v>
      </c>
      <c r="I303" s="73">
        <f>DVOA!$F$641</f>
        <v>20</v>
      </c>
      <c r="J303" s="73">
        <f>DVOA!$F$645</f>
        <v>26</v>
      </c>
      <c r="K303" s="73">
        <f>DVOA!$F$648</f>
        <v>31</v>
      </c>
      <c r="L303" s="73">
        <f>DVOA!$F$649</f>
        <v>32</v>
      </c>
      <c r="M303" s="73">
        <f>DVOA!$F$650</f>
        <v>22</v>
      </c>
      <c r="N303" s="73">
        <f>DVOA!$F$653</f>
        <v>5</v>
      </c>
      <c r="O303" s="81">
        <f>DVOA!$F$642</f>
        <v>7</v>
      </c>
      <c r="P303" s="88"/>
      <c r="Q303" s="82">
        <f>DVOA!$AE$639</f>
        <v>17</v>
      </c>
      <c r="R303" s="73">
        <f>DVOA!$AE$640</f>
        <v>8</v>
      </c>
      <c r="S303" s="81">
        <f>DVOA!$AE$641</f>
        <v>27</v>
      </c>
      <c r="T303" s="75"/>
      <c r="U303" s="87">
        <f>DVOA!$AE$653</f>
        <v>24</v>
      </c>
      <c r="V303" s="88"/>
      <c r="W303" s="82">
        <f>DVOA!$AE$649</f>
        <v>26</v>
      </c>
      <c r="X303" s="72"/>
      <c r="Y303" s="72"/>
      <c r="Z303" s="72"/>
      <c r="AA303" s="72"/>
      <c r="AB303" s="72"/>
      <c r="AC303" s="72"/>
      <c r="AD303" s="72"/>
      <c r="AE303" s="72"/>
      <c r="AF303" s="72"/>
      <c r="AH303" s="68" t="s">
        <v>61</v>
      </c>
      <c r="AI303" s="134">
        <f xml:space="preserve">      $R$666</f>
        <v>19.529411764705884</v>
      </c>
      <c r="AJ303" s="78">
        <v>32</v>
      </c>
      <c r="AK303" s="69"/>
      <c r="AL303" s="70" t="s">
        <v>61</v>
      </c>
      <c r="AM303" s="134">
        <f xml:space="preserve">      $R$667</f>
        <v>18</v>
      </c>
      <c r="AN303" s="78">
        <v>21</v>
      </c>
      <c r="AO303" s="69"/>
      <c r="AP303" s="70" t="s">
        <v>61</v>
      </c>
      <c r="AQ303" s="134">
        <f xml:space="preserve">      $R$668</f>
        <v>20.888888888888889</v>
      </c>
      <c r="AR303" s="78">
        <v>31</v>
      </c>
      <c r="AS303" s="69"/>
      <c r="AT303" s="70" t="s">
        <v>61</v>
      </c>
      <c r="AU303" s="134">
        <f xml:space="preserve">      $R$669</f>
        <v>14.75</v>
      </c>
      <c r="AV303" s="78">
        <v>11</v>
      </c>
      <c r="AW303" s="69"/>
      <c r="AX303" s="70" t="s">
        <v>61</v>
      </c>
      <c r="AY303" s="134">
        <f xml:space="preserve">      $R$670</f>
        <v>21.25</v>
      </c>
      <c r="AZ303" s="78">
        <v>28</v>
      </c>
      <c r="BA303" s="69"/>
      <c r="BB303" s="70" t="s">
        <v>61</v>
      </c>
      <c r="BC303" s="134">
        <f xml:space="preserve">      $R$671</f>
        <v>21.75</v>
      </c>
      <c r="BD303" s="78">
        <v>28</v>
      </c>
      <c r="BE303" s="69"/>
      <c r="BF303" s="70" t="s">
        <v>61</v>
      </c>
      <c r="BG303" s="134">
        <f xml:space="preserve">      $R$672</f>
        <v>20.2</v>
      </c>
      <c r="BH303" s="78">
        <v>27</v>
      </c>
    </row>
    <row r="304" spans="1:60" x14ac:dyDescent="0.3">
      <c r="A304" s="73">
        <v>11</v>
      </c>
      <c r="B304" s="96">
        <v>44885</v>
      </c>
      <c r="C304" s="84" t="s">
        <v>213</v>
      </c>
      <c r="D304" s="99">
        <v>0.67013888888888884</v>
      </c>
      <c r="E304" s="84" t="s">
        <v>170</v>
      </c>
      <c r="F304" s="113"/>
      <c r="G304" s="84">
        <f>$G$7</f>
        <v>0</v>
      </c>
      <c r="H304" s="73">
        <f>DVOA!$F$345</f>
        <v>20</v>
      </c>
      <c r="I304" s="73">
        <f>DVOA!$F$347</f>
        <v>15</v>
      </c>
      <c r="J304" s="73">
        <f>DVOA!$F$351</f>
        <v>23</v>
      </c>
      <c r="K304" s="73">
        <f>DVOA!$F$354</f>
        <v>8</v>
      </c>
      <c r="L304" s="73">
        <f>DVOA!$F$355</f>
        <v>2</v>
      </c>
      <c r="M304" s="73">
        <f>DVOA!$F$356</f>
        <v>29</v>
      </c>
      <c r="N304" s="73">
        <f>DVOA!$F$359</f>
        <v>19</v>
      </c>
      <c r="O304" s="110">
        <f>DVOA!$F$348</f>
        <v>29</v>
      </c>
      <c r="P304" s="88"/>
      <c r="Q304" s="112">
        <f>DVOA!$AE$345</f>
        <v>24</v>
      </c>
      <c r="R304" s="73">
        <f>DVOA!$AE$346</f>
        <v>20</v>
      </c>
      <c r="S304" s="110">
        <f>DVOA!$AE$347</f>
        <v>23</v>
      </c>
      <c r="T304" s="75"/>
      <c r="U304" s="111">
        <f>DVOA!$AE$359</f>
        <v>10</v>
      </c>
      <c r="V304" s="88"/>
      <c r="W304" s="112">
        <f>DVOA!$AE$355</f>
        <v>15</v>
      </c>
      <c r="X304" s="72"/>
      <c r="Y304" s="72"/>
      <c r="Z304" s="72"/>
      <c r="AA304" s="72"/>
      <c r="AB304" s="72"/>
      <c r="AC304" s="72"/>
      <c r="AD304" s="72"/>
      <c r="AE304" s="72"/>
      <c r="AF304" s="72"/>
      <c r="AH304" s="68" t="s">
        <v>62</v>
      </c>
      <c r="AI304" s="134">
        <f xml:space="preserve">      $R$698</f>
        <v>19.294117647058822</v>
      </c>
      <c r="AJ304" s="78">
        <v>31</v>
      </c>
      <c r="AK304" s="69"/>
      <c r="AL304" s="70" t="s">
        <v>62</v>
      </c>
      <c r="AM304" s="134">
        <f xml:space="preserve">      $R$699</f>
        <v>18.75</v>
      </c>
      <c r="AN304" s="78">
        <v>26</v>
      </c>
      <c r="AO304" s="69"/>
      <c r="AP304" s="70" t="s">
        <v>62</v>
      </c>
      <c r="AQ304" s="134">
        <f xml:space="preserve">      $R$700</f>
        <v>19.777777777777779</v>
      </c>
      <c r="AR304" s="78">
        <v>27</v>
      </c>
      <c r="AS304" s="69"/>
      <c r="AT304" s="70" t="s">
        <v>62</v>
      </c>
      <c r="AU304" s="134">
        <f xml:space="preserve">      $R$701</f>
        <v>19.5</v>
      </c>
      <c r="AV304" s="78">
        <v>22</v>
      </c>
      <c r="AW304" s="69"/>
      <c r="AX304" s="70" t="s">
        <v>62</v>
      </c>
      <c r="AY304" s="134">
        <f xml:space="preserve">      $R$702</f>
        <v>18</v>
      </c>
      <c r="AZ304" s="78">
        <v>18</v>
      </c>
      <c r="BA304" s="69"/>
      <c r="BB304" s="70" t="s">
        <v>62</v>
      </c>
      <c r="BC304" s="134">
        <f xml:space="preserve">      $R$703</f>
        <v>17.5</v>
      </c>
      <c r="BD304" s="78">
        <v>21</v>
      </c>
      <c r="BE304" s="69"/>
      <c r="BF304" s="70" t="s">
        <v>62</v>
      </c>
      <c r="BG304" s="134">
        <f xml:space="preserve">      $R$704</f>
        <v>21.6</v>
      </c>
      <c r="BH304" s="78">
        <v>30</v>
      </c>
    </row>
    <row r="305" spans="1:60" x14ac:dyDescent="0.3">
      <c r="A305" s="73">
        <v>12</v>
      </c>
      <c r="B305" s="96">
        <v>44892</v>
      </c>
      <c r="C305" s="84" t="s">
        <v>181</v>
      </c>
      <c r="D305" s="99">
        <v>0.54166666666666663</v>
      </c>
      <c r="E305" s="84" t="s">
        <v>170</v>
      </c>
      <c r="G305" s="77">
        <f>$G$9</f>
        <v>0.33300000000000002</v>
      </c>
      <c r="H305" s="73">
        <f>DVOA!$F$93</f>
        <v>14</v>
      </c>
      <c r="I305" s="73">
        <f>DVOA!$F$95</f>
        <v>13</v>
      </c>
      <c r="J305" s="73">
        <f>DVOA!$F$99</f>
        <v>17</v>
      </c>
      <c r="K305" s="73">
        <f>DVOA!$F$102</f>
        <v>15</v>
      </c>
      <c r="L305" s="73">
        <f>DVOA!$F$103</f>
        <v>8</v>
      </c>
      <c r="M305" s="73">
        <f>DVOA!$F$104</f>
        <v>20</v>
      </c>
      <c r="N305" s="73">
        <f>DVOA!$F$107</f>
        <v>27</v>
      </c>
      <c r="O305" s="81">
        <f>DVOA!$F$96</f>
        <v>6</v>
      </c>
      <c r="P305" s="88"/>
      <c r="Q305" s="82">
        <f>DVOA!$AE$93</f>
        <v>25</v>
      </c>
      <c r="R305" s="73">
        <f>DVOA!$AE$94</f>
        <v>30</v>
      </c>
      <c r="S305" s="81">
        <f>DVOA!$AE$95</f>
        <v>9</v>
      </c>
      <c r="T305" s="75"/>
      <c r="U305" s="87">
        <f>DVOA!$AE$107</f>
        <v>5</v>
      </c>
      <c r="V305" s="88"/>
      <c r="W305" s="82">
        <f>DVOA!$AE$103</f>
        <v>18</v>
      </c>
      <c r="X305" s="72"/>
      <c r="Y305" s="72"/>
      <c r="Z305" s="72"/>
      <c r="AA305" s="72"/>
      <c r="AB305" s="72"/>
      <c r="AC305" s="72"/>
      <c r="AD305" s="72"/>
      <c r="AE305" s="72"/>
      <c r="AF305" s="72"/>
      <c r="AH305" s="68" t="s">
        <v>63</v>
      </c>
      <c r="AI305" s="134">
        <f xml:space="preserve">      $R$730</f>
        <v>12.823529411764707</v>
      </c>
      <c r="AJ305" s="78">
        <v>2</v>
      </c>
      <c r="AK305" s="69"/>
      <c r="AL305" s="70" t="s">
        <v>63</v>
      </c>
      <c r="AM305" s="134">
        <f xml:space="preserve">      $R$731</f>
        <v>13</v>
      </c>
      <c r="AN305" s="78">
        <v>6</v>
      </c>
      <c r="AO305" s="69"/>
      <c r="AP305" s="70" t="s">
        <v>63</v>
      </c>
      <c r="AQ305" s="134">
        <f xml:space="preserve">      $R$732</f>
        <v>12.666666666666666</v>
      </c>
      <c r="AR305" s="78">
        <v>4</v>
      </c>
      <c r="AS305" s="69"/>
      <c r="AT305" s="70" t="s">
        <v>63</v>
      </c>
      <c r="AU305" s="134">
        <f xml:space="preserve">      $R$733</f>
        <v>7.25</v>
      </c>
      <c r="AV305" s="78">
        <v>1</v>
      </c>
      <c r="AW305" s="69"/>
      <c r="AX305" s="70" t="s">
        <v>63</v>
      </c>
      <c r="AY305" s="134">
        <f xml:space="preserve">      $R$734</f>
        <v>18.75</v>
      </c>
      <c r="AZ305" s="78">
        <v>21</v>
      </c>
      <c r="BA305" s="69"/>
      <c r="BB305" s="70" t="s">
        <v>63</v>
      </c>
      <c r="BC305" s="134">
        <f xml:space="preserve">      $R$735</f>
        <v>15.5</v>
      </c>
      <c r="BD305" s="78">
        <v>13</v>
      </c>
      <c r="BE305" s="69"/>
      <c r="BF305" s="70" t="s">
        <v>63</v>
      </c>
      <c r="BG305" s="134">
        <f xml:space="preserve">      $R$736</f>
        <v>10.4</v>
      </c>
      <c r="BH305" s="78">
        <v>1</v>
      </c>
    </row>
    <row r="306" spans="1:60" x14ac:dyDescent="0.3">
      <c r="A306" s="73">
        <v>13</v>
      </c>
      <c r="B306" s="96">
        <v>44899</v>
      </c>
      <c r="C306" s="85" t="s">
        <v>209</v>
      </c>
      <c r="D306" s="99">
        <v>0.54166666666666663</v>
      </c>
      <c r="E306" s="85" t="s">
        <v>169</v>
      </c>
      <c r="G306" s="73">
        <f>$G$53</f>
        <v>0.66700000000000004</v>
      </c>
      <c r="H306" s="73">
        <f>DVOA!$F$51</f>
        <v>18</v>
      </c>
      <c r="I306" s="73">
        <f>DVOA!$F$53</f>
        <v>23</v>
      </c>
      <c r="J306" s="73">
        <f>DVOA!$F$57</f>
        <v>15</v>
      </c>
      <c r="K306" s="73">
        <f>DVOA!$F$60</f>
        <v>20</v>
      </c>
      <c r="L306" s="73">
        <f>DVOA!$F$61</f>
        <v>18</v>
      </c>
      <c r="M306" s="73">
        <f>DVOA!$F$62</f>
        <v>1</v>
      </c>
      <c r="N306" s="73">
        <f>DVOA!$F$65</f>
        <v>26</v>
      </c>
      <c r="O306" s="81">
        <f>DVOA!$F$54</f>
        <v>14</v>
      </c>
      <c r="P306" s="88"/>
      <c r="Q306" s="82">
        <f>DVOA!$AE$51</f>
        <v>1</v>
      </c>
      <c r="R306" s="73">
        <f>DVOA!$AE$52</f>
        <v>1</v>
      </c>
      <c r="S306" s="81">
        <f>DVOA!$AE$53</f>
        <v>19</v>
      </c>
      <c r="T306" s="75"/>
      <c r="U306" s="87">
        <f>DVOA!$AE$65</f>
        <v>1</v>
      </c>
      <c r="V306" s="88"/>
      <c r="W306" s="82">
        <f>DVOA!$AE$61</f>
        <v>3</v>
      </c>
      <c r="X306" s="72"/>
      <c r="Y306" s="72"/>
      <c r="Z306" s="72"/>
      <c r="AA306" s="72"/>
      <c r="AB306" s="72"/>
      <c r="AC306" s="72"/>
      <c r="AD306" s="72"/>
      <c r="AE306" s="72"/>
      <c r="AF306" s="72"/>
      <c r="AH306" s="68" t="s">
        <v>64</v>
      </c>
      <c r="AI306" s="134">
        <f xml:space="preserve">      $R$762</f>
        <v>14.647058823529411</v>
      </c>
      <c r="AJ306" s="78">
        <v>9</v>
      </c>
      <c r="AK306" s="69"/>
      <c r="AL306" s="70" t="s">
        <v>64</v>
      </c>
      <c r="AM306" s="134">
        <f xml:space="preserve">      $R$763</f>
        <v>11.875</v>
      </c>
      <c r="AN306" s="78">
        <v>3</v>
      </c>
      <c r="AO306" s="69"/>
      <c r="AP306" s="70" t="s">
        <v>64</v>
      </c>
      <c r="AQ306" s="134">
        <f xml:space="preserve">      $R$764</f>
        <v>17.111111111111111</v>
      </c>
      <c r="AR306" s="78">
        <v>18</v>
      </c>
      <c r="AS306" s="69"/>
      <c r="AT306" s="70" t="s">
        <v>64</v>
      </c>
      <c r="AU306" s="134">
        <f xml:space="preserve">      $R$765</f>
        <v>11.5</v>
      </c>
      <c r="AV306" s="78">
        <v>5</v>
      </c>
      <c r="AW306" s="69"/>
      <c r="AX306" s="70" t="s">
        <v>64</v>
      </c>
      <c r="AY306" s="134">
        <f xml:space="preserve">      $R$766</f>
        <v>12.25</v>
      </c>
      <c r="AZ306" s="78">
        <v>8</v>
      </c>
      <c r="BA306" s="69"/>
      <c r="BB306" s="70" t="s">
        <v>64</v>
      </c>
      <c r="BC306" s="134">
        <f xml:space="preserve">      $R$767</f>
        <v>17</v>
      </c>
      <c r="BD306" s="78">
        <v>20</v>
      </c>
      <c r="BE306" s="69"/>
      <c r="BF306" s="70" t="s">
        <v>64</v>
      </c>
      <c r="BG306" s="134">
        <f xml:space="preserve">      $R$768</f>
        <v>17.2</v>
      </c>
      <c r="BH306" s="78">
        <v>21</v>
      </c>
    </row>
    <row r="307" spans="1:60" x14ac:dyDescent="0.3">
      <c r="A307" s="73">
        <v>14</v>
      </c>
      <c r="B307" s="96">
        <v>44906</v>
      </c>
      <c r="C307" s="84" t="s">
        <v>186</v>
      </c>
      <c r="D307" s="99">
        <v>0.84722222222222221</v>
      </c>
      <c r="E307" s="85" t="s">
        <v>194</v>
      </c>
      <c r="G307" s="73">
        <f>$G$6</f>
        <v>0.66700000000000004</v>
      </c>
      <c r="H307" s="73">
        <f>DVOA!$F$324</f>
        <v>9</v>
      </c>
      <c r="I307" s="73">
        <f>DVOA!$F$326</f>
        <v>6</v>
      </c>
      <c r="J307" s="73">
        <f>DVOA!$F$330</f>
        <v>14</v>
      </c>
      <c r="K307" s="73">
        <f>DVOA!$F$333</f>
        <v>29</v>
      </c>
      <c r="L307" s="73">
        <f>DVOA!$F$334</f>
        <v>14</v>
      </c>
      <c r="M307" s="73">
        <f>DVOA!$F$335</f>
        <v>21</v>
      </c>
      <c r="N307" s="73">
        <f>DVOA!$F$338</f>
        <v>8</v>
      </c>
      <c r="O307" s="81">
        <f>DVOA!$F$327</f>
        <v>21</v>
      </c>
      <c r="P307" s="88"/>
      <c r="Q307" s="82">
        <f>DVOA!$AE$324</f>
        <v>10</v>
      </c>
      <c r="R307" s="73">
        <f>DVOA!$AE$325</f>
        <v>7</v>
      </c>
      <c r="S307" s="81">
        <f>DVOA!$AE$326</f>
        <v>29</v>
      </c>
      <c r="T307" s="75"/>
      <c r="U307" s="87">
        <f>DVOA!$AE$338</f>
        <v>30</v>
      </c>
      <c r="V307" s="88"/>
      <c r="W307" s="82">
        <f>DVOA!$AE$334</f>
        <v>8</v>
      </c>
      <c r="X307" s="72"/>
      <c r="Y307" s="72"/>
      <c r="Z307" s="72"/>
      <c r="AA307" s="72"/>
      <c r="AB307" s="72"/>
      <c r="AC307" s="72"/>
      <c r="AD307" s="72"/>
      <c r="AE307" s="72"/>
      <c r="AF307" s="72"/>
      <c r="AH307" s="68" t="s">
        <v>65</v>
      </c>
      <c r="AI307" s="134">
        <f xml:space="preserve">      $R$794</f>
        <v>16.823529411764707</v>
      </c>
      <c r="AJ307" s="78">
        <v>16</v>
      </c>
      <c r="AK307" s="69"/>
      <c r="AL307" s="70" t="s">
        <v>65</v>
      </c>
      <c r="AM307" s="134">
        <f xml:space="preserve">      $R$795</f>
        <v>18.625</v>
      </c>
      <c r="AN307" s="78">
        <v>25</v>
      </c>
      <c r="AO307" s="69"/>
      <c r="AP307" s="70" t="s">
        <v>65</v>
      </c>
      <c r="AQ307" s="134">
        <f xml:space="preserve">      $R$796</f>
        <v>15.222222222222221</v>
      </c>
      <c r="AR307" s="78">
        <v>12</v>
      </c>
      <c r="AS307" s="69"/>
      <c r="AT307" s="70" t="s">
        <v>65</v>
      </c>
      <c r="AU307" s="134">
        <f xml:space="preserve">      $R$797</f>
        <v>15.5</v>
      </c>
      <c r="AV307" s="78">
        <v>13</v>
      </c>
      <c r="AW307" s="69"/>
      <c r="AX307" s="70" t="s">
        <v>65</v>
      </c>
      <c r="AY307" s="134">
        <f xml:space="preserve">      $R$798</f>
        <v>21.75</v>
      </c>
      <c r="AZ307" s="78">
        <v>29</v>
      </c>
      <c r="BA307" s="69"/>
      <c r="BB307" s="70" t="s">
        <v>65</v>
      </c>
      <c r="BC307" s="134">
        <f xml:space="preserve">      $R$799</f>
        <v>14.75</v>
      </c>
      <c r="BD307" s="78">
        <v>12</v>
      </c>
      <c r="BE307" s="69"/>
      <c r="BF307" s="70" t="s">
        <v>65</v>
      </c>
      <c r="BG307" s="134">
        <f xml:space="preserve">      $R$800</f>
        <v>15.6</v>
      </c>
      <c r="BH307" s="78">
        <v>12</v>
      </c>
    </row>
    <row r="308" spans="1:60" x14ac:dyDescent="0.3">
      <c r="A308" s="73">
        <v>15</v>
      </c>
      <c r="B308" s="96">
        <v>44913</v>
      </c>
      <c r="C308" s="85" t="s">
        <v>204</v>
      </c>
      <c r="D308" s="99">
        <v>0.67013888888888884</v>
      </c>
      <c r="E308" s="85" t="s">
        <v>170</v>
      </c>
      <c r="G308" s="73">
        <f>$G$54</f>
        <v>0.33300000000000002</v>
      </c>
      <c r="H308" s="73">
        <f>DVOA!$F$9</f>
        <v>31</v>
      </c>
      <c r="I308" s="73">
        <f>DVOA!$F$11</f>
        <v>14</v>
      </c>
      <c r="J308" s="73">
        <f>DVOA!$F$15</f>
        <v>30</v>
      </c>
      <c r="K308" s="73">
        <f>DVOA!$F$18</f>
        <v>9</v>
      </c>
      <c r="L308" s="73">
        <f>DVOA!$F$19</f>
        <v>7</v>
      </c>
      <c r="M308" s="73">
        <f>DVOA!$F$20</f>
        <v>24</v>
      </c>
      <c r="N308" s="73">
        <f>DVOA!$F$23</f>
        <v>32</v>
      </c>
      <c r="O308" s="81">
        <f>DVOA!$F$12</f>
        <v>32</v>
      </c>
      <c r="P308" s="88"/>
      <c r="Q308" s="82">
        <f>DVOA!$AE$9</f>
        <v>21</v>
      </c>
      <c r="R308" s="73">
        <f>DVOA!$AE$10</f>
        <v>24</v>
      </c>
      <c r="S308" s="81">
        <f>DVOA!$AE$11</f>
        <v>16</v>
      </c>
      <c r="T308" s="75"/>
      <c r="U308" s="87">
        <f>DVOA!$AE$23</f>
        <v>27</v>
      </c>
      <c r="V308" s="88"/>
      <c r="W308" s="82">
        <f>DVOA!$AE$19</f>
        <v>31</v>
      </c>
      <c r="X308" s="72"/>
      <c r="Y308" s="72"/>
      <c r="Z308" s="72"/>
      <c r="AA308" s="72"/>
      <c r="AB308" s="72"/>
      <c r="AC308" s="72"/>
      <c r="AD308" s="72"/>
      <c r="AE308" s="72"/>
      <c r="AF308" s="72"/>
      <c r="AH308" s="68" t="s">
        <v>66</v>
      </c>
      <c r="AI308" s="134">
        <f xml:space="preserve">      $R$826</f>
        <v>18.117647058823529</v>
      </c>
      <c r="AJ308" s="78">
        <v>25</v>
      </c>
      <c r="AK308" s="69"/>
      <c r="AL308" s="70" t="s">
        <v>66</v>
      </c>
      <c r="AM308" s="134">
        <f xml:space="preserve">      $R$827</f>
        <v>18.125</v>
      </c>
      <c r="AN308" s="78">
        <v>22</v>
      </c>
      <c r="AO308" s="69"/>
      <c r="AP308" s="70" t="s">
        <v>66</v>
      </c>
      <c r="AQ308" s="134">
        <f xml:space="preserve">      $R$828</f>
        <v>18.111111111111111</v>
      </c>
      <c r="AR308" s="78">
        <v>21</v>
      </c>
      <c r="AS308" s="69"/>
      <c r="AT308" s="70" t="s">
        <v>66</v>
      </c>
      <c r="AU308" s="134">
        <f xml:space="preserve">      $R$829</f>
        <v>16.25</v>
      </c>
      <c r="AV308" s="78">
        <v>16</v>
      </c>
      <c r="AW308" s="69"/>
      <c r="AX308" s="70" t="s">
        <v>66</v>
      </c>
      <c r="AY308" s="134">
        <f xml:space="preserve">      $R$830</f>
        <v>20</v>
      </c>
      <c r="AZ308" s="78">
        <v>23</v>
      </c>
      <c r="BA308" s="69"/>
      <c r="BB308" s="70" t="s">
        <v>66</v>
      </c>
      <c r="BC308" s="134">
        <f xml:space="preserve">      $R$831</f>
        <v>16.5</v>
      </c>
      <c r="BD308" s="78">
        <v>19</v>
      </c>
      <c r="BE308" s="69"/>
      <c r="BF308" s="70" t="s">
        <v>66</v>
      </c>
      <c r="BG308" s="134">
        <f xml:space="preserve">      $R$832</f>
        <v>19.399999999999999</v>
      </c>
      <c r="BH308" s="78">
        <v>24</v>
      </c>
    </row>
    <row r="309" spans="1:60" x14ac:dyDescent="0.3">
      <c r="A309" s="73">
        <v>16</v>
      </c>
      <c r="B309" s="96">
        <v>44920</v>
      </c>
      <c r="C309" s="84" t="s">
        <v>154</v>
      </c>
      <c r="D309" s="99">
        <v>0.6875</v>
      </c>
      <c r="E309" s="85" t="s">
        <v>169</v>
      </c>
      <c r="G309" s="73">
        <f>$G$8</f>
        <v>0.66700000000000004</v>
      </c>
      <c r="H309" s="73">
        <f>DVOA!$F$387</f>
        <v>16</v>
      </c>
      <c r="I309" s="73">
        <f>DVOA!$F$389</f>
        <v>4</v>
      </c>
      <c r="J309" s="73">
        <f>DVOA!$F$393</f>
        <v>22</v>
      </c>
      <c r="K309" s="73">
        <f>DVOA!$F$396</f>
        <v>30</v>
      </c>
      <c r="L309" s="73">
        <f>DVOA!$F$397</f>
        <v>30</v>
      </c>
      <c r="M309" s="73">
        <f>DVOA!$F$398</f>
        <v>7</v>
      </c>
      <c r="N309" s="73">
        <f>DVOA!$F$401</f>
        <v>17</v>
      </c>
      <c r="O309" s="81">
        <f>DVOA!$F$390</f>
        <v>2</v>
      </c>
      <c r="P309" s="88"/>
      <c r="Q309" s="82">
        <f>DVOA!$AE$387</f>
        <v>18</v>
      </c>
      <c r="R309" s="73">
        <f>DVOA!$AE$388</f>
        <v>16</v>
      </c>
      <c r="S309" s="81">
        <f>DVOA!$AE$389</f>
        <v>14</v>
      </c>
      <c r="T309" s="75"/>
      <c r="U309" s="87">
        <f>DVOA!$AE$401</f>
        <v>31</v>
      </c>
      <c r="V309" s="88"/>
      <c r="W309" s="82">
        <f>DVOA!$AE$397</f>
        <v>24</v>
      </c>
      <c r="X309" s="72"/>
      <c r="Y309" s="72"/>
      <c r="Z309" s="72"/>
      <c r="AA309" s="72"/>
      <c r="AB309" s="72"/>
      <c r="AC309" s="72"/>
      <c r="AD309" s="72"/>
      <c r="AE309" s="72"/>
      <c r="AF309" s="72"/>
      <c r="AH309" s="68" t="s">
        <v>67</v>
      </c>
      <c r="AI309" s="134">
        <f xml:space="preserve">      $R$858</f>
        <v>15.470588235294118</v>
      </c>
      <c r="AJ309" s="78">
        <v>10</v>
      </c>
      <c r="AK309" s="69"/>
      <c r="AL309" s="70" t="s">
        <v>67</v>
      </c>
      <c r="AM309" s="134">
        <f xml:space="preserve">      $R$859</f>
        <v>16.75</v>
      </c>
      <c r="AN309" s="78">
        <v>15</v>
      </c>
      <c r="AO309" s="69"/>
      <c r="AP309" s="70" t="s">
        <v>67</v>
      </c>
      <c r="AQ309" s="134">
        <f xml:space="preserve">      $R$860</f>
        <v>14.333333333333334</v>
      </c>
      <c r="AR309" s="78">
        <v>10</v>
      </c>
      <c r="AS309" s="69"/>
      <c r="AT309" s="70" t="s">
        <v>67</v>
      </c>
      <c r="AU309" s="134">
        <f xml:space="preserve">      $R$861</f>
        <v>19.75</v>
      </c>
      <c r="AV309" s="78">
        <v>24</v>
      </c>
      <c r="AW309" s="69"/>
      <c r="AX309" s="70" t="s">
        <v>67</v>
      </c>
      <c r="AY309" s="134">
        <f xml:space="preserve">      $R$862</f>
        <v>13.75</v>
      </c>
      <c r="AZ309" s="78">
        <v>12</v>
      </c>
      <c r="BA309" s="69"/>
      <c r="BB309" s="70" t="s">
        <v>67</v>
      </c>
      <c r="BC309" s="134">
        <f xml:space="preserve">      $R$863</f>
        <v>11.75</v>
      </c>
      <c r="BD309" s="78">
        <v>5</v>
      </c>
      <c r="BE309" s="69"/>
      <c r="BF309" s="70" t="s">
        <v>67</v>
      </c>
      <c r="BG309" s="134">
        <f xml:space="preserve">      $R$864</f>
        <v>16.399999999999999</v>
      </c>
      <c r="BH309" s="78">
        <v>17</v>
      </c>
    </row>
    <row r="310" spans="1:60" x14ac:dyDescent="0.3">
      <c r="A310" s="73">
        <v>17</v>
      </c>
      <c r="B310" s="96">
        <v>44562</v>
      </c>
      <c r="C310" s="84" t="s">
        <v>195</v>
      </c>
      <c r="D310" s="99">
        <v>0.54166666666666663</v>
      </c>
      <c r="E310" s="85" t="s">
        <v>169</v>
      </c>
      <c r="G310" s="73">
        <f>$G$6</f>
        <v>0.66700000000000004</v>
      </c>
      <c r="H310" s="73">
        <f>DVOA!$F$324</f>
        <v>9</v>
      </c>
      <c r="I310" s="73">
        <f>DVOA!$F$326</f>
        <v>6</v>
      </c>
      <c r="J310" s="73">
        <f>DVOA!$F$330</f>
        <v>14</v>
      </c>
      <c r="K310" s="73">
        <f>DVOA!$F$333</f>
        <v>29</v>
      </c>
      <c r="L310" s="73">
        <f>DVOA!$F$334</f>
        <v>14</v>
      </c>
      <c r="M310" s="73">
        <f>DVOA!$F$335</f>
        <v>21</v>
      </c>
      <c r="N310" s="73">
        <f>DVOA!$F$338</f>
        <v>8</v>
      </c>
      <c r="O310" s="81">
        <f>DVOA!$F$327</f>
        <v>21</v>
      </c>
      <c r="P310" s="88"/>
      <c r="Q310" s="82">
        <f>DVOA!$AE$324</f>
        <v>10</v>
      </c>
      <c r="R310" s="73">
        <f>DVOA!$AE$325</f>
        <v>7</v>
      </c>
      <c r="S310" s="81">
        <f>DVOA!$AE$326</f>
        <v>29</v>
      </c>
      <c r="T310" s="75"/>
      <c r="U310" s="87">
        <f>DVOA!$AE$338</f>
        <v>30</v>
      </c>
      <c r="V310" s="88"/>
      <c r="W310" s="82">
        <f>DVOA!$AE$334</f>
        <v>8</v>
      </c>
      <c r="X310" s="72"/>
      <c r="Y310" s="72"/>
      <c r="Z310" s="72"/>
      <c r="AA310" s="72"/>
      <c r="AB310" s="72"/>
      <c r="AC310" s="72"/>
      <c r="AD310" s="72"/>
      <c r="AE310" s="72"/>
      <c r="AF310" s="72"/>
      <c r="AH310" s="68" t="s">
        <v>68</v>
      </c>
      <c r="AI310" s="134">
        <f xml:space="preserve">      $R$890</f>
        <v>14.588235294117647</v>
      </c>
      <c r="AJ310" s="78">
        <v>7</v>
      </c>
      <c r="AK310" s="69"/>
      <c r="AL310" s="70" t="s">
        <v>68</v>
      </c>
      <c r="AM310" s="134">
        <f xml:space="preserve">      $R$891</f>
        <v>8.625</v>
      </c>
      <c r="AN310" s="78">
        <v>1</v>
      </c>
      <c r="AO310" s="69"/>
      <c r="AP310" s="70" t="s">
        <v>68</v>
      </c>
      <c r="AQ310" s="134">
        <f xml:space="preserve">      $R$892</f>
        <v>19.888888888888889</v>
      </c>
      <c r="AR310" s="78">
        <v>28</v>
      </c>
      <c r="AS310" s="69"/>
      <c r="AT310" s="70" t="s">
        <v>68</v>
      </c>
      <c r="AU310" s="134">
        <f xml:space="preserve">      $R$893</f>
        <v>7.5</v>
      </c>
      <c r="AV310" s="78">
        <v>2</v>
      </c>
      <c r="AW310" s="69"/>
      <c r="AX310" s="70" t="s">
        <v>68</v>
      </c>
      <c r="AY310" s="134">
        <f xml:space="preserve">      $R$894</f>
        <v>9.75</v>
      </c>
      <c r="AZ310" s="78">
        <v>2</v>
      </c>
      <c r="BA310" s="69"/>
      <c r="BB310" s="70" t="s">
        <v>68</v>
      </c>
      <c r="BC310" s="134">
        <f xml:space="preserve">      $R$895</f>
        <v>23.5</v>
      </c>
      <c r="BD310" s="78">
        <v>30</v>
      </c>
      <c r="BE310" s="69"/>
      <c r="BF310" s="70" t="s">
        <v>68</v>
      </c>
      <c r="BG310" s="134">
        <f xml:space="preserve">      $R$896</f>
        <v>17</v>
      </c>
      <c r="BH310" s="78">
        <v>19</v>
      </c>
    </row>
    <row r="311" spans="1:60" x14ac:dyDescent="0.3">
      <c r="A311" s="73">
        <v>18</v>
      </c>
      <c r="B311" s="96">
        <v>44569</v>
      </c>
      <c r="C311" s="84" t="s">
        <v>188</v>
      </c>
      <c r="D311" s="99" t="s">
        <v>200</v>
      </c>
      <c r="E311" s="85"/>
      <c r="G311" s="73">
        <f>$G$17</f>
        <v>0.33300000000000002</v>
      </c>
      <c r="H311" s="73">
        <f>DVOA!$F$366</f>
        <v>15</v>
      </c>
      <c r="I311" s="73">
        <f>DVOA!$F$368</f>
        <v>11</v>
      </c>
      <c r="J311" s="73">
        <f>DVOA!$F$372</f>
        <v>18</v>
      </c>
      <c r="K311" s="73">
        <f>DVOA!$F$375</f>
        <v>21</v>
      </c>
      <c r="L311" s="73">
        <f>DVOA!$F$376</f>
        <v>1</v>
      </c>
      <c r="M311" s="73">
        <f>DVOA!$F$377</f>
        <v>31</v>
      </c>
      <c r="N311" s="73">
        <f>DVOA!$F$380</f>
        <v>13</v>
      </c>
      <c r="O311" s="81">
        <f>DVOA!$F$369</f>
        <v>31</v>
      </c>
      <c r="P311" s="79"/>
      <c r="Q311" s="82">
        <f>DVOA!$AE$366</f>
        <v>14</v>
      </c>
      <c r="R311" s="73">
        <f>DVOA!$AE$367</f>
        <v>10</v>
      </c>
      <c r="S311" s="81">
        <f>DVOA!$AE$368</f>
        <v>31</v>
      </c>
      <c r="T311" s="80"/>
      <c r="U311" s="87">
        <f>DVOA!$AE$380</f>
        <v>23</v>
      </c>
      <c r="V311" s="79"/>
      <c r="W311" s="82">
        <f>DVOA!$AE$376</f>
        <v>22</v>
      </c>
      <c r="X311" s="72"/>
      <c r="Y311" s="72"/>
      <c r="Z311" s="72"/>
      <c r="AA311" s="72"/>
      <c r="AB311" s="72"/>
      <c r="AC311" s="72"/>
      <c r="AD311" s="72"/>
      <c r="AE311" s="72"/>
      <c r="AF311" s="72"/>
      <c r="AH311" s="68" t="s">
        <v>69</v>
      </c>
      <c r="AI311" s="134">
        <f xml:space="preserve">      $R$922</f>
        <v>18.352941176470587</v>
      </c>
      <c r="AJ311" s="78">
        <v>26</v>
      </c>
      <c r="AK311" s="69"/>
      <c r="AL311" s="70" t="s">
        <v>69</v>
      </c>
      <c r="AM311" s="134">
        <f xml:space="preserve">      $R$923</f>
        <v>21.25</v>
      </c>
      <c r="AN311" s="78">
        <v>32</v>
      </c>
      <c r="AO311" s="69"/>
      <c r="AP311" s="70" t="s">
        <v>69</v>
      </c>
      <c r="AQ311" s="134">
        <f xml:space="preserve">      $R$924</f>
        <v>13.75</v>
      </c>
      <c r="AR311" s="78">
        <v>7</v>
      </c>
      <c r="AS311" s="69"/>
      <c r="AT311" s="70" t="s">
        <v>69</v>
      </c>
      <c r="AU311" s="134">
        <f xml:space="preserve">      $R$925</f>
        <v>18.25</v>
      </c>
      <c r="AV311" s="78">
        <v>19</v>
      </c>
      <c r="AW311" s="69"/>
      <c r="AX311" s="70" t="s">
        <v>69</v>
      </c>
      <c r="AY311" s="134">
        <f xml:space="preserve">      $R$926</f>
        <v>24.25</v>
      </c>
      <c r="AZ311" s="78">
        <v>31</v>
      </c>
      <c r="BA311" s="69"/>
      <c r="BB311" s="70" t="s">
        <v>69</v>
      </c>
      <c r="BC311" s="134">
        <f xml:space="preserve">      $R$927</f>
        <v>16</v>
      </c>
      <c r="BD311" s="78">
        <v>17</v>
      </c>
      <c r="BE311" s="69"/>
      <c r="BF311" s="70" t="s">
        <v>69</v>
      </c>
      <c r="BG311" s="134">
        <f xml:space="preserve">      $R$928</f>
        <v>15.6</v>
      </c>
      <c r="BH311" s="78">
        <v>12</v>
      </c>
    </row>
    <row r="312" spans="1:60" x14ac:dyDescent="0.3">
      <c r="AH312" s="68" t="s">
        <v>70</v>
      </c>
      <c r="AI312" s="134">
        <f xml:space="preserve">      $R$954</f>
        <v>13.529411764705882</v>
      </c>
      <c r="AJ312" s="78">
        <v>4</v>
      </c>
      <c r="AK312" s="69"/>
      <c r="AL312" s="70" t="s">
        <v>70</v>
      </c>
      <c r="AM312" s="134">
        <f xml:space="preserve">      $R$955</f>
        <v>14.625</v>
      </c>
      <c r="AN312" s="78">
        <v>9</v>
      </c>
      <c r="AO312" s="69"/>
      <c r="AP312" s="70" t="s">
        <v>70</v>
      </c>
      <c r="AQ312" s="134">
        <f xml:space="preserve">      $R$956</f>
        <v>12.555555555555555</v>
      </c>
      <c r="AR312" s="78">
        <v>3</v>
      </c>
      <c r="AS312" s="69"/>
      <c r="AT312" s="70" t="s">
        <v>70</v>
      </c>
      <c r="AU312" s="134">
        <f xml:space="preserve">      $R$957</f>
        <v>16.75</v>
      </c>
      <c r="AV312" s="78">
        <v>18</v>
      </c>
      <c r="AW312" s="69"/>
      <c r="AX312" s="70" t="s">
        <v>70</v>
      </c>
      <c r="AY312" s="134">
        <f xml:space="preserve">      $R$958</f>
        <v>12.5</v>
      </c>
      <c r="AZ312" s="78">
        <v>10</v>
      </c>
      <c r="BA312" s="69"/>
      <c r="BB312" s="70" t="s">
        <v>70</v>
      </c>
      <c r="BC312" s="134">
        <f xml:space="preserve">      $R$959</f>
        <v>7.5</v>
      </c>
      <c r="BD312" s="78">
        <v>1</v>
      </c>
      <c r="BE312" s="69"/>
      <c r="BF312" s="70" t="s">
        <v>70</v>
      </c>
      <c r="BG312" s="134">
        <f xml:space="preserve">      $R$960</f>
        <v>16.600000000000001</v>
      </c>
      <c r="BH312" s="78">
        <v>18</v>
      </c>
    </row>
    <row r="313" spans="1:60" x14ac:dyDescent="0.3">
      <c r="B313" s="96" t="s">
        <v>148</v>
      </c>
      <c r="C313" s="73" t="s">
        <v>124</v>
      </c>
      <c r="D313" s="98" t="s">
        <v>144</v>
      </c>
      <c r="E313" s="73" t="s">
        <v>124</v>
      </c>
      <c r="F313" s="73" t="s">
        <v>145</v>
      </c>
      <c r="G313" s="73" t="s">
        <v>124</v>
      </c>
      <c r="H313" s="73" t="s">
        <v>146</v>
      </c>
      <c r="I313" s="73" t="s">
        <v>124</v>
      </c>
      <c r="J313" s="73" t="s">
        <v>110</v>
      </c>
      <c r="K313" s="73" t="s">
        <v>124</v>
      </c>
      <c r="L313" s="73" t="s">
        <v>111</v>
      </c>
      <c r="M313" s="73" t="s">
        <v>124</v>
      </c>
      <c r="N313" s="73" t="s">
        <v>112</v>
      </c>
      <c r="O313" s="73" t="s">
        <v>124</v>
      </c>
      <c r="P313" s="73" t="s">
        <v>113</v>
      </c>
      <c r="Q313" s="73" t="s">
        <v>124</v>
      </c>
      <c r="R313" s="73" t="s">
        <v>114</v>
      </c>
      <c r="S313" s="81" t="s">
        <v>124</v>
      </c>
      <c r="T313" s="71"/>
      <c r="U313" s="82" t="s">
        <v>33</v>
      </c>
      <c r="V313" s="73" t="s">
        <v>124</v>
      </c>
      <c r="W313" s="73" t="s">
        <v>34</v>
      </c>
      <c r="X313" s="73" t="s">
        <v>124</v>
      </c>
      <c r="Y313" s="73" t="s">
        <v>35</v>
      </c>
      <c r="Z313" s="81" t="s">
        <v>124</v>
      </c>
      <c r="AA313" s="71"/>
      <c r="AB313" s="87" t="s">
        <v>149</v>
      </c>
      <c r="AC313" s="81" t="s">
        <v>124</v>
      </c>
      <c r="AD313" s="71"/>
      <c r="AE313" s="82" t="s">
        <v>150</v>
      </c>
      <c r="AF313" s="73" t="s">
        <v>124</v>
      </c>
      <c r="AH313" s="68" t="s">
        <v>71</v>
      </c>
      <c r="AI313" s="134">
        <f xml:space="preserve">      $R$986</f>
        <v>17.764705882352942</v>
      </c>
      <c r="AJ313" s="78">
        <v>21</v>
      </c>
      <c r="AK313" s="69"/>
      <c r="AL313" s="70" t="s">
        <v>71</v>
      </c>
      <c r="AM313" s="134">
        <f xml:space="preserve">      $R$987</f>
        <v>20</v>
      </c>
      <c r="AN313" s="78">
        <v>29</v>
      </c>
      <c r="AO313" s="69"/>
      <c r="AP313" s="70" t="s">
        <v>71</v>
      </c>
      <c r="AQ313" s="134">
        <f xml:space="preserve">      $R$988</f>
        <v>15.777777777777779</v>
      </c>
      <c r="AR313" s="78">
        <v>15</v>
      </c>
      <c r="AS313" s="69"/>
      <c r="AT313" s="70" t="s">
        <v>71</v>
      </c>
      <c r="AU313" s="134">
        <f xml:space="preserve">      $R$989</f>
        <v>23.5</v>
      </c>
      <c r="AV313" s="78">
        <v>31</v>
      </c>
      <c r="AW313" s="69"/>
      <c r="AX313" s="70" t="s">
        <v>71</v>
      </c>
      <c r="AY313" s="134">
        <f xml:space="preserve">      $R$990</f>
        <v>16.5</v>
      </c>
      <c r="AZ313" s="78">
        <v>17</v>
      </c>
      <c r="BA313" s="69"/>
      <c r="BB313" s="70" t="s">
        <v>71</v>
      </c>
      <c r="BC313" s="134">
        <f xml:space="preserve">      $R$991</f>
        <v>14.25</v>
      </c>
      <c r="BD313" s="78">
        <v>11</v>
      </c>
      <c r="BE313" s="69"/>
      <c r="BF313" s="70" t="s">
        <v>71</v>
      </c>
      <c r="BG313" s="134">
        <f xml:space="preserve">      $R$992</f>
        <v>17</v>
      </c>
      <c r="BH313" s="78">
        <v>19</v>
      </c>
    </row>
    <row r="314" spans="1:60" x14ac:dyDescent="0.3">
      <c r="A314" s="73" t="s">
        <v>132</v>
      </c>
      <c r="B314" s="104">
        <f>AVERAGE(G294,G295,G296,G297,G298,G299,G300,G301,G304,G303,G305,G306,G307,G308,G309,G310,G311)</f>
        <v>0.38229411764705878</v>
      </c>
      <c r="C314" s="73">
        <f>$AJ$12</f>
        <v>32</v>
      </c>
      <c r="D314" s="104">
        <f>AVERAGE(H294,H295,H296,H297,H298,H299,H300,H301,H304,H303,H305,H306,H307,H308,H309,H310,H311)</f>
        <v>17.176470588235293</v>
      </c>
      <c r="E314" s="73">
        <f>$AJ$47</f>
        <v>22</v>
      </c>
      <c r="F314" s="104">
        <f>AVERAGE(I294,I295,I296,I297,I298,I299,I300,I301,I304,I303,I305,I306,I307,I308,I309,I310,I311)</f>
        <v>12.176470588235293</v>
      </c>
      <c r="G314" s="73">
        <f>$AJ$82</f>
        <v>3</v>
      </c>
      <c r="H314" s="104">
        <f>AVERAGE(J294,J295,J296,J297,J298,J299,J300,J301,J304,J303,J305,J306,J307,J308,J309,J310,J311)</f>
        <v>19.470588235294116</v>
      </c>
      <c r="I314" s="73">
        <f>$AJ$117</f>
        <v>30</v>
      </c>
      <c r="J314" s="104">
        <f>AVERAGE(K294,K295,K296,K297,K298,K299,K300,K301,K304,K303,K305,K306,K307,K308,K309,K310,K311)</f>
        <v>18.941176470588236</v>
      </c>
      <c r="K314" s="73">
        <f>$AJ$152</f>
        <v>28</v>
      </c>
      <c r="L314" s="104">
        <f>AVERAGE(L294,L295,L296,L297,L298,L299,L300,L301,L304,L303,L305,L306,L307,L308,L309,L310,L311)</f>
        <v>14</v>
      </c>
      <c r="M314" s="73">
        <f>$AJ$187</f>
        <v>4</v>
      </c>
      <c r="N314" s="104">
        <f>AVERAGE(M294,M295,M296,M297,M298,M299,M300,M301,M304,M303,M305,M306,M307,M308,M309,M310,M311)</f>
        <v>21.411764705882351</v>
      </c>
      <c r="O314" s="73">
        <f>$AJ$222</f>
        <v>32</v>
      </c>
      <c r="P314" s="104">
        <f>AVERAGE(N294,N295,N296,N297,N298,N299,N300,N301,N304,N303,N305,N306,N307,N308,N309,N310,N311)</f>
        <v>16.764705882352942</v>
      </c>
      <c r="Q314" s="73">
        <f>$AJ$257</f>
        <v>20</v>
      </c>
      <c r="R314" s="104">
        <f>AVERAGE(O294,O295,O296,O297,O298,O299,O300,O301,O304,O303,O305,O306,O307,O308,O309,O310,O311)</f>
        <v>18.647058823529413</v>
      </c>
      <c r="S314" s="81">
        <f>$AJ$292</f>
        <v>28</v>
      </c>
      <c r="T314" s="75"/>
      <c r="U314" s="104">
        <f>AVERAGE(Q294,Q295,Q296,Q297,Q298,Q299,Q300,Q301,Q304,Q303,Q305,Q306,Q307,Q308,Q309,Q310,Q311)</f>
        <v>17.588235294117649</v>
      </c>
      <c r="V314" s="73">
        <f>$BL$47</f>
        <v>23</v>
      </c>
      <c r="W314" s="104">
        <f>AVERAGE(R294,R295,R296,R297,R298,R299,R300,R301,R304,R303,R305,R306,R307,R308,R309,R310,R311)</f>
        <v>15.764705882352942</v>
      </c>
      <c r="X314" s="73">
        <f>$BL$117</f>
        <v>11</v>
      </c>
      <c r="Y314" s="104">
        <f>AVERAGE(S294,S295,S296,S297,S298,S299,S300,S301,S304,S303,S305,S306,S307,S308,S309,S310,S311)</f>
        <v>22.352941176470587</v>
      </c>
      <c r="Z314" s="81">
        <f>$BL$82</f>
        <v>30</v>
      </c>
      <c r="AA314" s="75"/>
      <c r="AB314" s="105">
        <f>AVERAGE(U294,U295,U296,U297,U298,U299,U300,U301,U304,U303,U305,U306,U307,U308,U309,U310,U311)</f>
        <v>15.764705882352942</v>
      </c>
      <c r="AC314" s="73">
        <f>$CN$82</f>
        <v>14</v>
      </c>
      <c r="AD314" s="75"/>
      <c r="AE314" s="104">
        <f>AVERAGE(W294,W295,W296,W297,W298,W299,W300,W301,W304,W303,W305,W306,W307,W308,W309,W310,W311)</f>
        <v>18.117647058823529</v>
      </c>
      <c r="AF314" s="73">
        <f>$CN$47</f>
        <v>24</v>
      </c>
      <c r="AH314" s="68" t="s">
        <v>72</v>
      </c>
      <c r="AI314" s="134">
        <f xml:space="preserve">      $R$1018</f>
        <v>17.823529411764707</v>
      </c>
      <c r="AJ314" s="78">
        <v>22</v>
      </c>
      <c r="AK314" s="83"/>
      <c r="AL314" s="70" t="s">
        <v>72</v>
      </c>
      <c r="AM314" s="134">
        <f xml:space="preserve">      $R$1019</f>
        <v>16.5</v>
      </c>
      <c r="AN314" s="78">
        <v>14</v>
      </c>
      <c r="AO314" s="83"/>
      <c r="AP314" s="68" t="s">
        <v>72</v>
      </c>
      <c r="AQ314" s="134">
        <f xml:space="preserve">      $R$1020</f>
        <v>19</v>
      </c>
      <c r="AR314" s="78">
        <v>24</v>
      </c>
      <c r="AS314" s="83"/>
      <c r="AT314" s="68" t="s">
        <v>72</v>
      </c>
      <c r="AU314" s="134">
        <f xml:space="preserve">      $R$1021</f>
        <v>19</v>
      </c>
      <c r="AV314" s="78">
        <v>20</v>
      </c>
      <c r="AW314" s="83"/>
      <c r="AX314" s="68" t="s">
        <v>72</v>
      </c>
      <c r="AY314" s="134">
        <f xml:space="preserve">      $R$1022</f>
        <v>14</v>
      </c>
      <c r="AZ314" s="78">
        <v>13</v>
      </c>
      <c r="BA314" s="83"/>
      <c r="BB314" s="68" t="s">
        <v>72</v>
      </c>
      <c r="BC314" s="134">
        <f xml:space="preserve">      $R$1023</f>
        <v>10.25</v>
      </c>
      <c r="BD314" s="78">
        <v>3</v>
      </c>
      <c r="BE314" s="83"/>
      <c r="BF314" s="68" t="s">
        <v>72</v>
      </c>
      <c r="BG314" s="134">
        <f xml:space="preserve">      $R$1024</f>
        <v>26</v>
      </c>
      <c r="BH314" s="78">
        <v>32</v>
      </c>
    </row>
    <row r="315" spans="1:60" x14ac:dyDescent="0.3">
      <c r="A315" s="73" t="s">
        <v>133</v>
      </c>
      <c r="B315" s="104">
        <f>AVERAGE(G294,G295,G296,G297,G298,G299,G300,G301)</f>
        <v>0.31237499999999996</v>
      </c>
      <c r="C315" s="73">
        <f>$AN$12</f>
        <v>32</v>
      </c>
      <c r="D315" s="104">
        <f>AVERAGE(H294,H295,H296,H297,H298,H299,H300,H301)</f>
        <v>16.75</v>
      </c>
      <c r="E315" s="73">
        <f>$AN$47</f>
        <v>17</v>
      </c>
      <c r="F315" s="104">
        <f>AVERAGE(I294,I295,I296,I297,I298,I299,I300,I301)</f>
        <v>11.875</v>
      </c>
      <c r="G315" s="73">
        <f>$AN$82</f>
        <v>2</v>
      </c>
      <c r="H315" s="104">
        <f>AVERAGE(J294,J295,J296,J297,J298,J299,J300,J301)</f>
        <v>19</v>
      </c>
      <c r="I315" s="73">
        <f>$AN$117</f>
        <v>27</v>
      </c>
      <c r="J315" s="104">
        <f>AVERAGE(K294,K295,K296,K297,K298,K299,K300,K301)</f>
        <v>16.25</v>
      </c>
      <c r="K315" s="73">
        <f>$AN$152</f>
        <v>16</v>
      </c>
      <c r="L315" s="104">
        <f>AVERAGE(L294,L295,L296,L297,L298,L299,L300,L301)</f>
        <v>14</v>
      </c>
      <c r="M315" s="73">
        <f>$AN$187</f>
        <v>8</v>
      </c>
      <c r="N315" s="104">
        <f>AVERAGE(M294,M295,M296,M297,M298,M299,M300,M301)</f>
        <v>23.5</v>
      </c>
      <c r="O315" s="73">
        <f>$AN$222</f>
        <v>32</v>
      </c>
      <c r="P315" s="104">
        <f>AVERAGE(N294,N295,N296,N297,N298,N299,N300,N301)</f>
        <v>16.25</v>
      </c>
      <c r="Q315" s="73">
        <f>$AN$257</f>
        <v>13</v>
      </c>
      <c r="R315" s="104">
        <f>AVERAGE(O294,O295,O296,O297,O298,O299,O300,O301)</f>
        <v>19.25</v>
      </c>
      <c r="S315" s="81">
        <f>$AN$292</f>
        <v>27</v>
      </c>
      <c r="T315" s="75"/>
      <c r="U315" s="104">
        <f>AVERAGE(Q294,Q295,Q296,Q297,Q298,Q299,Q300,Q301)</f>
        <v>19.875</v>
      </c>
      <c r="V315" s="73">
        <f>$BP$47</f>
        <v>27</v>
      </c>
      <c r="W315" s="104">
        <f>AVERAGE(R294,R295,R296,R297,R298,R299,R300,R301)</f>
        <v>18.125</v>
      </c>
      <c r="X315" s="73">
        <f>$BP$117</f>
        <v>24</v>
      </c>
      <c r="Y315" s="104">
        <f>AVERAGE(S294,S295,S296,S297,S298,S299,S300,S301)</f>
        <v>22.875</v>
      </c>
      <c r="Z315" s="81">
        <f>$BP$82</f>
        <v>28</v>
      </c>
      <c r="AA315" s="75"/>
      <c r="AB315" s="105">
        <f>AVERAGE(U294,U295,U296,U297,U298,U299,U300,U301)</f>
        <v>10.875</v>
      </c>
      <c r="AC315" s="73">
        <f>$CR$82</f>
        <v>2</v>
      </c>
      <c r="AD315" s="75"/>
      <c r="AE315" s="104">
        <f>AVERAGE(W294,W295,W296,W297,W298,W299,W300,W301)</f>
        <v>19.125</v>
      </c>
      <c r="AF315" s="73">
        <f>$CR$47</f>
        <v>25</v>
      </c>
    </row>
    <row r="316" spans="1:60" x14ac:dyDescent="0.3">
      <c r="A316" s="73" t="s">
        <v>134</v>
      </c>
      <c r="B316" s="104">
        <f>AVERAGE(G303:G311)</f>
        <v>0.44444444444444442</v>
      </c>
      <c r="C316" s="73">
        <f>$AR$12</f>
        <v>20</v>
      </c>
      <c r="D316" s="104">
        <f>AVERAGE(H303:H311)</f>
        <v>17.555555555555557</v>
      </c>
      <c r="E316" s="73">
        <f>$AR$47</f>
        <v>20</v>
      </c>
      <c r="F316" s="104">
        <f>AVERAGE(I303:I311)</f>
        <v>12.444444444444445</v>
      </c>
      <c r="G316" s="73">
        <f>$AR$82</f>
        <v>8</v>
      </c>
      <c r="H316" s="104">
        <f>AVERAGE(J303:J311)</f>
        <v>19.888888888888889</v>
      </c>
      <c r="I316" s="73">
        <f>$AR$117</f>
        <v>29</v>
      </c>
      <c r="J316" s="104">
        <f>AVERAGE(K303:K311)</f>
        <v>21.333333333333332</v>
      </c>
      <c r="K316" s="73">
        <f>$AR$152</f>
        <v>30</v>
      </c>
      <c r="L316" s="104">
        <f>AVERAGE(L303:L311)</f>
        <v>14</v>
      </c>
      <c r="M316" s="73">
        <f>$AR$187</f>
        <v>8</v>
      </c>
      <c r="N316" s="104">
        <f>AVERAGE(M303:M311)</f>
        <v>19.555555555555557</v>
      </c>
      <c r="O316" s="73">
        <f>$AR$222</f>
        <v>28</v>
      </c>
      <c r="P316" s="104">
        <f>AVERAGE(N303:N311)</f>
        <v>17.222222222222221</v>
      </c>
      <c r="Q316" s="73">
        <f>$AR$257</f>
        <v>22</v>
      </c>
      <c r="R316" s="104">
        <f>AVERAGE(O303:O311)</f>
        <v>18.111111111111111</v>
      </c>
      <c r="S316" s="81">
        <f>$AR$292</f>
        <v>21</v>
      </c>
      <c r="T316" s="75"/>
      <c r="U316" s="104">
        <f>AVERAGE(Q303:Q311)</f>
        <v>15.555555555555555</v>
      </c>
      <c r="V316" s="73">
        <f>$BT$47</f>
        <v>11</v>
      </c>
      <c r="W316" s="104">
        <f>AVERAGE(R303:R311)</f>
        <v>13.666666666666666</v>
      </c>
      <c r="X316" s="73">
        <f>$BT$117</f>
        <v>7</v>
      </c>
      <c r="Y316" s="104">
        <f>AVERAGE(S303:S311)</f>
        <v>21.888888888888889</v>
      </c>
      <c r="Z316" s="81">
        <f>$BT$82</f>
        <v>30</v>
      </c>
      <c r="AA316" s="75"/>
      <c r="AB316" s="105">
        <f>AVERAGE(U303:U311)</f>
        <v>20.111111111111111</v>
      </c>
      <c r="AC316" s="73">
        <f>$CV$82</f>
        <v>28</v>
      </c>
      <c r="AD316" s="75"/>
      <c r="AE316" s="104">
        <f>AVERAGE(W303:W311)</f>
        <v>17.222222222222221</v>
      </c>
      <c r="AF316" s="73">
        <f>$CV$47</f>
        <v>19</v>
      </c>
    </row>
    <row r="317" spans="1:60" x14ac:dyDescent="0.3">
      <c r="A317" s="73" t="s">
        <v>135</v>
      </c>
      <c r="B317" s="104">
        <f>AVERAGE(G294,G295,G296,G297)</f>
        <v>0.16650000000000001</v>
      </c>
      <c r="C317" s="73">
        <f>$AV$12</f>
        <v>32</v>
      </c>
      <c r="D317" s="104">
        <f>AVERAGE(H294,H295,H296,H297)</f>
        <v>17.5</v>
      </c>
      <c r="E317" s="73">
        <f>$AV$47</f>
        <v>20</v>
      </c>
      <c r="F317" s="104">
        <f>AVERAGE(I294,I295,I296,I297)</f>
        <v>17.25</v>
      </c>
      <c r="G317" s="73">
        <f>$AV$82</f>
        <v>16</v>
      </c>
      <c r="H317" s="104">
        <f>AVERAGE(J294,J295,J296,J297)</f>
        <v>17</v>
      </c>
      <c r="I317" s="73">
        <f>$AV$117</f>
        <v>16</v>
      </c>
      <c r="J317" s="104">
        <f>AVERAGE(K294,K295,K296,K297)</f>
        <v>16.25</v>
      </c>
      <c r="K317" s="73">
        <f>$AV$152</f>
        <v>15</v>
      </c>
      <c r="L317" s="104">
        <f>AVERAGE(L294,L295,L296,L297)</f>
        <v>11.75</v>
      </c>
      <c r="M317" s="73">
        <f>$AV$187</f>
        <v>6</v>
      </c>
      <c r="N317" s="104">
        <f>AVERAGE(M294,M295,M296,M297)</f>
        <v>24.25</v>
      </c>
      <c r="O317" s="73">
        <f>$AV$222</f>
        <v>32</v>
      </c>
      <c r="P317" s="104">
        <f>AVERAGE(N294,N295,N296,N297)</f>
        <v>15.5</v>
      </c>
      <c r="Q317" s="73">
        <f>$AV$257</f>
        <v>11</v>
      </c>
      <c r="R317" s="104">
        <f>AVERAGE(O294,O295,O296,O297)</f>
        <v>15.75</v>
      </c>
      <c r="S317" s="81">
        <f>$AV$292</f>
        <v>15</v>
      </c>
      <c r="T317" s="75"/>
      <c r="U317" s="104">
        <f>AVERAGE(Q294,Q295,Q296,Q297)</f>
        <v>22.25</v>
      </c>
      <c r="V317" s="73">
        <f>$BX$47</f>
        <v>28</v>
      </c>
      <c r="W317" s="104">
        <f>AVERAGE(R294,R295,R296,R297)</f>
        <v>19.75</v>
      </c>
      <c r="X317" s="73">
        <f>$BX$117</f>
        <v>23</v>
      </c>
      <c r="Y317" s="104">
        <f>AVERAGE(S294,S295,S296,S297)</f>
        <v>23.25</v>
      </c>
      <c r="Z317" s="81">
        <f>$BX$82</f>
        <v>28</v>
      </c>
      <c r="AA317" s="75"/>
      <c r="AB317" s="105">
        <f>AVERAGE(U294,U295,U296,U297)</f>
        <v>7.75</v>
      </c>
      <c r="AC317" s="73">
        <f>$CZ$82</f>
        <v>1</v>
      </c>
      <c r="AD317" s="75"/>
      <c r="AE317" s="104">
        <f>AVERAGE(W294,W295,W296,W297)</f>
        <v>17.5</v>
      </c>
      <c r="AF317" s="73">
        <f>$CZ$47</f>
        <v>21</v>
      </c>
    </row>
    <row r="318" spans="1:60" x14ac:dyDescent="0.3">
      <c r="A318" s="73" t="s">
        <v>136</v>
      </c>
      <c r="B318" s="104">
        <f>AVERAGE(G298,G299,G300,G301)</f>
        <v>0.45824999999999999</v>
      </c>
      <c r="C318" s="73">
        <f>$AZ$12</f>
        <v>22</v>
      </c>
      <c r="D318" s="104">
        <f>AVERAGE(H298,H299,H300,H301)</f>
        <v>16</v>
      </c>
      <c r="E318" s="73">
        <f>$AZ$47</f>
        <v>14</v>
      </c>
      <c r="F318" s="104">
        <f>AVERAGE(I298,I299,I300,I301)</f>
        <v>6.5</v>
      </c>
      <c r="G318" s="73">
        <f>$AZ$82</f>
        <v>1</v>
      </c>
      <c r="H318" s="104">
        <f>AVERAGE(J298,J299,J300,J301)</f>
        <v>21</v>
      </c>
      <c r="I318" s="73">
        <f>$AZ$117</f>
        <v>29</v>
      </c>
      <c r="J318" s="104">
        <f>AVERAGE(K298,K299,K300,K301)</f>
        <v>16.25</v>
      </c>
      <c r="K318" s="73">
        <f>$AZ$152</f>
        <v>17</v>
      </c>
      <c r="L318" s="104">
        <f>AVERAGE(L298,L299,L300,L301)</f>
        <v>16.25</v>
      </c>
      <c r="M318" s="73">
        <f>$AZ$187</f>
        <v>15</v>
      </c>
      <c r="N318" s="104">
        <f>AVERAGE(M298,M299,M300,M301)</f>
        <v>22.75</v>
      </c>
      <c r="O318" s="73">
        <f>$AZ$222</f>
        <v>29</v>
      </c>
      <c r="P318" s="104">
        <f>AVERAGE(N298,N299,N300,N301)</f>
        <v>17</v>
      </c>
      <c r="Q318" s="73">
        <f>$AZ$257</f>
        <v>18</v>
      </c>
      <c r="R318" s="104">
        <f>AVERAGE(O298,O299,O300,O301)</f>
        <v>22.75</v>
      </c>
      <c r="S318" s="81">
        <f>$AZ$292</f>
        <v>30</v>
      </c>
      <c r="T318" s="75"/>
      <c r="U318" s="104">
        <f>AVERAGE(Q298,Q299,Q300,Q301)</f>
        <v>17.5</v>
      </c>
      <c r="V318" s="73">
        <f>$CB$47</f>
        <v>19</v>
      </c>
      <c r="W318" s="104">
        <f>AVERAGE(R298,R299,R300,R301)</f>
        <v>16.5</v>
      </c>
      <c r="X318" s="73">
        <f>$CB$117</f>
        <v>16</v>
      </c>
      <c r="Y318" s="104">
        <f>AVERAGE(S298,S299,S300,S301)</f>
        <v>22.5</v>
      </c>
      <c r="Z318" s="81">
        <f>$CB$82</f>
        <v>29</v>
      </c>
      <c r="AA318" s="75"/>
      <c r="AB318" s="105">
        <f>AVERAGE(U298,U299,U300,U301)</f>
        <v>14</v>
      </c>
      <c r="AC318" s="73">
        <f>$DD$82</f>
        <v>12</v>
      </c>
      <c r="AD318" s="75"/>
      <c r="AE318" s="104">
        <f>AVERAGE(W298,W299,W300,W301)</f>
        <v>20.75</v>
      </c>
      <c r="AF318" s="73">
        <f>$DD$47</f>
        <v>26</v>
      </c>
    </row>
    <row r="319" spans="1:60" x14ac:dyDescent="0.3">
      <c r="A319" s="73" t="s">
        <v>137</v>
      </c>
      <c r="B319" s="104">
        <f>AVERAGE(G303:G306)</f>
        <v>0.33325000000000005</v>
      </c>
      <c r="C319" s="73">
        <f>$BD$12</f>
        <v>30</v>
      </c>
      <c r="D319" s="104">
        <f>AVERAGE(H303:H306)</f>
        <v>19.5</v>
      </c>
      <c r="E319" s="73">
        <f>$BD$47</f>
        <v>24</v>
      </c>
      <c r="F319" s="104">
        <f>AVERAGE(I303:I306)</f>
        <v>17.75</v>
      </c>
      <c r="G319" s="73">
        <f>$BD$82</f>
        <v>22</v>
      </c>
      <c r="H319" s="104">
        <f>AVERAGE(J303:J306)</f>
        <v>20.25</v>
      </c>
      <c r="I319" s="73">
        <f>$BD$117</f>
        <v>25</v>
      </c>
      <c r="J319" s="104">
        <f>AVERAGE(K303:K306)</f>
        <v>18.5</v>
      </c>
      <c r="K319" s="73">
        <f>$BD$152</f>
        <v>23</v>
      </c>
      <c r="L319" s="104">
        <f>AVERAGE(L303:L306)</f>
        <v>15</v>
      </c>
      <c r="M319" s="73">
        <f>$BD$187</f>
        <v>14</v>
      </c>
      <c r="N319" s="104">
        <f>AVERAGE(M303:M306)</f>
        <v>18</v>
      </c>
      <c r="O319" s="73">
        <f>$BD$222</f>
        <v>20</v>
      </c>
      <c r="P319" s="104">
        <f>AVERAGE(N303:N306)</f>
        <v>19.25</v>
      </c>
      <c r="Q319" s="73">
        <f>$BD$257</f>
        <v>22</v>
      </c>
      <c r="R319" s="104">
        <f>AVERAGE(O303:O306)</f>
        <v>14</v>
      </c>
      <c r="S319" s="81">
        <f>$BD$292</f>
        <v>9</v>
      </c>
      <c r="T319" s="75"/>
      <c r="U319" s="104">
        <f>AVERAGE(Q303:Q306)</f>
        <v>16.75</v>
      </c>
      <c r="V319" s="73">
        <f>$CF$47</f>
        <v>16</v>
      </c>
      <c r="W319" s="104">
        <f>AVERAGE(R303:R306)</f>
        <v>14.75</v>
      </c>
      <c r="X319" s="73">
        <f>$CF$117</f>
        <v>12</v>
      </c>
      <c r="Y319" s="104">
        <f>AVERAGE(S303:S306)</f>
        <v>19.5</v>
      </c>
      <c r="Z319" s="81">
        <f>$CF$82</f>
        <v>23</v>
      </c>
      <c r="AA319" s="75"/>
      <c r="AB319" s="105">
        <f>AVERAGE(U303:U306)</f>
        <v>10</v>
      </c>
      <c r="AC319" s="73">
        <f>$DH$82</f>
        <v>3</v>
      </c>
      <c r="AD319" s="75"/>
      <c r="AE319" s="104">
        <f>AVERAGE(W303:W306)</f>
        <v>15.5</v>
      </c>
      <c r="AF319" s="73">
        <f>$DH$47</f>
        <v>13</v>
      </c>
    </row>
    <row r="320" spans="1:60" x14ac:dyDescent="0.3">
      <c r="A320" s="73" t="s">
        <v>138</v>
      </c>
      <c r="B320" s="104">
        <f>AVERAGE(G307,G308,G309,G310,G311)</f>
        <v>0.5334000000000001</v>
      </c>
      <c r="C320" s="73">
        <f>$BH$12</f>
        <v>12</v>
      </c>
      <c r="D320" s="104">
        <f>AVERAGE(H307,H308,H309,H310,H311)</f>
        <v>16</v>
      </c>
      <c r="E320" s="73">
        <f>$BH$47</f>
        <v>13</v>
      </c>
      <c r="F320" s="104">
        <f>AVERAGE(I307,I308,I309,I310,I311)</f>
        <v>8.1999999999999993</v>
      </c>
      <c r="G320" s="73">
        <f>$BH$82</f>
        <v>2</v>
      </c>
      <c r="H320" s="104">
        <f>AVERAGE(J307,J308,J309,J310,J311)</f>
        <v>19.600000000000001</v>
      </c>
      <c r="I320" s="73">
        <f>$BH$117</f>
        <v>26</v>
      </c>
      <c r="J320" s="104">
        <f>AVERAGE(K307,K308,K309,K310,K311)</f>
        <v>23.6</v>
      </c>
      <c r="K320" s="73">
        <f>$BH$152</f>
        <v>32</v>
      </c>
      <c r="L320" s="104">
        <f>AVERAGE(L307,L308,L309,L310,L311)</f>
        <v>13.2</v>
      </c>
      <c r="M320" s="73">
        <f>$BH$187</f>
        <v>11</v>
      </c>
      <c r="N320" s="104">
        <f>AVERAGE(M307,M308,M309,M310,M311)</f>
        <v>20.8</v>
      </c>
      <c r="O320" s="73">
        <f>$BH$222</f>
        <v>26</v>
      </c>
      <c r="P320" s="104">
        <f>AVERAGE(N307,N308,N309,N310,N311)</f>
        <v>15.6</v>
      </c>
      <c r="Q320" s="73">
        <f>$BH$257</f>
        <v>17</v>
      </c>
      <c r="R320" s="104">
        <f>AVERAGE(O307,O308,O309,O310,O311)</f>
        <v>21.4</v>
      </c>
      <c r="S320" s="81">
        <f>$BH$292</f>
        <v>29</v>
      </c>
      <c r="T320" s="80"/>
      <c r="U320" s="104">
        <f>AVERAGE(Q307,Q308,Q309,Q310,Q311)</f>
        <v>14.6</v>
      </c>
      <c r="V320" s="73">
        <f>$CJ$47</f>
        <v>11</v>
      </c>
      <c r="W320" s="104">
        <f>AVERAGE(R307,R308,R309,R310,R311)</f>
        <v>12.8</v>
      </c>
      <c r="X320" s="73">
        <f>$CJ$117</f>
        <v>6</v>
      </c>
      <c r="Y320" s="104">
        <f>AVERAGE(S307,S308,S309,S310,S311)</f>
        <v>23.8</v>
      </c>
      <c r="Z320" s="81">
        <f>$CJ$82</f>
        <v>32</v>
      </c>
      <c r="AA320" s="80"/>
      <c r="AB320" s="105">
        <f>AVERAGE(U307,U308,U309,U310,U311)</f>
        <v>28.2</v>
      </c>
      <c r="AC320" s="73">
        <f>$DL$82</f>
        <v>32</v>
      </c>
      <c r="AD320" s="80"/>
      <c r="AE320" s="104">
        <f>AVERAGE(W307,W308,W309,W310,W311)</f>
        <v>18.600000000000001</v>
      </c>
      <c r="AF320" s="73">
        <f>$DL$47</f>
        <v>22</v>
      </c>
    </row>
    <row r="322" spans="1:32" x14ac:dyDescent="0.3">
      <c r="A322" s="365" t="s">
        <v>82</v>
      </c>
      <c r="B322" s="366"/>
      <c r="C322" s="366"/>
      <c r="D322" s="366"/>
      <c r="E322" s="367"/>
    </row>
    <row r="323" spans="1:32" x14ac:dyDescent="0.3">
      <c r="A323" s="368"/>
      <c r="B323" s="369"/>
      <c r="C323" s="369"/>
      <c r="D323" s="369"/>
      <c r="E323" s="370"/>
    </row>
    <row r="324" spans="1:32" x14ac:dyDescent="0.3">
      <c r="A324" s="371"/>
      <c r="B324" s="372"/>
      <c r="C324" s="372"/>
      <c r="D324" s="372"/>
      <c r="E324" s="373"/>
      <c r="H324" s="306" t="s">
        <v>232</v>
      </c>
      <c r="I324" s="307"/>
      <c r="J324" s="307"/>
      <c r="K324" s="307"/>
      <c r="L324" s="307"/>
      <c r="M324" s="307"/>
      <c r="N324" s="307"/>
      <c r="O324" s="307"/>
      <c r="P324" s="307"/>
      <c r="Q324" s="307"/>
      <c r="R324" s="307"/>
      <c r="S324" s="307"/>
      <c r="T324" s="307"/>
      <c r="U324" s="307"/>
      <c r="V324" s="308"/>
      <c r="W324" s="86" t="s">
        <v>38</v>
      </c>
      <c r="X324" s="72"/>
      <c r="Y324" s="72"/>
      <c r="Z324" s="72"/>
      <c r="AA324" s="72"/>
      <c r="AB324" s="72"/>
      <c r="AC324" s="72"/>
      <c r="AD324" s="72"/>
      <c r="AE324" s="72"/>
      <c r="AF324" s="72"/>
    </row>
    <row r="325" spans="1:32" x14ac:dyDescent="0.3">
      <c r="A325" s="73" t="s">
        <v>139</v>
      </c>
      <c r="B325" s="96" t="s">
        <v>140</v>
      </c>
      <c r="C325" s="73" t="s">
        <v>141</v>
      </c>
      <c r="D325" s="98" t="s">
        <v>228</v>
      </c>
      <c r="E325" s="73" t="s">
        <v>142</v>
      </c>
      <c r="G325" s="73" t="s">
        <v>143</v>
      </c>
      <c r="H325" s="74" t="s">
        <v>144</v>
      </c>
      <c r="I325" s="74" t="s">
        <v>145</v>
      </c>
      <c r="J325" s="74" t="s">
        <v>146</v>
      </c>
      <c r="K325" s="74" t="s">
        <v>110</v>
      </c>
      <c r="L325" s="74" t="s">
        <v>111</v>
      </c>
      <c r="M325" s="74" t="s">
        <v>112</v>
      </c>
      <c r="N325" s="74" t="s">
        <v>113</v>
      </c>
      <c r="O325" s="89" t="s">
        <v>114</v>
      </c>
      <c r="P325" s="92"/>
      <c r="Q325" s="76" t="s">
        <v>33</v>
      </c>
      <c r="R325" s="74" t="s">
        <v>34</v>
      </c>
      <c r="S325" s="89" t="s">
        <v>35</v>
      </c>
      <c r="T325" s="71"/>
      <c r="U325" s="93" t="s">
        <v>149</v>
      </c>
      <c r="V325" s="92"/>
      <c r="W325" s="76" t="s">
        <v>150</v>
      </c>
      <c r="X325" s="72"/>
      <c r="Y325" s="72"/>
      <c r="Z325" s="72"/>
      <c r="AA325" s="72"/>
      <c r="AB325" s="72"/>
      <c r="AC325" s="72"/>
      <c r="AD325" s="72"/>
      <c r="AE325" s="72"/>
      <c r="AF325" s="72"/>
    </row>
    <row r="326" spans="1:32" x14ac:dyDescent="0.3">
      <c r="A326" s="73">
        <v>1</v>
      </c>
      <c r="B326" s="96">
        <v>44815</v>
      </c>
      <c r="C326" s="84" t="s">
        <v>173</v>
      </c>
      <c r="D326" s="99">
        <v>0.54166666666666663</v>
      </c>
      <c r="E326" s="85" t="s">
        <v>170</v>
      </c>
      <c r="G326" s="73">
        <f>$G$10</f>
        <v>1</v>
      </c>
      <c r="H326" s="73">
        <f>DVOA!$F$534</f>
        <v>6</v>
      </c>
      <c r="I326" s="73">
        <f>DVOA!$F$536</f>
        <v>25</v>
      </c>
      <c r="J326" s="73">
        <f>DVOA!$F$540</f>
        <v>3</v>
      </c>
      <c r="K326" s="73">
        <f>DVOA!$F$543</f>
        <v>7</v>
      </c>
      <c r="L326" s="73">
        <f>DVOA!$F$544</f>
        <v>4</v>
      </c>
      <c r="M326" s="73">
        <f>DVOA!$F$545</f>
        <v>13</v>
      </c>
      <c r="N326" s="73">
        <f>DVOA!$F$548</f>
        <v>7</v>
      </c>
      <c r="O326" s="81">
        <f>DVOA!$F$537</f>
        <v>16</v>
      </c>
      <c r="P326" s="88"/>
      <c r="Q326" s="82">
        <f>DVOA!$AE$534</f>
        <v>4</v>
      </c>
      <c r="R326" s="73">
        <f>DVOA!$AE$535</f>
        <v>4</v>
      </c>
      <c r="S326" s="81">
        <f>DVOA!$AE$536</f>
        <v>10</v>
      </c>
      <c r="T326" s="75"/>
      <c r="U326" s="87">
        <f>DVOA!$AE$548</f>
        <v>28</v>
      </c>
      <c r="V326" s="88"/>
      <c r="W326" s="82">
        <f>DVOA!$AE$544</f>
        <v>4</v>
      </c>
      <c r="X326" s="72"/>
      <c r="Y326" s="72"/>
      <c r="Z326" s="72"/>
      <c r="AA326" s="72"/>
      <c r="AB326" s="72"/>
      <c r="AC326" s="72"/>
      <c r="AD326" s="72"/>
      <c r="AE326" s="72"/>
      <c r="AF326" s="72"/>
    </row>
    <row r="327" spans="1:32" x14ac:dyDescent="0.3">
      <c r="A327" s="73">
        <v>2</v>
      </c>
      <c r="B327" s="96">
        <v>44822</v>
      </c>
      <c r="C327" s="84" t="s">
        <v>223</v>
      </c>
      <c r="D327" s="99">
        <v>0.54166666666666663</v>
      </c>
      <c r="E327" s="85" t="s">
        <v>170</v>
      </c>
      <c r="G327" s="73">
        <f>$G$49</f>
        <v>0.33300000000000002</v>
      </c>
      <c r="H327" s="73">
        <f>DVOA!$F$660</f>
        <v>29</v>
      </c>
      <c r="I327" s="73">
        <f>DVOA!$F$662</f>
        <v>16</v>
      </c>
      <c r="J327" s="73">
        <f>DVOA!$F$666</f>
        <v>28</v>
      </c>
      <c r="K327" s="73">
        <f>DVOA!$F$669</f>
        <v>25</v>
      </c>
      <c r="L327" s="73">
        <f>DVOA!$F$670</f>
        <v>20</v>
      </c>
      <c r="M327" s="73">
        <f>DVOA!$F$671</f>
        <v>28</v>
      </c>
      <c r="N327" s="73">
        <f>DVOA!$F$674</f>
        <v>21</v>
      </c>
      <c r="O327" s="81">
        <f>DVOA!$F$663</f>
        <v>18</v>
      </c>
      <c r="P327" s="88"/>
      <c r="Q327" s="82">
        <f>DVOA!$AE$660</f>
        <v>29</v>
      </c>
      <c r="R327" s="73">
        <f>DVOA!$AE$661</f>
        <v>27</v>
      </c>
      <c r="S327" s="81">
        <f>DVOA!$AE$662</f>
        <v>25</v>
      </c>
      <c r="T327" s="75"/>
      <c r="U327" s="87">
        <f>DVOA!$AE$674</f>
        <v>18</v>
      </c>
      <c r="V327" s="88"/>
      <c r="W327" s="82">
        <f>DVOA!$AE$670</f>
        <v>32</v>
      </c>
      <c r="X327" s="72"/>
      <c r="Y327" s="72"/>
      <c r="Z327" s="72"/>
      <c r="AA327" s="72"/>
      <c r="AB327" s="72"/>
      <c r="AC327" s="72"/>
      <c r="AD327" s="72"/>
      <c r="AE327" s="72"/>
      <c r="AF327" s="72"/>
    </row>
    <row r="328" spans="1:32" x14ac:dyDescent="0.3">
      <c r="A328" s="73">
        <v>3</v>
      </c>
      <c r="B328" s="96">
        <v>44829</v>
      </c>
      <c r="C328" s="85" t="s">
        <v>207</v>
      </c>
      <c r="D328" s="99">
        <v>0.54166666666666663</v>
      </c>
      <c r="E328" s="85" t="s">
        <v>170</v>
      </c>
      <c r="G328" s="73">
        <f>$G$13</f>
        <v>0.66700000000000004</v>
      </c>
      <c r="H328" s="73">
        <f>DVOA!$F$429</f>
        <v>25</v>
      </c>
      <c r="I328" s="73">
        <f>DVOA!$F$431</f>
        <v>31</v>
      </c>
      <c r="J328" s="73">
        <f>DVOA!$F$435</f>
        <v>20</v>
      </c>
      <c r="K328" s="73">
        <f>DVOA!$F$438</f>
        <v>23</v>
      </c>
      <c r="L328" s="73">
        <f>DVOA!$F$439</f>
        <v>21</v>
      </c>
      <c r="M328" s="73">
        <f>DVOA!$F$440</f>
        <v>23</v>
      </c>
      <c r="N328" s="73">
        <f>DVOA!$F$443</f>
        <v>28</v>
      </c>
      <c r="O328" s="81">
        <f>DVOA!$F$432</f>
        <v>12</v>
      </c>
      <c r="P328" s="88"/>
      <c r="Q328" s="82">
        <f>DVOA!$AE$429</f>
        <v>11</v>
      </c>
      <c r="R328" s="73">
        <f>DVOA!$AE$430</f>
        <v>15</v>
      </c>
      <c r="S328" s="81">
        <f>DVOA!$AE$431</f>
        <v>3</v>
      </c>
      <c r="T328" s="75"/>
      <c r="U328" s="87">
        <f>DVOA!$AE$443</f>
        <v>20</v>
      </c>
      <c r="V328" s="88"/>
      <c r="W328" s="82">
        <f>DVOA!$AE$439</f>
        <v>17</v>
      </c>
      <c r="X328" s="72"/>
      <c r="Y328" s="72"/>
      <c r="Z328" s="72"/>
      <c r="AA328" s="72"/>
      <c r="AB328" s="72"/>
      <c r="AC328" s="72"/>
      <c r="AD328" s="72"/>
      <c r="AE328" s="72"/>
      <c r="AF328" s="72"/>
    </row>
    <row r="329" spans="1:32" x14ac:dyDescent="0.3">
      <c r="A329" s="73">
        <v>4</v>
      </c>
      <c r="B329" s="96">
        <v>44836</v>
      </c>
      <c r="C329" s="84" t="s">
        <v>168</v>
      </c>
      <c r="D329" s="99">
        <v>0.54166666666666663</v>
      </c>
      <c r="E329" s="85" t="s">
        <v>170</v>
      </c>
      <c r="G329" s="73">
        <f>$G$11</f>
        <v>0.33300000000000002</v>
      </c>
      <c r="H329" s="73">
        <f>DVOA!$F$597</f>
        <v>3</v>
      </c>
      <c r="I329" s="73">
        <f>DVOA!$F$599</f>
        <v>3</v>
      </c>
      <c r="J329" s="73">
        <f>DVOA!$F$603</f>
        <v>5</v>
      </c>
      <c r="K329" s="73">
        <f>DVOA!$F$606</f>
        <v>5</v>
      </c>
      <c r="L329" s="73">
        <f>DVOA!$F$607</f>
        <v>11</v>
      </c>
      <c r="M329" s="73">
        <f>DVOA!$F$608</f>
        <v>32</v>
      </c>
      <c r="N329" s="73">
        <f>DVOA!$F$611</f>
        <v>2</v>
      </c>
      <c r="O329" s="81">
        <f>DVOA!$F$600</f>
        <v>5</v>
      </c>
      <c r="P329" s="88"/>
      <c r="Q329" s="82">
        <f>DVOA!$AE$597</f>
        <v>23</v>
      </c>
      <c r="R329" s="73">
        <f>DVOA!$AE$598</f>
        <v>19</v>
      </c>
      <c r="S329" s="81">
        <f>DVOA!$AE$599</f>
        <v>20</v>
      </c>
      <c r="T329" s="75"/>
      <c r="U329" s="87">
        <f>DVOA!$AE$611</f>
        <v>16</v>
      </c>
      <c r="V329" s="88"/>
      <c r="W329" s="82">
        <f>DVOA!$AE$607</f>
        <v>9</v>
      </c>
      <c r="X329" s="72"/>
      <c r="Y329" s="72"/>
      <c r="Z329" s="72"/>
      <c r="AA329" s="72"/>
      <c r="AB329" s="72"/>
      <c r="AC329" s="72"/>
      <c r="AD329" s="72"/>
      <c r="AE329" s="72"/>
      <c r="AF329" s="72"/>
    </row>
    <row r="330" spans="1:32" x14ac:dyDescent="0.3">
      <c r="A330" s="73">
        <v>5</v>
      </c>
      <c r="B330" s="96">
        <v>44843</v>
      </c>
      <c r="C330" s="84" t="s">
        <v>198</v>
      </c>
      <c r="D330" s="99">
        <v>0.54166666666666663</v>
      </c>
      <c r="E330" s="85" t="s">
        <v>170</v>
      </c>
      <c r="G330" s="73">
        <f>$G$19</f>
        <v>0.33300000000000002</v>
      </c>
      <c r="H330" s="73">
        <f>DVOA!$F$450</f>
        <v>21</v>
      </c>
      <c r="I330" s="73">
        <f>DVOA!$F$452</f>
        <v>29</v>
      </c>
      <c r="J330" s="73">
        <f>DVOA!$F$456</f>
        <v>16</v>
      </c>
      <c r="K330" s="73">
        <f>DVOA!$F$459</f>
        <v>2</v>
      </c>
      <c r="L330" s="73">
        <f>DVOA!$F$460</f>
        <v>28</v>
      </c>
      <c r="M330" s="73">
        <f>DVOA!$F$461</f>
        <v>10</v>
      </c>
      <c r="N330" s="73">
        <f>DVOA!$F$464</f>
        <v>25</v>
      </c>
      <c r="O330" s="81">
        <f>DVOA!$F$453</f>
        <v>28</v>
      </c>
      <c r="P330" s="88"/>
      <c r="Q330" s="82">
        <f>DVOA!$AE$450</f>
        <v>13</v>
      </c>
      <c r="R330" s="73">
        <f>DVOA!$AE$451</f>
        <v>22</v>
      </c>
      <c r="S330" s="81">
        <f>DVOA!$AE$452</f>
        <v>1</v>
      </c>
      <c r="T330" s="75"/>
      <c r="U330" s="87">
        <f>DVOA!$AE$464</f>
        <v>26</v>
      </c>
      <c r="V330" s="88"/>
      <c r="W330" s="82">
        <f>DVOA!$AE$460</f>
        <v>19</v>
      </c>
      <c r="X330" s="72"/>
      <c r="Y330" s="72"/>
      <c r="Z330" s="72"/>
      <c r="AA330" s="72"/>
      <c r="AB330" s="72"/>
      <c r="AC330" s="72"/>
      <c r="AD330" s="72"/>
      <c r="AE330" s="72"/>
      <c r="AF330" s="72"/>
    </row>
    <row r="331" spans="1:32" x14ac:dyDescent="0.3">
      <c r="A331" s="73">
        <v>6</v>
      </c>
      <c r="B331" s="96" t="s">
        <v>147</v>
      </c>
      <c r="C331" s="101" t="s">
        <v>162</v>
      </c>
      <c r="D331" s="102" t="s">
        <v>162</v>
      </c>
      <c r="E331" s="101" t="s">
        <v>162</v>
      </c>
      <c r="G331" s="101" t="s">
        <v>162</v>
      </c>
      <c r="H331" s="101" t="s">
        <v>162</v>
      </c>
      <c r="I331" s="101" t="s">
        <v>162</v>
      </c>
      <c r="J331" s="101" t="s">
        <v>162</v>
      </c>
      <c r="K331" s="101" t="s">
        <v>162</v>
      </c>
      <c r="L331" s="101" t="s">
        <v>162</v>
      </c>
      <c r="M331" s="101" t="s">
        <v>162</v>
      </c>
      <c r="N331" s="101" t="s">
        <v>162</v>
      </c>
      <c r="O331" s="101" t="s">
        <v>162</v>
      </c>
      <c r="P331" s="88"/>
      <c r="Q331" s="101" t="s">
        <v>162</v>
      </c>
      <c r="R331" s="101" t="s">
        <v>162</v>
      </c>
      <c r="S331" s="101" t="s">
        <v>162</v>
      </c>
      <c r="T331" s="75"/>
      <c r="U331" s="101" t="s">
        <v>162</v>
      </c>
      <c r="V331" s="88"/>
      <c r="W331" s="101" t="s">
        <v>162</v>
      </c>
      <c r="X331" s="72"/>
      <c r="Y331" s="72"/>
      <c r="Z331" s="72"/>
      <c r="AA331" s="72"/>
      <c r="AB331" s="72"/>
      <c r="AC331" s="72"/>
      <c r="AD331" s="72"/>
      <c r="AE331" s="72"/>
      <c r="AF331" s="72"/>
    </row>
    <row r="332" spans="1:32" x14ac:dyDescent="0.3">
      <c r="A332" s="73">
        <v>7</v>
      </c>
      <c r="B332" s="96">
        <v>44857</v>
      </c>
      <c r="C332" s="84" t="s">
        <v>167</v>
      </c>
      <c r="D332" s="99">
        <v>0.54166666666666663</v>
      </c>
      <c r="E332" s="85" t="s">
        <v>169</v>
      </c>
      <c r="G332" s="73">
        <f>$G$173</f>
        <v>0.66700000000000004</v>
      </c>
      <c r="H332" s="73">
        <f>DVOA!$F$177</f>
        <v>8</v>
      </c>
      <c r="I332" s="73">
        <f>DVOA!$F$179</f>
        <v>19</v>
      </c>
      <c r="J332" s="73">
        <f>DVOA!$F$183</f>
        <v>6</v>
      </c>
      <c r="K332" s="73">
        <f>DVOA!$F$186</f>
        <v>10</v>
      </c>
      <c r="L332" s="73">
        <f>DVOA!$F$187</f>
        <v>10</v>
      </c>
      <c r="M332" s="73">
        <f>DVOA!$F$188</f>
        <v>12</v>
      </c>
      <c r="N332" s="73">
        <f>DVOA!$F$191</f>
        <v>9</v>
      </c>
      <c r="O332" s="81">
        <f>DVOA!$F$180</f>
        <v>25</v>
      </c>
      <c r="P332" s="88"/>
      <c r="Q332" s="82">
        <f>DVOA!$AE$177</f>
        <v>15</v>
      </c>
      <c r="R332" s="73">
        <f>DVOA!$AE$178</f>
        <v>17</v>
      </c>
      <c r="S332" s="81">
        <f>DVOA!$AE$179</f>
        <v>4</v>
      </c>
      <c r="T332" s="75"/>
      <c r="U332" s="87">
        <f>DVOA!$AE$191</f>
        <v>4</v>
      </c>
      <c r="V332" s="88"/>
      <c r="W332" s="82">
        <f>DVOA!$AE$187</f>
        <v>6</v>
      </c>
      <c r="X332" s="72"/>
      <c r="Y332" s="72"/>
      <c r="Z332" s="72"/>
      <c r="AA332" s="72"/>
      <c r="AB332" s="72"/>
      <c r="AC332" s="72"/>
      <c r="AD332" s="72"/>
      <c r="AE332" s="72"/>
      <c r="AF332" s="72"/>
    </row>
    <row r="333" spans="1:32" x14ac:dyDescent="0.3">
      <c r="A333" s="73">
        <v>8</v>
      </c>
      <c r="B333" s="96">
        <v>44864</v>
      </c>
      <c r="C333" s="84" t="s">
        <v>196</v>
      </c>
      <c r="D333" s="99">
        <v>0.54166666666666663</v>
      </c>
      <c r="E333" s="85" t="s">
        <v>169</v>
      </c>
      <c r="G333" s="85">
        <f>$G$71</f>
        <v>1</v>
      </c>
      <c r="H333" s="85">
        <f>DVOA!$F$408</f>
        <v>24</v>
      </c>
      <c r="I333" s="85">
        <f>DVOA!$F$410</f>
        <v>7</v>
      </c>
      <c r="J333" s="85">
        <f>DVOA!$F$414</f>
        <v>29</v>
      </c>
      <c r="K333" s="85">
        <f>DVOA!$F$417</f>
        <v>12</v>
      </c>
      <c r="L333" s="85">
        <f>DVOA!$F$418</f>
        <v>23</v>
      </c>
      <c r="M333" s="85">
        <f>DVOA!$F$419</f>
        <v>19</v>
      </c>
      <c r="N333" s="85">
        <f>DVOA!$F$422</f>
        <v>30</v>
      </c>
      <c r="O333" s="90">
        <f>DVOA!$F$411</f>
        <v>27</v>
      </c>
      <c r="P333" s="88"/>
      <c r="Q333" s="91">
        <f>DVOA!$AE$408</f>
        <v>2</v>
      </c>
      <c r="R333" s="85">
        <f>DVOA!$AE$409</f>
        <v>3</v>
      </c>
      <c r="S333" s="90">
        <f>DVOA!$AE$410</f>
        <v>15</v>
      </c>
      <c r="T333" s="75"/>
      <c r="U333" s="94">
        <f>DVOA!$AE$422</f>
        <v>29</v>
      </c>
      <c r="V333" s="88"/>
      <c r="W333" s="82">
        <f>DVOA!$AE$418</f>
        <v>11</v>
      </c>
      <c r="X333" s="72"/>
      <c r="Y333" s="72"/>
      <c r="Z333" s="72"/>
      <c r="AA333" s="72"/>
      <c r="AB333" s="72"/>
      <c r="AC333" s="72"/>
      <c r="AD333" s="72"/>
      <c r="AE333" s="72"/>
      <c r="AF333" s="72"/>
    </row>
    <row r="334" spans="1:32" x14ac:dyDescent="0.3">
      <c r="A334" s="73">
        <v>9</v>
      </c>
      <c r="B334" s="96">
        <v>44871</v>
      </c>
      <c r="C334" s="84" t="s">
        <v>158</v>
      </c>
      <c r="D334" s="99">
        <v>0.54166666666666663</v>
      </c>
      <c r="E334" s="84" t="s">
        <v>170</v>
      </c>
      <c r="F334" s="113"/>
      <c r="G334" s="84">
        <f>$G$109</f>
        <v>0.66700000000000004</v>
      </c>
      <c r="H334" s="73">
        <f>DVOA!$F$240</f>
        <v>19</v>
      </c>
      <c r="I334" s="73">
        <f>DVOA!$F$242</f>
        <v>32</v>
      </c>
      <c r="J334" s="73">
        <f>DVOA!$F$246</f>
        <v>13</v>
      </c>
      <c r="K334" s="73">
        <f>DVOA!$F$249</f>
        <v>32</v>
      </c>
      <c r="L334" s="73">
        <f>DVOA!$F$250</f>
        <v>3</v>
      </c>
      <c r="M334" s="73">
        <f>DVOA!$F$251</f>
        <v>5</v>
      </c>
      <c r="N334" s="73">
        <f>DVOA!$F$254</f>
        <v>14</v>
      </c>
      <c r="O334" s="110">
        <f>DVOA!$F$243</f>
        <v>17</v>
      </c>
      <c r="P334" s="88"/>
      <c r="Q334" s="112">
        <f>DVOA!$AE$240</f>
        <v>9</v>
      </c>
      <c r="R334" s="73">
        <f>DVOA!$AE$241</f>
        <v>13</v>
      </c>
      <c r="S334" s="110">
        <f>DVOA!$AE$242</f>
        <v>7</v>
      </c>
      <c r="T334" s="75"/>
      <c r="U334" s="111">
        <f>DVOA!$AE$254</f>
        <v>14</v>
      </c>
      <c r="V334" s="88"/>
      <c r="W334" s="112">
        <f>DVOA!$AE$250</f>
        <v>12</v>
      </c>
      <c r="X334" s="72"/>
      <c r="Y334" s="72"/>
      <c r="Z334" s="72"/>
      <c r="AA334" s="72"/>
      <c r="AB334" s="72"/>
      <c r="AC334" s="72"/>
      <c r="AD334" s="72"/>
      <c r="AE334" s="72"/>
      <c r="AF334" s="72"/>
    </row>
    <row r="335" spans="1:32" x14ac:dyDescent="0.3">
      <c r="A335" s="73">
        <v>10</v>
      </c>
      <c r="B335" s="96">
        <v>44878</v>
      </c>
      <c r="C335" s="84" t="s">
        <v>163</v>
      </c>
      <c r="D335" s="99">
        <v>0.54166666666666663</v>
      </c>
      <c r="E335" s="85" t="s">
        <v>170</v>
      </c>
      <c r="G335" s="73">
        <f>$G$48</f>
        <v>0.66700000000000004</v>
      </c>
      <c r="H335" s="73">
        <f>DVOA!$F$114</f>
        <v>11</v>
      </c>
      <c r="I335" s="73">
        <f>DVOA!$F$116</f>
        <v>22</v>
      </c>
      <c r="J335" s="73">
        <f>DVOA!$F$120</f>
        <v>10</v>
      </c>
      <c r="K335" s="73">
        <f>DVOA!$F$123</f>
        <v>1</v>
      </c>
      <c r="L335" s="73">
        <f>DVOA!$F$124</f>
        <v>27</v>
      </c>
      <c r="M335" s="73">
        <f>DVOA!$F$125</f>
        <v>17</v>
      </c>
      <c r="N335" s="73">
        <f>DVOA!$F$128</f>
        <v>16</v>
      </c>
      <c r="O335" s="81">
        <f>DVOA!$F$117</f>
        <v>8</v>
      </c>
      <c r="P335" s="88"/>
      <c r="Q335" s="82">
        <f>DVOA!$AE$114</f>
        <v>28</v>
      </c>
      <c r="R335" s="73">
        <f>DVOA!$AE$115</f>
        <v>32</v>
      </c>
      <c r="S335" s="81">
        <f>DVOA!$AE$116</f>
        <v>6</v>
      </c>
      <c r="T335" s="75"/>
      <c r="U335" s="87">
        <f>DVOA!$AE$128</f>
        <v>22</v>
      </c>
      <c r="V335" s="88"/>
      <c r="W335" s="82">
        <f>DVOA!$AE$124</f>
        <v>23</v>
      </c>
      <c r="X335" s="72"/>
      <c r="Y335" s="72"/>
      <c r="Z335" s="72"/>
      <c r="AA335" s="72"/>
      <c r="AB335" s="72"/>
      <c r="AC335" s="72"/>
      <c r="AD335" s="72"/>
      <c r="AE335" s="72"/>
      <c r="AF335" s="72"/>
    </row>
    <row r="336" spans="1:32" x14ac:dyDescent="0.3">
      <c r="A336" s="73">
        <v>11</v>
      </c>
      <c r="B336" s="96">
        <v>44885</v>
      </c>
      <c r="C336" s="84" t="s">
        <v>175</v>
      </c>
      <c r="D336" s="99">
        <v>0.54166666666666663</v>
      </c>
      <c r="E336" s="85" t="s">
        <v>170</v>
      </c>
      <c r="G336" s="73">
        <f>$G$75</f>
        <v>0.66700000000000004</v>
      </c>
      <c r="H336" s="73">
        <f>DVOA!$F$492</f>
        <v>28</v>
      </c>
      <c r="I336" s="73">
        <f>DVOA!$F$494</f>
        <v>28</v>
      </c>
      <c r="J336" s="73">
        <f>DVOA!$F$498</f>
        <v>25</v>
      </c>
      <c r="K336" s="73">
        <f>DVOA!$F$501</f>
        <v>22</v>
      </c>
      <c r="L336" s="73">
        <f>DVOA!$F$502</f>
        <v>13</v>
      </c>
      <c r="M336" s="73">
        <f>DVOA!$F$503</f>
        <v>11</v>
      </c>
      <c r="N336" s="73">
        <f>DVOA!$F$506</f>
        <v>22</v>
      </c>
      <c r="O336" s="81">
        <f>DVOA!$F$495</f>
        <v>30</v>
      </c>
      <c r="P336" s="88"/>
      <c r="Q336" s="82">
        <f>DVOA!$AE$492</f>
        <v>20</v>
      </c>
      <c r="R336" s="73">
        <f>DVOA!$AE$493</f>
        <v>25</v>
      </c>
      <c r="S336" s="81">
        <f>DVOA!$AE$494</f>
        <v>11</v>
      </c>
      <c r="T336" s="75"/>
      <c r="U336" s="87">
        <f>DVOA!$AE$506</f>
        <v>13</v>
      </c>
      <c r="V336" s="88"/>
      <c r="W336" s="82">
        <f>DVOA!$AE$502</f>
        <v>28</v>
      </c>
      <c r="X336" s="72"/>
      <c r="Y336" s="72"/>
      <c r="Z336" s="72"/>
      <c r="AA336" s="72"/>
      <c r="AB336" s="72"/>
      <c r="AC336" s="72"/>
      <c r="AD336" s="72"/>
      <c r="AE336" s="72"/>
      <c r="AF336" s="72"/>
    </row>
    <row r="337" spans="1:32" x14ac:dyDescent="0.3">
      <c r="A337" s="73">
        <v>12</v>
      </c>
      <c r="B337" s="96">
        <v>44889</v>
      </c>
      <c r="C337" s="84" t="s">
        <v>218</v>
      </c>
      <c r="D337" s="99">
        <v>0.52083333333333337</v>
      </c>
      <c r="E337" s="84" t="s">
        <v>169</v>
      </c>
      <c r="G337" s="77">
        <f>$G$73</f>
        <v>0.66700000000000004</v>
      </c>
      <c r="H337" s="73">
        <f>DVOA!$F$72</f>
        <v>2</v>
      </c>
      <c r="I337" s="73">
        <f>DVOA!$F$74</f>
        <v>5</v>
      </c>
      <c r="J337" s="73">
        <f>DVOA!$F$78</f>
        <v>2</v>
      </c>
      <c r="K337" s="73">
        <f>DVOA!$F$81</f>
        <v>14</v>
      </c>
      <c r="L337" s="73">
        <f>DVOA!$F$82</f>
        <v>26</v>
      </c>
      <c r="M337" s="73">
        <f>DVOA!$F$83</f>
        <v>3</v>
      </c>
      <c r="N337" s="73">
        <f>DVOA!$F$86</f>
        <v>1</v>
      </c>
      <c r="O337" s="81">
        <f>DVOA!$F$75</f>
        <v>11</v>
      </c>
      <c r="P337" s="88"/>
      <c r="Q337" s="82">
        <f>DVOA!$AE$72</f>
        <v>6</v>
      </c>
      <c r="R337" s="73">
        <f>DVOA!$AE$73</f>
        <v>5</v>
      </c>
      <c r="S337" s="81">
        <f>DVOA!$AE$74</f>
        <v>32</v>
      </c>
      <c r="T337" s="75"/>
      <c r="U337" s="87">
        <f>DVOA!$AE$86</f>
        <v>8</v>
      </c>
      <c r="V337" s="88"/>
      <c r="W337" s="82">
        <f>DVOA!$AE$82</f>
        <v>1</v>
      </c>
      <c r="X337" s="72"/>
      <c r="Y337" s="72"/>
      <c r="Z337" s="72"/>
      <c r="AA337" s="72"/>
      <c r="AB337" s="72"/>
      <c r="AC337" s="72"/>
      <c r="AD337" s="72"/>
      <c r="AE337" s="72"/>
      <c r="AF337" s="72"/>
    </row>
    <row r="338" spans="1:32" x14ac:dyDescent="0.3">
      <c r="A338" s="73">
        <v>13</v>
      </c>
      <c r="B338" s="96">
        <v>44899</v>
      </c>
      <c r="C338" s="85" t="s">
        <v>208</v>
      </c>
      <c r="D338" s="99">
        <v>0.54166666666666663</v>
      </c>
      <c r="E338" s="85" t="s">
        <v>170</v>
      </c>
      <c r="G338" s="73">
        <f>$G$81</f>
        <v>0.66700000000000004</v>
      </c>
      <c r="H338" s="73">
        <f>DVOA!$F$303</f>
        <v>4</v>
      </c>
      <c r="I338" s="73">
        <f>DVOA!$F$305</f>
        <v>1</v>
      </c>
      <c r="J338" s="73">
        <f>DVOA!$F$309</f>
        <v>7</v>
      </c>
      <c r="K338" s="73">
        <f>DVOA!$F$312</f>
        <v>4</v>
      </c>
      <c r="L338" s="73">
        <f>DVOA!$F$313</f>
        <v>17</v>
      </c>
      <c r="M338" s="73">
        <f>DVOA!$F$314</f>
        <v>14</v>
      </c>
      <c r="N338" s="73">
        <f>DVOA!$F$317</f>
        <v>11</v>
      </c>
      <c r="O338" s="81">
        <f>DVOA!$F$306</f>
        <v>13</v>
      </c>
      <c r="P338" s="88"/>
      <c r="Q338" s="82">
        <f>DVOA!$AE$303</f>
        <v>5</v>
      </c>
      <c r="R338" s="73">
        <f>DVOA!$AE$304</f>
        <v>2</v>
      </c>
      <c r="S338" s="81">
        <f>DVOA!$AE$305</f>
        <v>18</v>
      </c>
      <c r="T338" s="75"/>
      <c r="U338" s="87">
        <f>DVOA!$AE$317</f>
        <v>17</v>
      </c>
      <c r="V338" s="88"/>
      <c r="W338" s="82">
        <f>DVOA!$AE$313</f>
        <v>2</v>
      </c>
      <c r="X338" s="72"/>
      <c r="Y338" s="72"/>
      <c r="Z338" s="72"/>
      <c r="AA338" s="72"/>
      <c r="AB338" s="72"/>
      <c r="AC338" s="72"/>
      <c r="AD338" s="72"/>
      <c r="AE338" s="72"/>
      <c r="AF338" s="72"/>
    </row>
    <row r="339" spans="1:32" x14ac:dyDescent="0.3">
      <c r="A339" s="73">
        <v>14</v>
      </c>
      <c r="B339" s="96">
        <v>44906</v>
      </c>
      <c r="C339" s="84" t="s">
        <v>152</v>
      </c>
      <c r="D339" s="99">
        <v>0.54166666666666663</v>
      </c>
      <c r="E339" s="85" t="s">
        <v>170</v>
      </c>
      <c r="G339" s="73">
        <f>$G$13</f>
        <v>0.66700000000000004</v>
      </c>
      <c r="H339" s="73">
        <f>DVOA!$F$429</f>
        <v>25</v>
      </c>
      <c r="I339" s="73">
        <f>DVOA!$F$431</f>
        <v>31</v>
      </c>
      <c r="J339" s="73">
        <f>DVOA!$F$435</f>
        <v>20</v>
      </c>
      <c r="K339" s="73">
        <f>DVOA!$F$438</f>
        <v>23</v>
      </c>
      <c r="L339" s="73">
        <f>DVOA!$F$439</f>
        <v>21</v>
      </c>
      <c r="M339" s="73">
        <f>DVOA!$F$440</f>
        <v>23</v>
      </c>
      <c r="N339" s="73">
        <f>DVOA!$F$443</f>
        <v>28</v>
      </c>
      <c r="O339" s="110">
        <f>DVOA!$F$432</f>
        <v>12</v>
      </c>
      <c r="P339" s="88"/>
      <c r="Q339" s="112">
        <f>DVOA!$AE$429</f>
        <v>11</v>
      </c>
      <c r="R339" s="73">
        <f>DVOA!$AE$430</f>
        <v>15</v>
      </c>
      <c r="S339" s="110">
        <f>DVOA!$AE$431</f>
        <v>3</v>
      </c>
      <c r="T339" s="75"/>
      <c r="U339" s="111">
        <f>DVOA!$AE$443</f>
        <v>20</v>
      </c>
      <c r="V339" s="88"/>
      <c r="W339" s="112">
        <f>DVOA!$AE$439</f>
        <v>17</v>
      </c>
      <c r="X339" s="72"/>
      <c r="Y339" s="72"/>
      <c r="Z339" s="72"/>
      <c r="AA339" s="72"/>
      <c r="AB339" s="72"/>
      <c r="AC339" s="72"/>
      <c r="AD339" s="72"/>
      <c r="AE339" s="72"/>
      <c r="AF339" s="72"/>
    </row>
    <row r="340" spans="1:32" x14ac:dyDescent="0.3">
      <c r="A340" s="73">
        <v>15</v>
      </c>
      <c r="B340" s="96">
        <v>44913</v>
      </c>
      <c r="C340" s="85" t="s">
        <v>197</v>
      </c>
      <c r="D340" s="99">
        <v>0.54166666666666663</v>
      </c>
      <c r="E340" s="85" t="s">
        <v>170</v>
      </c>
      <c r="G340" s="73">
        <f>$G$70</f>
        <v>0.33300000000000002</v>
      </c>
      <c r="H340" s="73">
        <f>DVOA!$F$513</f>
        <v>32</v>
      </c>
      <c r="I340" s="73">
        <f>DVOA!$F$515</f>
        <v>12</v>
      </c>
      <c r="J340" s="73">
        <f>DVOA!$F$519</f>
        <v>32</v>
      </c>
      <c r="K340" s="73">
        <f>DVOA!$F$522</f>
        <v>13</v>
      </c>
      <c r="L340" s="73">
        <f>DVOA!$F$523</f>
        <v>31</v>
      </c>
      <c r="M340" s="73">
        <f>DVOA!$F$524</f>
        <v>30</v>
      </c>
      <c r="N340" s="73">
        <f>DVOA!$F$527</f>
        <v>15</v>
      </c>
      <c r="O340" s="81">
        <f>DVOA!$F$516</f>
        <v>23</v>
      </c>
      <c r="P340" s="88"/>
      <c r="Q340" s="82">
        <f>DVOA!$AE$513</f>
        <v>19</v>
      </c>
      <c r="R340" s="73">
        <f>DVOA!$AE$514</f>
        <v>23</v>
      </c>
      <c r="S340" s="81">
        <f>DVOA!$AE$515</f>
        <v>17</v>
      </c>
      <c r="T340" s="75"/>
      <c r="U340" s="87">
        <f>DVOA!$AE$527</f>
        <v>7</v>
      </c>
      <c r="V340" s="88"/>
      <c r="W340" s="82">
        <f>DVOA!$AE$523</f>
        <v>30</v>
      </c>
      <c r="X340" s="72"/>
      <c r="Y340" s="72"/>
      <c r="Z340" s="72"/>
      <c r="AA340" s="72"/>
      <c r="AB340" s="72"/>
      <c r="AC340" s="72"/>
      <c r="AD340" s="72"/>
      <c r="AE340" s="72"/>
      <c r="AF340" s="72"/>
    </row>
    <row r="341" spans="1:32" x14ac:dyDescent="0.3">
      <c r="A341" s="73">
        <v>16</v>
      </c>
      <c r="B341" s="96">
        <v>44919</v>
      </c>
      <c r="C341" s="84" t="s">
        <v>181</v>
      </c>
      <c r="D341" s="99">
        <v>0.54166666666666663</v>
      </c>
      <c r="E341" s="85" t="s">
        <v>170</v>
      </c>
      <c r="G341" s="73">
        <f>$G$9</f>
        <v>0.33300000000000002</v>
      </c>
      <c r="H341" s="73">
        <f>DVOA!$F$93</f>
        <v>14</v>
      </c>
      <c r="I341" s="73">
        <f>DVOA!$F$95</f>
        <v>13</v>
      </c>
      <c r="J341" s="73">
        <f>DVOA!$F$99</f>
        <v>17</v>
      </c>
      <c r="K341" s="73">
        <f>DVOA!$F$102</f>
        <v>15</v>
      </c>
      <c r="L341" s="73">
        <f>DVOA!$F$103</f>
        <v>8</v>
      </c>
      <c r="M341" s="73">
        <f>DVOA!$F$104</f>
        <v>20</v>
      </c>
      <c r="N341" s="73">
        <f>DVOA!$F$107</f>
        <v>27</v>
      </c>
      <c r="O341" s="81">
        <f>DVOA!$F$96</f>
        <v>6</v>
      </c>
      <c r="P341" s="88"/>
      <c r="Q341" s="82">
        <f>DVOA!$AE$93</f>
        <v>25</v>
      </c>
      <c r="R341" s="73">
        <f>DVOA!$AE$94</f>
        <v>30</v>
      </c>
      <c r="S341" s="81">
        <f>DVOA!$AE$95</f>
        <v>9</v>
      </c>
      <c r="T341" s="75"/>
      <c r="U341" s="87">
        <f>DVOA!$AE$107</f>
        <v>5</v>
      </c>
      <c r="V341" s="88"/>
      <c r="W341" s="82">
        <f>DVOA!$AE$103</f>
        <v>18</v>
      </c>
      <c r="X341" s="72"/>
      <c r="Y341" s="72"/>
      <c r="Z341" s="72"/>
      <c r="AA341" s="72"/>
      <c r="AB341" s="72"/>
      <c r="AC341" s="72"/>
      <c r="AD341" s="72"/>
      <c r="AE341" s="72"/>
      <c r="AF341" s="72"/>
    </row>
    <row r="342" spans="1:32" x14ac:dyDescent="0.3">
      <c r="A342" s="73">
        <v>17</v>
      </c>
      <c r="B342" s="96">
        <v>44562</v>
      </c>
      <c r="C342" s="84" t="s">
        <v>210</v>
      </c>
      <c r="D342" s="99">
        <v>0.54166666666666663</v>
      </c>
      <c r="E342" s="85" t="s">
        <v>170</v>
      </c>
      <c r="G342" s="73">
        <f>$G$48</f>
        <v>0.66700000000000004</v>
      </c>
      <c r="H342" s="73">
        <f>DVOA!$F$114</f>
        <v>11</v>
      </c>
      <c r="I342" s="73">
        <f>DVOA!$F$116</f>
        <v>22</v>
      </c>
      <c r="J342" s="73">
        <f>DVOA!$F$120</f>
        <v>10</v>
      </c>
      <c r="K342" s="73">
        <f>DVOA!$F$123</f>
        <v>1</v>
      </c>
      <c r="L342" s="73">
        <f>DVOA!$F$124</f>
        <v>27</v>
      </c>
      <c r="M342" s="73">
        <f>DVOA!$F$125</f>
        <v>17</v>
      </c>
      <c r="N342" s="73">
        <f>DVOA!$F$128</f>
        <v>16</v>
      </c>
      <c r="O342" s="81">
        <f>DVOA!$F$117</f>
        <v>8</v>
      </c>
      <c r="P342" s="88"/>
      <c r="Q342" s="82">
        <f>DVOA!$AE$114</f>
        <v>28</v>
      </c>
      <c r="R342" s="73">
        <f>DVOA!$AE$115</f>
        <v>32</v>
      </c>
      <c r="S342" s="81">
        <f>DVOA!$AE$116</f>
        <v>6</v>
      </c>
      <c r="T342" s="75"/>
      <c r="U342" s="87">
        <f>DVOA!$AE$128</f>
        <v>22</v>
      </c>
      <c r="V342" s="88"/>
      <c r="W342" s="82">
        <f>DVOA!$AE$124</f>
        <v>23</v>
      </c>
      <c r="X342" s="72"/>
      <c r="Y342" s="72"/>
      <c r="Z342" s="72"/>
      <c r="AA342" s="72"/>
      <c r="AB342" s="72"/>
      <c r="AC342" s="72"/>
      <c r="AD342" s="72"/>
      <c r="AE342" s="72"/>
      <c r="AF342" s="72"/>
    </row>
    <row r="343" spans="1:32" x14ac:dyDescent="0.3">
      <c r="A343" s="73">
        <v>18</v>
      </c>
      <c r="B343" s="96">
        <v>44569</v>
      </c>
      <c r="C343" s="84" t="s">
        <v>205</v>
      </c>
      <c r="D343" s="99" t="s">
        <v>200</v>
      </c>
      <c r="E343" s="85"/>
      <c r="G343" s="73">
        <f>$G$109</f>
        <v>0.66700000000000004</v>
      </c>
      <c r="H343" s="73">
        <f>DVOA!$F$240</f>
        <v>19</v>
      </c>
      <c r="I343" s="73">
        <f>DVOA!$F$242</f>
        <v>32</v>
      </c>
      <c r="J343" s="73">
        <f>DVOA!$F$246</f>
        <v>13</v>
      </c>
      <c r="K343" s="73">
        <f>DVOA!$F$249</f>
        <v>32</v>
      </c>
      <c r="L343" s="73">
        <f>DVOA!$F$250</f>
        <v>3</v>
      </c>
      <c r="M343" s="73">
        <f>DVOA!$F$251</f>
        <v>5</v>
      </c>
      <c r="N343" s="73">
        <f>DVOA!$F$254</f>
        <v>14</v>
      </c>
      <c r="O343" s="81">
        <f>DVOA!$F$243</f>
        <v>17</v>
      </c>
      <c r="P343" s="79"/>
      <c r="Q343" s="82">
        <f>DVOA!$AE$240</f>
        <v>9</v>
      </c>
      <c r="R343" s="73">
        <f>DVOA!$AE$241</f>
        <v>13</v>
      </c>
      <c r="S343" s="81">
        <f>DVOA!$AE$242</f>
        <v>7</v>
      </c>
      <c r="T343" s="80"/>
      <c r="U343" s="87">
        <f>DVOA!$AE$254</f>
        <v>14</v>
      </c>
      <c r="V343" s="79"/>
      <c r="W343" s="82">
        <f>DVOA!$AE$250</f>
        <v>12</v>
      </c>
      <c r="X343" s="72"/>
      <c r="Y343" s="72"/>
      <c r="Z343" s="72"/>
      <c r="AA343" s="72"/>
      <c r="AB343" s="72"/>
      <c r="AC343" s="72"/>
      <c r="AD343" s="72"/>
      <c r="AE343" s="72"/>
      <c r="AF343" s="72"/>
    </row>
    <row r="345" spans="1:32" x14ac:dyDescent="0.3">
      <c r="B345" s="96" t="s">
        <v>148</v>
      </c>
      <c r="C345" s="73" t="s">
        <v>124</v>
      </c>
      <c r="D345" s="98" t="s">
        <v>144</v>
      </c>
      <c r="E345" s="73" t="s">
        <v>124</v>
      </c>
      <c r="F345" s="73" t="s">
        <v>145</v>
      </c>
      <c r="G345" s="73" t="s">
        <v>124</v>
      </c>
      <c r="H345" s="73" t="s">
        <v>146</v>
      </c>
      <c r="I345" s="73" t="s">
        <v>124</v>
      </c>
      <c r="J345" s="73" t="s">
        <v>110</v>
      </c>
      <c r="K345" s="73" t="s">
        <v>124</v>
      </c>
      <c r="L345" s="73" t="s">
        <v>111</v>
      </c>
      <c r="M345" s="73" t="s">
        <v>124</v>
      </c>
      <c r="N345" s="73" t="s">
        <v>112</v>
      </c>
      <c r="O345" s="73" t="s">
        <v>124</v>
      </c>
      <c r="P345" s="73" t="s">
        <v>113</v>
      </c>
      <c r="Q345" s="73" t="s">
        <v>124</v>
      </c>
      <c r="R345" s="73" t="s">
        <v>114</v>
      </c>
      <c r="S345" s="81" t="s">
        <v>124</v>
      </c>
      <c r="T345" s="71"/>
      <c r="U345" s="82" t="s">
        <v>33</v>
      </c>
      <c r="V345" s="73" t="s">
        <v>124</v>
      </c>
      <c r="W345" s="73" t="s">
        <v>34</v>
      </c>
      <c r="X345" s="73" t="s">
        <v>124</v>
      </c>
      <c r="Y345" s="73" t="s">
        <v>35</v>
      </c>
      <c r="Z345" s="81" t="s">
        <v>124</v>
      </c>
      <c r="AA345" s="71"/>
      <c r="AB345" s="87" t="s">
        <v>149</v>
      </c>
      <c r="AC345" s="81" t="s">
        <v>124</v>
      </c>
      <c r="AD345" s="71"/>
      <c r="AE345" s="82" t="s">
        <v>150</v>
      </c>
      <c r="AF345" s="73" t="s">
        <v>124</v>
      </c>
    </row>
    <row r="346" spans="1:32" x14ac:dyDescent="0.3">
      <c r="A346" s="73" t="s">
        <v>132</v>
      </c>
      <c r="B346" s="104">
        <f>AVERAGE(G326:G330,G332:G343)</f>
        <v>0.60794117647058821</v>
      </c>
      <c r="C346" s="73">
        <f>$AJ$13</f>
        <v>1</v>
      </c>
      <c r="D346" s="104">
        <f>AVERAGE(H326:H330,H332:H343)</f>
        <v>16.529411764705884</v>
      </c>
      <c r="E346" s="73">
        <f>$AJ$48</f>
        <v>19</v>
      </c>
      <c r="F346" s="104">
        <f>AVERAGE(I326:I330,I332:I343)</f>
        <v>19.294117647058822</v>
      </c>
      <c r="G346" s="73">
        <f>$AJ$83</f>
        <v>26</v>
      </c>
      <c r="H346" s="104">
        <f>AVERAGE(J326:J330,J332:J343)</f>
        <v>15.058823529411764</v>
      </c>
      <c r="I346" s="73">
        <f>$AJ$118</f>
        <v>6</v>
      </c>
      <c r="J346" s="104">
        <f>AVERAGE(K326:K330,K332:K343)</f>
        <v>14.176470588235293</v>
      </c>
      <c r="K346" s="73">
        <f>$AJ$153</f>
        <v>4</v>
      </c>
      <c r="L346" s="104">
        <f>AVERAGE(L326:L330,L332:L343)</f>
        <v>17.235294117647058</v>
      </c>
      <c r="M346" s="73">
        <f>$AJ$188</f>
        <v>22</v>
      </c>
      <c r="N346" s="104">
        <f>AVERAGE(M326:M330,M332:M343)</f>
        <v>16.588235294117649</v>
      </c>
      <c r="O346" s="73">
        <f>$AJ$223</f>
        <v>19</v>
      </c>
      <c r="P346" s="104">
        <f>AVERAGE(N326:N330,N332:N343)</f>
        <v>16.823529411764707</v>
      </c>
      <c r="Q346" s="73">
        <f>$AJ$258</f>
        <v>21</v>
      </c>
      <c r="R346" s="104">
        <f>AVERAGE(O326:O330,O332:O343)</f>
        <v>16.235294117647058</v>
      </c>
      <c r="S346" s="81">
        <f>$AJ$293</f>
        <v>13</v>
      </c>
      <c r="T346" s="75"/>
      <c r="U346" s="104">
        <f>AVERAGE(Q326:Q330,Q332:Q343)</f>
        <v>15.117647058823529</v>
      </c>
      <c r="V346" s="73">
        <f>$BL$48</f>
        <v>9</v>
      </c>
      <c r="W346" s="104">
        <f>AVERAGE(R326:R330,R332:R343)</f>
        <v>17.470588235294116</v>
      </c>
      <c r="X346" s="73">
        <f>$BL$118</f>
        <v>25</v>
      </c>
      <c r="Y346" s="104">
        <f>AVERAGE(S326:S330,S332:S343)</f>
        <v>11.411764705882353</v>
      </c>
      <c r="Z346" s="81">
        <f>$BL$83</f>
        <v>1</v>
      </c>
      <c r="AA346" s="75"/>
      <c r="AB346" s="105">
        <f>AVERAGE(U326:U330,U332:U343)</f>
        <v>16.647058823529413</v>
      </c>
      <c r="AC346" s="73">
        <f>$CN$83</f>
        <v>17</v>
      </c>
      <c r="AD346" s="75"/>
      <c r="AE346" s="104">
        <f>AVERAGE(W326:W330,W332:W343)</f>
        <v>15.529411764705882</v>
      </c>
      <c r="AF346" s="73">
        <f>$CN$48</f>
        <v>8</v>
      </c>
    </row>
    <row r="347" spans="1:32" x14ac:dyDescent="0.3">
      <c r="A347" s="73" t="s">
        <v>133</v>
      </c>
      <c r="B347" s="104">
        <f>AVERAGE(G326,G327,G328,G329,G330,G334,G332,G333)</f>
        <v>0.625</v>
      </c>
      <c r="C347" s="73">
        <f>$AN$13</f>
        <v>1</v>
      </c>
      <c r="D347" s="104">
        <f>AVERAGE(H326,H327,H328,H329,H330,H334,H332,H333)</f>
        <v>16.875</v>
      </c>
      <c r="E347" s="73">
        <f>$AN$48</f>
        <v>18</v>
      </c>
      <c r="F347" s="104">
        <f>AVERAGE(I326,I327,I328,I329,I330,I334,I332,I333)</f>
        <v>20.25</v>
      </c>
      <c r="G347" s="73">
        <f>$AN$83</f>
        <v>30</v>
      </c>
      <c r="H347" s="104">
        <f>AVERAGE(J326,J327,J328,J329,J330,J334,J332,J333)</f>
        <v>15</v>
      </c>
      <c r="I347" s="73">
        <f>$AN$118</f>
        <v>13</v>
      </c>
      <c r="J347" s="104">
        <f>AVERAGE(K326,K327,K328,K329,K330,K334,K332,K333)</f>
        <v>14.5</v>
      </c>
      <c r="K347" s="73">
        <f>$AN$153</f>
        <v>7</v>
      </c>
      <c r="L347" s="104">
        <f>AVERAGE(L326,L327,L328,L329,L330,L334,L332,L333)</f>
        <v>15</v>
      </c>
      <c r="M347" s="73">
        <f>$AN$188</f>
        <v>13</v>
      </c>
      <c r="N347" s="104">
        <f>AVERAGE(M326,M327,M328,M329,M330,M334,M332,M333)</f>
        <v>17.75</v>
      </c>
      <c r="O347" s="73">
        <f>$AN$223</f>
        <v>20</v>
      </c>
      <c r="P347" s="104">
        <f>AVERAGE(N326,N327,N328,N329,N330,N334,N332,N333)</f>
        <v>17</v>
      </c>
      <c r="Q347" s="73">
        <f>$AN$258</f>
        <v>20</v>
      </c>
      <c r="R347" s="104">
        <f>AVERAGE(O326,O327,O328,O329,O330,O334,O332,O333)</f>
        <v>18.5</v>
      </c>
      <c r="S347" s="81">
        <f>$AN$293</f>
        <v>23</v>
      </c>
      <c r="T347" s="75"/>
      <c r="U347" s="104">
        <f>AVERAGE(Q326,Q327,Q328,Q329,Q330,Q334,Q332,Q333)</f>
        <v>13.25</v>
      </c>
      <c r="V347" s="73">
        <f>$BP$48</f>
        <v>7</v>
      </c>
      <c r="W347" s="104">
        <f>AVERAGE(R326,R327,R328,R329,R330,R334,R332,R333)</f>
        <v>15</v>
      </c>
      <c r="X347" s="73">
        <f>$BP$118</f>
        <v>9</v>
      </c>
      <c r="Y347" s="104">
        <f>AVERAGE(S326,S327,S328,S329,S330,S334,S332,S333)</f>
        <v>10.625</v>
      </c>
      <c r="Z347" s="81">
        <f>$BP$83</f>
        <v>2</v>
      </c>
      <c r="AA347" s="75"/>
      <c r="AB347" s="105">
        <f>AVERAGE(U326,U327,U328,U329,U330,U334,U332,U333)</f>
        <v>19.375</v>
      </c>
      <c r="AC347" s="73">
        <f>$CR$83</f>
        <v>23</v>
      </c>
      <c r="AD347" s="75"/>
      <c r="AE347" s="104">
        <f>AVERAGE(W326,W327,W328,W329,W330,W334,W332,W333)</f>
        <v>13.75</v>
      </c>
      <c r="AF347" s="73">
        <f>$CR$48</f>
        <v>6</v>
      </c>
    </row>
    <row r="348" spans="1:32" x14ac:dyDescent="0.3">
      <c r="A348" s="73" t="s">
        <v>134</v>
      </c>
      <c r="B348" s="104">
        <f>AVERAGE(G335:G343)</f>
        <v>0.59277777777777774</v>
      </c>
      <c r="C348" s="73">
        <f>$AR$13</f>
        <v>3</v>
      </c>
      <c r="D348" s="104">
        <f>AVERAGE(H335:H343)</f>
        <v>16.222222222222221</v>
      </c>
      <c r="E348" s="73">
        <f>$AR$48</f>
        <v>11</v>
      </c>
      <c r="F348" s="104">
        <f>AVERAGE(I335:I343)</f>
        <v>18.444444444444443</v>
      </c>
      <c r="G348" s="73">
        <f>$AR$83</f>
        <v>20</v>
      </c>
      <c r="H348" s="104">
        <f>AVERAGE(J335:J343)</f>
        <v>15.111111111111111</v>
      </c>
      <c r="I348" s="73">
        <f>$AR$118</f>
        <v>10</v>
      </c>
      <c r="J348" s="104">
        <f>AVERAGE(K335:K343)</f>
        <v>13.888888888888889</v>
      </c>
      <c r="K348" s="73">
        <f>$AR$153</f>
        <v>7</v>
      </c>
      <c r="L348" s="104">
        <f>AVERAGE(L335:L343)</f>
        <v>19.222222222222221</v>
      </c>
      <c r="M348" s="73">
        <f>$AR$188</f>
        <v>26</v>
      </c>
      <c r="N348" s="104">
        <f>AVERAGE(M335:M343)</f>
        <v>15.555555555555555</v>
      </c>
      <c r="O348" s="73">
        <f>$AR$223</f>
        <v>11</v>
      </c>
      <c r="P348" s="104">
        <f>AVERAGE(N335:N343)</f>
        <v>16.666666666666668</v>
      </c>
      <c r="Q348" s="73">
        <f>$AR$258</f>
        <v>19</v>
      </c>
      <c r="R348" s="104">
        <f>AVERAGE(O335:O343)</f>
        <v>14.222222222222221</v>
      </c>
      <c r="S348" s="81">
        <f>$AR$293</f>
        <v>9</v>
      </c>
      <c r="T348" s="75"/>
      <c r="U348" s="104">
        <f>AVERAGE(Q335:Q343)</f>
        <v>16.777777777777779</v>
      </c>
      <c r="V348" s="73">
        <f>$BT$48</f>
        <v>16</v>
      </c>
      <c r="W348" s="104">
        <f>AVERAGE(R335:R343)</f>
        <v>19.666666666666668</v>
      </c>
      <c r="X348" s="73">
        <f>$BT$118</f>
        <v>29</v>
      </c>
      <c r="Y348" s="104">
        <f>AVERAGE(S335:S343)</f>
        <v>12.111111111111111</v>
      </c>
      <c r="Z348" s="81">
        <f>$BT$83</f>
        <v>6</v>
      </c>
      <c r="AA348" s="75"/>
      <c r="AB348" s="105">
        <f>AVERAGE(U335:U343)</f>
        <v>14.222222222222221</v>
      </c>
      <c r="AC348" s="73">
        <f>$CV$83</f>
        <v>7</v>
      </c>
      <c r="AD348" s="75"/>
      <c r="AE348" s="104">
        <f>AVERAGE(W335:W343)</f>
        <v>17.111111111111111</v>
      </c>
      <c r="AF348" s="73">
        <f>$CV$48</f>
        <v>18</v>
      </c>
    </row>
    <row r="349" spans="1:32" x14ac:dyDescent="0.3">
      <c r="A349" s="73" t="s">
        <v>135</v>
      </c>
      <c r="B349" s="104">
        <f>AVERAGE(G326,G327,G328,G329)</f>
        <v>0.58325000000000005</v>
      </c>
      <c r="C349" s="73">
        <f>$AV$13</f>
        <v>7</v>
      </c>
      <c r="D349" s="104">
        <f>AVERAGE(H326,H327,H328,H329)</f>
        <v>15.75</v>
      </c>
      <c r="E349" s="73">
        <f>$AV$48</f>
        <v>15</v>
      </c>
      <c r="F349" s="104">
        <f>AVERAGE(I326,I327,I328,I329)</f>
        <v>18.75</v>
      </c>
      <c r="G349" s="73">
        <f>$AV$83</f>
        <v>21</v>
      </c>
      <c r="H349" s="104">
        <f>AVERAGE(J326,J327,J328,J329)</f>
        <v>14</v>
      </c>
      <c r="I349" s="73">
        <f>$AV$118</f>
        <v>8</v>
      </c>
      <c r="J349" s="104">
        <f>AVERAGE(K326,K327,K328,K329)</f>
        <v>15</v>
      </c>
      <c r="K349" s="73">
        <f>$AV$153</f>
        <v>10</v>
      </c>
      <c r="L349" s="104">
        <f>AVERAGE(L326,L327,L328,L329)</f>
        <v>14</v>
      </c>
      <c r="M349" s="73">
        <f>$AV$188</f>
        <v>12</v>
      </c>
      <c r="N349" s="104">
        <f>AVERAGE(M326,M327,M328,M329)</f>
        <v>24</v>
      </c>
      <c r="O349" s="73">
        <f>$AV$223</f>
        <v>31</v>
      </c>
      <c r="P349" s="104">
        <f>AVERAGE(N326,N327,N328,N329)</f>
        <v>14.5</v>
      </c>
      <c r="Q349" s="73">
        <f>$AV$258</f>
        <v>9</v>
      </c>
      <c r="R349" s="104">
        <f>AVERAGE(O326,O327,O328,O329)</f>
        <v>12.75</v>
      </c>
      <c r="S349" s="81">
        <f>$AV$293</f>
        <v>8</v>
      </c>
      <c r="T349" s="75"/>
      <c r="U349" s="104">
        <f>AVERAGE(Q326,Q327,Q328,Q329)</f>
        <v>16.75</v>
      </c>
      <c r="V349" s="73">
        <f>$BX$48</f>
        <v>15</v>
      </c>
      <c r="W349" s="104">
        <f>AVERAGE(R326,R327,R328,R329)</f>
        <v>16.25</v>
      </c>
      <c r="X349" s="73">
        <f>$BX$118</f>
        <v>15</v>
      </c>
      <c r="Y349" s="104">
        <f>AVERAGE(S326,S327,S328,S329)</f>
        <v>14.5</v>
      </c>
      <c r="Z349" s="81">
        <f>$BX$83</f>
        <v>15</v>
      </c>
      <c r="AA349" s="75"/>
      <c r="AB349" s="105">
        <f>AVERAGE(U326,U327,U328,U329)</f>
        <v>20.5</v>
      </c>
      <c r="AC349" s="73">
        <f>$CZ$83</f>
        <v>25</v>
      </c>
      <c r="AD349" s="75"/>
      <c r="AE349" s="104">
        <f>AVERAGE(W326,W327,W328,W329)</f>
        <v>15.5</v>
      </c>
      <c r="AF349" s="73">
        <f>$CZ$48</f>
        <v>12</v>
      </c>
    </row>
    <row r="350" spans="1:32" x14ac:dyDescent="0.3">
      <c r="A350" s="73" t="s">
        <v>136</v>
      </c>
      <c r="B350" s="104">
        <f>AVERAGE(G330,G334,G332,G333)</f>
        <v>0.66674999999999995</v>
      </c>
      <c r="C350" s="73">
        <f>$AZ$13</f>
        <v>2</v>
      </c>
      <c r="D350" s="104">
        <f>AVERAGE(H330,H334,H332,H333)</f>
        <v>18</v>
      </c>
      <c r="E350" s="73">
        <f>$AZ$48</f>
        <v>22</v>
      </c>
      <c r="F350" s="104">
        <f>AVERAGE(I330,I334,I332,I333)</f>
        <v>21.75</v>
      </c>
      <c r="G350" s="73">
        <f>$AZ$83</f>
        <v>30</v>
      </c>
      <c r="H350" s="104">
        <f>AVERAGE(J330,J334,J332,J333)</f>
        <v>16</v>
      </c>
      <c r="I350" s="73">
        <f>$AZ$118</f>
        <v>14</v>
      </c>
      <c r="J350" s="104">
        <f>AVERAGE(K330,K334,K332,K333)</f>
        <v>14</v>
      </c>
      <c r="K350" s="73">
        <f>$AZ$153</f>
        <v>10</v>
      </c>
      <c r="L350" s="104">
        <f>AVERAGE(L330,L334,L332,L333)</f>
        <v>16</v>
      </c>
      <c r="M350" s="73">
        <f>$AZ$188</f>
        <v>14</v>
      </c>
      <c r="N350" s="104">
        <f>AVERAGE(M330,M334,M332,M333)</f>
        <v>11.5</v>
      </c>
      <c r="O350" s="73">
        <f>$AZ$223</f>
        <v>7</v>
      </c>
      <c r="P350" s="104">
        <f>AVERAGE(N330,N334,N332,N333)</f>
        <v>19.5</v>
      </c>
      <c r="Q350" s="73">
        <f>$AZ$258</f>
        <v>24</v>
      </c>
      <c r="R350" s="104">
        <f>AVERAGE(O330,O334,O332,O333)</f>
        <v>24.25</v>
      </c>
      <c r="S350" s="81">
        <f>$AZ$293</f>
        <v>31</v>
      </c>
      <c r="T350" s="75"/>
      <c r="U350" s="104">
        <f>AVERAGE(Q330,Q334,Q332,Q333)</f>
        <v>9.75</v>
      </c>
      <c r="V350" s="73">
        <f>$CB$48</f>
        <v>3</v>
      </c>
      <c r="W350" s="104">
        <f>AVERAGE(R330,R334,R332,R333)</f>
        <v>13.75</v>
      </c>
      <c r="X350" s="73">
        <f>$CB$118</f>
        <v>10</v>
      </c>
      <c r="Y350" s="104">
        <f>AVERAGE(S330,S334,S332,S333)</f>
        <v>6.75</v>
      </c>
      <c r="Z350" s="81">
        <f>$CB$83</f>
        <v>1</v>
      </c>
      <c r="AA350" s="75"/>
      <c r="AB350" s="105">
        <f>AVERAGE(U330,U334,U332,U333)</f>
        <v>18.25</v>
      </c>
      <c r="AC350" s="73">
        <f>$DD$83</f>
        <v>23</v>
      </c>
      <c r="AD350" s="75"/>
      <c r="AE350" s="104">
        <f>AVERAGE(W330,W334,W332,W333)</f>
        <v>12</v>
      </c>
      <c r="AF350" s="73">
        <f>$DD$48</f>
        <v>5</v>
      </c>
    </row>
    <row r="351" spans="1:32" x14ac:dyDescent="0.3">
      <c r="A351" s="73" t="s">
        <v>137</v>
      </c>
      <c r="B351" s="104">
        <f>AVERAGE(G335:G338)</f>
        <v>0.66700000000000004</v>
      </c>
      <c r="C351" s="73">
        <f>$BD$13</f>
        <v>1</v>
      </c>
      <c r="D351" s="104">
        <f>AVERAGE(H335:H338)</f>
        <v>11.25</v>
      </c>
      <c r="E351" s="73">
        <f>$BD$48</f>
        <v>6</v>
      </c>
      <c r="F351" s="104">
        <f>AVERAGE(I335:I338)</f>
        <v>14</v>
      </c>
      <c r="G351" s="73">
        <f>$BD$83</f>
        <v>11</v>
      </c>
      <c r="H351" s="104">
        <f>AVERAGE(J335:J338)</f>
        <v>11</v>
      </c>
      <c r="I351" s="73">
        <f>$BD$118</f>
        <v>4</v>
      </c>
      <c r="J351" s="104">
        <f>AVERAGE(K335:K338)</f>
        <v>10.25</v>
      </c>
      <c r="K351" s="73">
        <f>$BD$153</f>
        <v>4</v>
      </c>
      <c r="L351" s="104">
        <f>AVERAGE(L335:L338)</f>
        <v>20.75</v>
      </c>
      <c r="M351" s="73">
        <f>$BD$188</f>
        <v>26</v>
      </c>
      <c r="N351" s="104">
        <f>AVERAGE(M335:M338)</f>
        <v>11.25</v>
      </c>
      <c r="O351" s="73">
        <f>$BD$223</f>
        <v>4</v>
      </c>
      <c r="P351" s="104">
        <f>AVERAGE(N335:N338)</f>
        <v>12.5</v>
      </c>
      <c r="Q351" s="73">
        <f>$BD$258</f>
        <v>6</v>
      </c>
      <c r="R351" s="104">
        <f>AVERAGE(O335:O338)</f>
        <v>15.5</v>
      </c>
      <c r="S351" s="81">
        <f>$BD$293</f>
        <v>13</v>
      </c>
      <c r="T351" s="75"/>
      <c r="U351" s="104">
        <f>AVERAGE(Q335:Q338)</f>
        <v>14.75</v>
      </c>
      <c r="V351" s="73">
        <f>$CF$48</f>
        <v>11</v>
      </c>
      <c r="W351" s="104">
        <f>AVERAGE(R335:R338)</f>
        <v>16</v>
      </c>
      <c r="X351" s="73">
        <f>$CF$118</f>
        <v>15</v>
      </c>
      <c r="Y351" s="104">
        <f>AVERAGE(S335:S338)</f>
        <v>16.75</v>
      </c>
      <c r="Z351" s="81">
        <f>$CF$83</f>
        <v>14</v>
      </c>
      <c r="AA351" s="75"/>
      <c r="AB351" s="105">
        <f>AVERAGE(U335:U338)</f>
        <v>15</v>
      </c>
      <c r="AC351" s="73">
        <f>$DH$83</f>
        <v>13</v>
      </c>
      <c r="AD351" s="75"/>
      <c r="AE351" s="104">
        <f>AVERAGE(W335:W338)</f>
        <v>13.5</v>
      </c>
      <c r="AF351" s="73">
        <f>$DH$48</f>
        <v>6</v>
      </c>
    </row>
    <row r="352" spans="1:32" x14ac:dyDescent="0.3">
      <c r="A352" s="73" t="s">
        <v>138</v>
      </c>
      <c r="B352" s="104">
        <f>AVERAGE(G339,G340,G341,G342,G343)</f>
        <v>0.53339999999999999</v>
      </c>
      <c r="C352" s="73">
        <f>$BH$13</f>
        <v>12</v>
      </c>
      <c r="D352" s="104">
        <f>AVERAGE(H339,H340,H341,H342,H343)</f>
        <v>20.2</v>
      </c>
      <c r="E352" s="73">
        <f>$BH$48</f>
        <v>28</v>
      </c>
      <c r="F352" s="104">
        <f>AVERAGE(I339,I340,I341,I342,I343)</f>
        <v>22</v>
      </c>
      <c r="G352" s="73">
        <f>$BH$83</f>
        <v>28</v>
      </c>
      <c r="H352" s="104">
        <f>AVERAGE(J339,J340,J341,J342,J343)</f>
        <v>18.399999999999999</v>
      </c>
      <c r="I352" s="73">
        <f>$BH$118</f>
        <v>21</v>
      </c>
      <c r="J352" s="104">
        <f>AVERAGE(K339,K340,K341,K342,K343)</f>
        <v>16.8</v>
      </c>
      <c r="K352" s="73">
        <f>$BH$153</f>
        <v>15</v>
      </c>
      <c r="L352" s="104">
        <f>AVERAGE(L339,L340,L341,L342,L343)</f>
        <v>18</v>
      </c>
      <c r="M352" s="73">
        <f>$BH$188</f>
        <v>21</v>
      </c>
      <c r="N352" s="104">
        <f>AVERAGE(M339,M340,M341,M342,M343)</f>
        <v>19</v>
      </c>
      <c r="O352" s="73">
        <f>$BH$223</f>
        <v>24</v>
      </c>
      <c r="P352" s="104">
        <f>AVERAGE(N339,N340,N341,N342,N343)</f>
        <v>20</v>
      </c>
      <c r="Q352" s="73">
        <f>$BH$258</f>
        <v>25</v>
      </c>
      <c r="R352" s="104">
        <f>AVERAGE(O339,O340,O341,O342,O343)</f>
        <v>13.2</v>
      </c>
      <c r="S352" s="81">
        <f>$BH$293</f>
        <v>6</v>
      </c>
      <c r="T352" s="80"/>
      <c r="U352" s="104">
        <f>AVERAGE(Q339,Q340,Q341,Q342,Q343)</f>
        <v>18.399999999999999</v>
      </c>
      <c r="V352" s="73">
        <f>$CJ$48</f>
        <v>22</v>
      </c>
      <c r="W352" s="104">
        <f>AVERAGE(R339,R340,R341,R342,R343)</f>
        <v>22.6</v>
      </c>
      <c r="X352" s="73">
        <f>$CJ$118</f>
        <v>30</v>
      </c>
      <c r="Y352" s="104">
        <f>AVERAGE(S339,S340,S341,S342,S343)</f>
        <v>8.4</v>
      </c>
      <c r="Z352" s="81">
        <f>$CJ$83</f>
        <v>1</v>
      </c>
      <c r="AA352" s="80"/>
      <c r="AB352" s="105">
        <f>AVERAGE(U339,U340,U341,U342,U343)</f>
        <v>13.6</v>
      </c>
      <c r="AC352" s="73">
        <f>$DL$83</f>
        <v>9</v>
      </c>
      <c r="AD352" s="80"/>
      <c r="AE352" s="104">
        <f>AVERAGE(W339,W340,W341,W342,W343)</f>
        <v>20</v>
      </c>
      <c r="AF352" s="73">
        <f>$DL$48</f>
        <v>24</v>
      </c>
    </row>
    <row r="354" spans="1:32" x14ac:dyDescent="0.3">
      <c r="A354" s="374" t="s">
        <v>83</v>
      </c>
      <c r="B354" s="375"/>
      <c r="C354" s="375"/>
      <c r="D354" s="375"/>
      <c r="E354" s="376"/>
    </row>
    <row r="355" spans="1:32" x14ac:dyDescent="0.3">
      <c r="A355" s="377"/>
      <c r="B355" s="378"/>
      <c r="C355" s="378"/>
      <c r="D355" s="378"/>
      <c r="E355" s="379"/>
    </row>
    <row r="356" spans="1:32" x14ac:dyDescent="0.3">
      <c r="A356" s="380"/>
      <c r="B356" s="381"/>
      <c r="C356" s="381"/>
      <c r="D356" s="381"/>
      <c r="E356" s="382"/>
      <c r="H356" s="306" t="s">
        <v>232</v>
      </c>
      <c r="I356" s="307"/>
      <c r="J356" s="307"/>
      <c r="K356" s="307"/>
      <c r="L356" s="307"/>
      <c r="M356" s="307"/>
      <c r="N356" s="307"/>
      <c r="O356" s="307"/>
      <c r="P356" s="307"/>
      <c r="Q356" s="307"/>
      <c r="R356" s="307"/>
      <c r="S356" s="307"/>
      <c r="T356" s="307"/>
      <c r="U356" s="307"/>
      <c r="V356" s="308"/>
      <c r="W356" s="86" t="s">
        <v>38</v>
      </c>
      <c r="X356" s="72"/>
      <c r="Y356" s="72"/>
      <c r="Z356" s="72"/>
      <c r="AA356" s="72"/>
      <c r="AB356" s="72"/>
      <c r="AC356" s="72"/>
      <c r="AD356" s="72"/>
      <c r="AE356" s="72"/>
      <c r="AF356" s="72"/>
    </row>
    <row r="357" spans="1:32" x14ac:dyDescent="0.3">
      <c r="A357" s="73" t="s">
        <v>139</v>
      </c>
      <c r="B357" s="96" t="s">
        <v>140</v>
      </c>
      <c r="C357" s="73" t="s">
        <v>141</v>
      </c>
      <c r="D357" s="98" t="s">
        <v>228</v>
      </c>
      <c r="E357" s="73" t="s">
        <v>142</v>
      </c>
      <c r="G357" s="73" t="s">
        <v>143</v>
      </c>
      <c r="H357" s="74" t="s">
        <v>144</v>
      </c>
      <c r="I357" s="74" t="s">
        <v>145</v>
      </c>
      <c r="J357" s="74" t="s">
        <v>146</v>
      </c>
      <c r="K357" s="74" t="s">
        <v>110</v>
      </c>
      <c r="L357" s="74" t="s">
        <v>111</v>
      </c>
      <c r="M357" s="74" t="s">
        <v>112</v>
      </c>
      <c r="N357" s="74" t="s">
        <v>113</v>
      </c>
      <c r="O357" s="89" t="s">
        <v>114</v>
      </c>
      <c r="P357" s="92"/>
      <c r="Q357" s="76" t="s">
        <v>33</v>
      </c>
      <c r="R357" s="74" t="s">
        <v>34</v>
      </c>
      <c r="S357" s="89" t="s">
        <v>35</v>
      </c>
      <c r="T357" s="71"/>
      <c r="U357" s="93" t="s">
        <v>149</v>
      </c>
      <c r="V357" s="92"/>
      <c r="W357" s="76" t="s">
        <v>150</v>
      </c>
      <c r="X357" s="72"/>
      <c r="Y357" s="72"/>
      <c r="Z357" s="72"/>
      <c r="AA357" s="72"/>
      <c r="AB357" s="72"/>
      <c r="AC357" s="72"/>
      <c r="AD357" s="72"/>
      <c r="AE357" s="72"/>
      <c r="AF357" s="72"/>
    </row>
    <row r="358" spans="1:32" x14ac:dyDescent="0.3">
      <c r="A358" s="73">
        <v>1</v>
      </c>
      <c r="B358" s="96">
        <v>44815</v>
      </c>
      <c r="C358" s="84" t="s">
        <v>207</v>
      </c>
      <c r="D358" s="99">
        <v>0.68402777777777779</v>
      </c>
      <c r="E358" s="85" t="s">
        <v>170</v>
      </c>
      <c r="G358" s="73">
        <f>$G$13</f>
        <v>0.66700000000000004</v>
      </c>
      <c r="H358" s="73">
        <f>DVOA!$F$429</f>
        <v>25</v>
      </c>
      <c r="I358" s="73">
        <f>DVOA!$F$431</f>
        <v>31</v>
      </c>
      <c r="J358" s="73">
        <f>DVOA!$F$435</f>
        <v>20</v>
      </c>
      <c r="K358" s="73">
        <f>DVOA!$F$438</f>
        <v>23</v>
      </c>
      <c r="L358" s="73">
        <f>DVOA!$F$439</f>
        <v>21</v>
      </c>
      <c r="M358" s="73">
        <f>DVOA!$F$440</f>
        <v>23</v>
      </c>
      <c r="N358" s="73">
        <f>DVOA!$F$443</f>
        <v>28</v>
      </c>
      <c r="O358" s="110">
        <f>DVOA!$F$432</f>
        <v>12</v>
      </c>
      <c r="P358" s="88"/>
      <c r="Q358" s="112">
        <f>DVOA!$AE$429</f>
        <v>11</v>
      </c>
      <c r="R358" s="73">
        <f>DVOA!$AE$430</f>
        <v>15</v>
      </c>
      <c r="S358" s="110">
        <f>DVOA!$AE$431</f>
        <v>3</v>
      </c>
      <c r="T358" s="75"/>
      <c r="U358" s="111">
        <f>DVOA!$AE$443</f>
        <v>20</v>
      </c>
      <c r="V358" s="88"/>
      <c r="W358" s="112">
        <f>DVOA!$AE$439</f>
        <v>17</v>
      </c>
      <c r="X358" s="72"/>
      <c r="Y358" s="72"/>
      <c r="Z358" s="72"/>
      <c r="AA358" s="72"/>
      <c r="AB358" s="72"/>
      <c r="AC358" s="72"/>
      <c r="AD358" s="72"/>
      <c r="AE358" s="72"/>
      <c r="AF358" s="72"/>
    </row>
    <row r="359" spans="1:32" x14ac:dyDescent="0.3">
      <c r="A359" s="73">
        <v>2</v>
      </c>
      <c r="B359" s="96">
        <v>44822</v>
      </c>
      <c r="C359" s="84" t="s">
        <v>210</v>
      </c>
      <c r="D359" s="99">
        <v>0.84722222222222221</v>
      </c>
      <c r="E359" s="85" t="s">
        <v>194</v>
      </c>
      <c r="G359" s="73">
        <f>$G$48</f>
        <v>0.66700000000000004</v>
      </c>
      <c r="H359" s="73">
        <f>DVOA!$F$114</f>
        <v>11</v>
      </c>
      <c r="I359" s="73">
        <f>DVOA!$F$116</f>
        <v>22</v>
      </c>
      <c r="J359" s="73">
        <f>DVOA!$F$120</f>
        <v>10</v>
      </c>
      <c r="K359" s="73">
        <f>DVOA!$F$123</f>
        <v>1</v>
      </c>
      <c r="L359" s="73">
        <f>DVOA!$F$124</f>
        <v>27</v>
      </c>
      <c r="M359" s="73">
        <f>DVOA!$F$125</f>
        <v>17</v>
      </c>
      <c r="N359" s="73">
        <f>DVOA!$F$128</f>
        <v>16</v>
      </c>
      <c r="O359" s="81">
        <f>DVOA!$F$117</f>
        <v>8</v>
      </c>
      <c r="P359" s="88"/>
      <c r="Q359" s="82">
        <f>DVOA!$AE$114</f>
        <v>28</v>
      </c>
      <c r="R359" s="73">
        <f>DVOA!$AE$115</f>
        <v>32</v>
      </c>
      <c r="S359" s="81">
        <f>DVOA!$AE$116</f>
        <v>6</v>
      </c>
      <c r="T359" s="75"/>
      <c r="U359" s="87">
        <f>DVOA!$AE$128</f>
        <v>22</v>
      </c>
      <c r="V359" s="88"/>
      <c r="W359" s="82">
        <f>DVOA!$AE$124</f>
        <v>23</v>
      </c>
      <c r="X359" s="72"/>
      <c r="Y359" s="72"/>
      <c r="Z359" s="72"/>
      <c r="AA359" s="72"/>
      <c r="AB359" s="72"/>
      <c r="AC359" s="72"/>
      <c r="AD359" s="72"/>
      <c r="AE359" s="72"/>
      <c r="AF359" s="72"/>
    </row>
    <row r="360" spans="1:32" x14ac:dyDescent="0.3">
      <c r="A360" s="73">
        <v>3</v>
      </c>
      <c r="B360" s="96">
        <v>44829</v>
      </c>
      <c r="C360" s="85" t="s">
        <v>174</v>
      </c>
      <c r="D360" s="99">
        <v>0.68402777777777779</v>
      </c>
      <c r="E360" s="85" t="s">
        <v>170</v>
      </c>
      <c r="G360" s="73">
        <f>$G$21</f>
        <v>0.66700000000000004</v>
      </c>
      <c r="H360" s="73">
        <f>DVOA!$F$618</f>
        <v>1</v>
      </c>
      <c r="I360" s="73">
        <f>DVOA!$F$620</f>
        <v>10</v>
      </c>
      <c r="J360" s="73">
        <f>DVOA!$F$624</f>
        <v>1</v>
      </c>
      <c r="K360" s="73">
        <f>DVOA!$F$627</f>
        <v>18</v>
      </c>
      <c r="L360" s="73">
        <f>DVOA!$F$628</f>
        <v>6</v>
      </c>
      <c r="M360" s="73">
        <f>DVOA!$F$629</f>
        <v>2</v>
      </c>
      <c r="N360" s="73">
        <f>DVOA!$F$632</f>
        <v>6</v>
      </c>
      <c r="O360" s="81">
        <f>DVOA!$F$621</f>
        <v>1</v>
      </c>
      <c r="P360" s="88"/>
      <c r="Q360" s="82">
        <f>DVOA!$AE$618</f>
        <v>27</v>
      </c>
      <c r="R360" s="73">
        <f>DVOA!$AE$619</f>
        <v>18</v>
      </c>
      <c r="S360" s="81">
        <f>DVOA!$AE$620</f>
        <v>26</v>
      </c>
      <c r="T360" s="75"/>
      <c r="U360" s="87">
        <f>DVOA!$AE$632</f>
        <v>15</v>
      </c>
      <c r="V360" s="88"/>
      <c r="W360" s="82">
        <f>DVOA!$AE$628</f>
        <v>5</v>
      </c>
      <c r="X360" s="72"/>
      <c r="Y360" s="72"/>
      <c r="Z360" s="72"/>
      <c r="AA360" s="72"/>
      <c r="AB360" s="72"/>
      <c r="AC360" s="72"/>
      <c r="AD360" s="72"/>
      <c r="AE360" s="72"/>
      <c r="AF360" s="72"/>
    </row>
    <row r="361" spans="1:32" x14ac:dyDescent="0.3">
      <c r="A361" s="73">
        <v>4</v>
      </c>
      <c r="B361" s="96">
        <v>44836</v>
      </c>
      <c r="C361" s="84" t="s">
        <v>179</v>
      </c>
      <c r="D361" s="99">
        <v>0.68402777777777779</v>
      </c>
      <c r="E361" s="85" t="s">
        <v>169</v>
      </c>
      <c r="G361" s="73">
        <f>$G$19</f>
        <v>0.33300000000000002</v>
      </c>
      <c r="H361" s="73">
        <f>DVOA!$F$450</f>
        <v>21</v>
      </c>
      <c r="I361" s="73">
        <f>DVOA!$F$452</f>
        <v>29</v>
      </c>
      <c r="J361" s="73">
        <f>DVOA!$F$456</f>
        <v>16</v>
      </c>
      <c r="K361" s="73">
        <f>DVOA!$F$459</f>
        <v>2</v>
      </c>
      <c r="L361" s="73">
        <f>DVOA!$F$460</f>
        <v>28</v>
      </c>
      <c r="M361" s="73">
        <f>DVOA!$F$461</f>
        <v>10</v>
      </c>
      <c r="N361" s="73">
        <f>DVOA!$F$464</f>
        <v>25</v>
      </c>
      <c r="O361" s="81">
        <f>DVOA!$F$453</f>
        <v>28</v>
      </c>
      <c r="P361" s="88"/>
      <c r="Q361" s="82">
        <f>DVOA!$AE$450</f>
        <v>13</v>
      </c>
      <c r="R361" s="73">
        <f>DVOA!$AE$451</f>
        <v>22</v>
      </c>
      <c r="S361" s="81">
        <f>DVOA!$AE$452</f>
        <v>1</v>
      </c>
      <c r="T361" s="75"/>
      <c r="U361" s="87">
        <f>DVOA!$AE$464</f>
        <v>26</v>
      </c>
      <c r="V361" s="88"/>
      <c r="W361" s="82">
        <f>DVOA!$AE$460</f>
        <v>19</v>
      </c>
      <c r="X361" s="72"/>
      <c r="Y361" s="72"/>
      <c r="Z361" s="72"/>
      <c r="AA361" s="72"/>
      <c r="AB361" s="72"/>
      <c r="AC361" s="72"/>
      <c r="AD361" s="72"/>
      <c r="AE361" s="72"/>
      <c r="AF361" s="72"/>
    </row>
    <row r="362" spans="1:32" x14ac:dyDescent="0.3">
      <c r="A362" s="73">
        <v>5</v>
      </c>
      <c r="B362" s="96">
        <v>44843</v>
      </c>
      <c r="C362" s="84" t="s">
        <v>206</v>
      </c>
      <c r="D362" s="99">
        <v>0.39583333333333331</v>
      </c>
      <c r="E362" s="85" t="s">
        <v>172</v>
      </c>
      <c r="G362" s="73">
        <f>$G$75</f>
        <v>0.66700000000000004</v>
      </c>
      <c r="H362" s="73">
        <f>DVOA!$F$492</f>
        <v>28</v>
      </c>
      <c r="I362" s="73">
        <f>DVOA!$F$494</f>
        <v>28</v>
      </c>
      <c r="J362" s="73">
        <f>DVOA!$F$498</f>
        <v>25</v>
      </c>
      <c r="K362" s="73">
        <f>DVOA!$F$501</f>
        <v>22</v>
      </c>
      <c r="L362" s="73">
        <f>DVOA!$F$502</f>
        <v>13</v>
      </c>
      <c r="M362" s="73">
        <f>DVOA!$F$503</f>
        <v>11</v>
      </c>
      <c r="N362" s="73">
        <f>DVOA!$F$506</f>
        <v>22</v>
      </c>
      <c r="O362" s="81">
        <f>DVOA!$F$495</f>
        <v>30</v>
      </c>
      <c r="P362" s="88"/>
      <c r="Q362" s="82">
        <f>DVOA!$AE$492</f>
        <v>20</v>
      </c>
      <c r="R362" s="73">
        <f>DVOA!$AE$493</f>
        <v>25</v>
      </c>
      <c r="S362" s="81">
        <f>DVOA!$AE$494</f>
        <v>11</v>
      </c>
      <c r="T362" s="75"/>
      <c r="U362" s="87">
        <f>DVOA!$AE$506</f>
        <v>13</v>
      </c>
      <c r="V362" s="88"/>
      <c r="W362" s="82">
        <f>DVOA!$AE$502</f>
        <v>28</v>
      </c>
      <c r="X362" s="72"/>
      <c r="Y362" s="72"/>
      <c r="Z362" s="72"/>
      <c r="AA362" s="72"/>
      <c r="AB362" s="72"/>
      <c r="AC362" s="72"/>
      <c r="AD362" s="72"/>
      <c r="AE362" s="72"/>
      <c r="AF362" s="72"/>
    </row>
    <row r="363" spans="1:32" x14ac:dyDescent="0.3">
      <c r="A363" s="73">
        <v>6</v>
      </c>
      <c r="B363" s="96">
        <v>44850</v>
      </c>
      <c r="C363" s="84" t="s">
        <v>176</v>
      </c>
      <c r="D363" s="99">
        <v>0.54166666666666663</v>
      </c>
      <c r="E363" s="85" t="s">
        <v>170</v>
      </c>
      <c r="G363" s="73">
        <f>$G$70</f>
        <v>0.33300000000000002</v>
      </c>
      <c r="H363" s="73">
        <f>DVOA!$F$513</f>
        <v>32</v>
      </c>
      <c r="I363" s="73">
        <f>DVOA!$F$515</f>
        <v>12</v>
      </c>
      <c r="J363" s="73">
        <f>DVOA!$F$519</f>
        <v>32</v>
      </c>
      <c r="K363" s="73">
        <f>DVOA!$F$522</f>
        <v>13</v>
      </c>
      <c r="L363" s="73">
        <f>DVOA!$F$523</f>
        <v>31</v>
      </c>
      <c r="M363" s="73">
        <f>DVOA!$F$524</f>
        <v>30</v>
      </c>
      <c r="N363" s="73">
        <f>DVOA!$F$527</f>
        <v>15</v>
      </c>
      <c r="O363" s="81">
        <f>DVOA!$F$516</f>
        <v>23</v>
      </c>
      <c r="P363" s="88"/>
      <c r="Q363" s="82">
        <f>DVOA!$AE$513</f>
        <v>19</v>
      </c>
      <c r="R363" s="73">
        <f>DVOA!$AE$514</f>
        <v>23</v>
      </c>
      <c r="S363" s="81">
        <f>DVOA!$AE$515</f>
        <v>17</v>
      </c>
      <c r="T363" s="75"/>
      <c r="U363" s="87">
        <f>DVOA!$AE$527</f>
        <v>7</v>
      </c>
      <c r="V363" s="88"/>
      <c r="W363" s="82">
        <f>DVOA!$AE$523</f>
        <v>30</v>
      </c>
      <c r="X363" s="72"/>
      <c r="Y363" s="72"/>
      <c r="Z363" s="72"/>
      <c r="AA363" s="72"/>
      <c r="AB363" s="72"/>
      <c r="AC363" s="72"/>
      <c r="AD363" s="72"/>
      <c r="AE363" s="72"/>
      <c r="AF363" s="72"/>
    </row>
    <row r="364" spans="1:32" x14ac:dyDescent="0.3">
      <c r="A364" s="73">
        <v>7</v>
      </c>
      <c r="B364" s="96">
        <v>44857</v>
      </c>
      <c r="C364" s="84" t="s">
        <v>222</v>
      </c>
      <c r="D364" s="99">
        <v>0.54166666666666663</v>
      </c>
      <c r="E364" s="85" t="s">
        <v>170</v>
      </c>
      <c r="G364" s="73">
        <f>$G$49</f>
        <v>0.33300000000000002</v>
      </c>
      <c r="H364" s="73">
        <f>DVOA!$F$660</f>
        <v>29</v>
      </c>
      <c r="I364" s="73">
        <f>DVOA!$F$662</f>
        <v>16</v>
      </c>
      <c r="J364" s="73">
        <f>DVOA!$F$666</f>
        <v>28</v>
      </c>
      <c r="K364" s="73">
        <f>DVOA!$F$669</f>
        <v>25</v>
      </c>
      <c r="L364" s="73">
        <f>DVOA!$F$670</f>
        <v>20</v>
      </c>
      <c r="M364" s="73">
        <f>DVOA!$F$671</f>
        <v>28</v>
      </c>
      <c r="N364" s="73">
        <f>DVOA!$F$674</f>
        <v>21</v>
      </c>
      <c r="O364" s="81">
        <f>DVOA!$F$663</f>
        <v>18</v>
      </c>
      <c r="P364" s="88"/>
      <c r="Q364" s="82">
        <f>DVOA!$AE$660</f>
        <v>29</v>
      </c>
      <c r="R364" s="73">
        <f>DVOA!$AE$661</f>
        <v>27</v>
      </c>
      <c r="S364" s="81">
        <f>DVOA!$AE$662</f>
        <v>25</v>
      </c>
      <c r="T364" s="75"/>
      <c r="U364" s="87">
        <f>DVOA!$AE$674</f>
        <v>18</v>
      </c>
      <c r="V364" s="88"/>
      <c r="W364" s="82">
        <f>DVOA!$AE$670</f>
        <v>32</v>
      </c>
      <c r="X364" s="72"/>
      <c r="Y364" s="72"/>
      <c r="Z364" s="72"/>
      <c r="AA364" s="72"/>
      <c r="AB364" s="72"/>
      <c r="AC364" s="72"/>
      <c r="AD364" s="72"/>
      <c r="AE364" s="72"/>
      <c r="AF364" s="72"/>
    </row>
    <row r="365" spans="1:32" x14ac:dyDescent="0.3">
      <c r="A365" s="73">
        <v>8</v>
      </c>
      <c r="B365" s="96">
        <v>44864</v>
      </c>
      <c r="C365" s="84" t="s">
        <v>183</v>
      </c>
      <c r="D365" s="99">
        <v>0.84722222222222221</v>
      </c>
      <c r="E365" s="85" t="s">
        <v>194</v>
      </c>
      <c r="G365" s="85">
        <f>$G$73</f>
        <v>0.66700000000000004</v>
      </c>
      <c r="H365" s="85">
        <f>DVOA!$F$72</f>
        <v>2</v>
      </c>
      <c r="I365" s="85">
        <f>DVOA!$F$74</f>
        <v>5</v>
      </c>
      <c r="J365" s="85">
        <f>DVOA!$F$78</f>
        <v>2</v>
      </c>
      <c r="K365" s="85">
        <f>DVOA!$F$81</f>
        <v>14</v>
      </c>
      <c r="L365" s="85">
        <f>DVOA!$F$82</f>
        <v>26</v>
      </c>
      <c r="M365" s="85">
        <f>DVOA!$F$83</f>
        <v>3</v>
      </c>
      <c r="N365" s="85">
        <f>DVOA!$F$86</f>
        <v>1</v>
      </c>
      <c r="O365" s="90">
        <f>DVOA!$F$75</f>
        <v>11</v>
      </c>
      <c r="P365" s="88"/>
      <c r="Q365" s="91">
        <f>DVOA!$AE$72</f>
        <v>6</v>
      </c>
      <c r="R365" s="85">
        <f>DVOA!$AE$73</f>
        <v>5</v>
      </c>
      <c r="S365" s="90">
        <f>DVOA!$AE$74</f>
        <v>32</v>
      </c>
      <c r="T365" s="75"/>
      <c r="U365" s="94">
        <f>DVOA!$AE$86</f>
        <v>8</v>
      </c>
      <c r="V365" s="88"/>
      <c r="W365" s="82">
        <f>DVOA!$AE$82</f>
        <v>1</v>
      </c>
      <c r="X365" s="72"/>
      <c r="Y365" s="72"/>
      <c r="Z365" s="72"/>
      <c r="AA365" s="72"/>
      <c r="AB365" s="72"/>
      <c r="AC365" s="72"/>
      <c r="AD365" s="72"/>
      <c r="AE365" s="72"/>
      <c r="AF365" s="72"/>
    </row>
    <row r="366" spans="1:32" x14ac:dyDescent="0.3">
      <c r="A366" s="73">
        <v>9</v>
      </c>
      <c r="B366" s="96">
        <v>44871</v>
      </c>
      <c r="C366" s="85" t="s">
        <v>165</v>
      </c>
      <c r="D366" s="99">
        <v>0.54166666666666663</v>
      </c>
      <c r="E366" s="85" t="s">
        <v>170</v>
      </c>
      <c r="G366" s="73">
        <f>$G$113</f>
        <v>0.33300000000000002</v>
      </c>
      <c r="H366" s="73">
        <f>DVOA!$F$219</f>
        <v>22</v>
      </c>
      <c r="I366" s="73">
        <f>DVOA!$F$221</f>
        <v>24</v>
      </c>
      <c r="J366" s="73">
        <f>DVOA!$F$225</f>
        <v>19</v>
      </c>
      <c r="K366" s="73">
        <f>DVOA!$F$228</f>
        <v>19</v>
      </c>
      <c r="L366" s="73">
        <f>DVOA!$F$229</f>
        <v>24</v>
      </c>
      <c r="M366" s="73">
        <f>DVOA!$F$230</f>
        <v>18</v>
      </c>
      <c r="N366" s="73">
        <f>DVOA!$F$233</f>
        <v>18</v>
      </c>
      <c r="O366" s="81">
        <f>DVOA!$F$222</f>
        <v>22</v>
      </c>
      <c r="P366" s="88"/>
      <c r="Q366" s="82">
        <f>DVOA!$AE$219</f>
        <v>7</v>
      </c>
      <c r="R366" s="73">
        <f>DVOA!$AE$220</f>
        <v>12</v>
      </c>
      <c r="S366" s="81">
        <f>DVOA!$AE$221</f>
        <v>5</v>
      </c>
      <c r="T366" s="75"/>
      <c r="U366" s="87">
        <f>DVOA!$AE$233</f>
        <v>11</v>
      </c>
      <c r="V366" s="88"/>
      <c r="W366" s="82">
        <f>DVOA!$AE$229</f>
        <v>13</v>
      </c>
      <c r="X366" s="72"/>
      <c r="Y366" s="72"/>
      <c r="Z366" s="72"/>
      <c r="AA366" s="72"/>
      <c r="AB366" s="72"/>
      <c r="AC366" s="72"/>
      <c r="AD366" s="72"/>
      <c r="AE366" s="72"/>
      <c r="AF366" s="72"/>
    </row>
    <row r="367" spans="1:32" x14ac:dyDescent="0.3">
      <c r="A367" s="73">
        <v>10</v>
      </c>
      <c r="B367" s="96">
        <v>44878</v>
      </c>
      <c r="C367" s="84" t="s">
        <v>219</v>
      </c>
      <c r="D367" s="99">
        <v>0.68402777777777779</v>
      </c>
      <c r="E367" s="85" t="s">
        <v>170</v>
      </c>
      <c r="G367" s="73">
        <f>$G$173</f>
        <v>0.66700000000000004</v>
      </c>
      <c r="H367" s="73">
        <f>DVOA!$F$177</f>
        <v>8</v>
      </c>
      <c r="I367" s="73">
        <f>DVOA!$F$179</f>
        <v>19</v>
      </c>
      <c r="J367" s="73">
        <f>DVOA!$F$183</f>
        <v>6</v>
      </c>
      <c r="K367" s="73">
        <f>DVOA!$F$186</f>
        <v>10</v>
      </c>
      <c r="L367" s="73">
        <f>DVOA!$F$187</f>
        <v>10</v>
      </c>
      <c r="M367" s="73">
        <f>DVOA!$F$188</f>
        <v>12</v>
      </c>
      <c r="N367" s="73">
        <f>DVOA!$F$191</f>
        <v>9</v>
      </c>
      <c r="O367" s="81">
        <f>DVOA!$F$180</f>
        <v>25</v>
      </c>
      <c r="P367" s="88"/>
      <c r="Q367" s="82">
        <f>DVOA!$AE$177</f>
        <v>15</v>
      </c>
      <c r="R367" s="73">
        <f>DVOA!$AE$178</f>
        <v>17</v>
      </c>
      <c r="S367" s="81">
        <f>DVOA!$AE$179</f>
        <v>4</v>
      </c>
      <c r="T367" s="75"/>
      <c r="U367" s="87">
        <f>DVOA!$AE$191</f>
        <v>4</v>
      </c>
      <c r="V367" s="88"/>
      <c r="W367" s="82">
        <f>DVOA!$AE$187</f>
        <v>6</v>
      </c>
      <c r="X367" s="72"/>
      <c r="Y367" s="72"/>
      <c r="Z367" s="72"/>
      <c r="AA367" s="72"/>
      <c r="AB367" s="72"/>
      <c r="AC367" s="72"/>
      <c r="AD367" s="72"/>
      <c r="AE367" s="72"/>
      <c r="AF367" s="72"/>
    </row>
    <row r="368" spans="1:32" x14ac:dyDescent="0.3">
      <c r="A368" s="73">
        <v>11</v>
      </c>
      <c r="B368" s="96">
        <v>44882</v>
      </c>
      <c r="C368" s="84" t="s">
        <v>216</v>
      </c>
      <c r="D368" s="99">
        <v>0.84375</v>
      </c>
      <c r="E368" s="85" t="s">
        <v>221</v>
      </c>
      <c r="G368" s="73">
        <f>$G$103</f>
        <v>0.33300000000000002</v>
      </c>
      <c r="H368" s="73">
        <f>DVOA!$F$639</f>
        <v>26</v>
      </c>
      <c r="I368" s="73">
        <f>DVOA!$F$641</f>
        <v>20</v>
      </c>
      <c r="J368" s="73">
        <f>DVOA!$F$645</f>
        <v>26</v>
      </c>
      <c r="K368" s="73">
        <f>DVOA!$F$648</f>
        <v>31</v>
      </c>
      <c r="L368" s="73">
        <f>DVOA!$F$649</f>
        <v>32</v>
      </c>
      <c r="M368" s="73">
        <f>DVOA!$F$650</f>
        <v>22</v>
      </c>
      <c r="N368" s="73">
        <f>DVOA!$F$653</f>
        <v>5</v>
      </c>
      <c r="O368" s="81">
        <f>DVOA!$F$642</f>
        <v>7</v>
      </c>
      <c r="P368" s="88"/>
      <c r="Q368" s="82">
        <f>DVOA!$AE$639</f>
        <v>17</v>
      </c>
      <c r="R368" s="73">
        <f>DVOA!$AE$640</f>
        <v>8</v>
      </c>
      <c r="S368" s="81">
        <f>DVOA!$AE$641</f>
        <v>27</v>
      </c>
      <c r="T368" s="75"/>
      <c r="U368" s="87">
        <f>DVOA!$AE$653</f>
        <v>24</v>
      </c>
      <c r="V368" s="88"/>
      <c r="W368" s="82">
        <f>DVOA!$AE$649</f>
        <v>26</v>
      </c>
      <c r="X368" s="72"/>
      <c r="Y368" s="72"/>
      <c r="Z368" s="72"/>
      <c r="AA368" s="72"/>
      <c r="AB368" s="72"/>
      <c r="AC368" s="72"/>
      <c r="AD368" s="72"/>
      <c r="AE368" s="72"/>
      <c r="AF368" s="72"/>
    </row>
    <row r="369" spans="1:32" x14ac:dyDescent="0.3">
      <c r="A369" s="73">
        <v>12</v>
      </c>
      <c r="B369" s="96">
        <v>44892</v>
      </c>
      <c r="C369" s="84" t="s">
        <v>214</v>
      </c>
      <c r="D369" s="99">
        <v>0.84722222222222221</v>
      </c>
      <c r="E369" s="84" t="s">
        <v>194</v>
      </c>
      <c r="G369" s="77">
        <f>$G$10</f>
        <v>1</v>
      </c>
      <c r="H369" s="73">
        <f>DVOA!$F$534</f>
        <v>6</v>
      </c>
      <c r="I369" s="73">
        <f>DVOA!$F$536</f>
        <v>25</v>
      </c>
      <c r="J369" s="73">
        <f>DVOA!$F$540</f>
        <v>3</v>
      </c>
      <c r="K369" s="73">
        <f>DVOA!$F$543</f>
        <v>7</v>
      </c>
      <c r="L369" s="73">
        <f>DVOA!$F$544</f>
        <v>4</v>
      </c>
      <c r="M369" s="73">
        <f>DVOA!$F$545</f>
        <v>13</v>
      </c>
      <c r="N369" s="73">
        <f>DVOA!$F$548</f>
        <v>7</v>
      </c>
      <c r="O369" s="81">
        <f>DVOA!$F$537</f>
        <v>16</v>
      </c>
      <c r="P369" s="88"/>
      <c r="Q369" s="82">
        <f>DVOA!$AE$534</f>
        <v>4</v>
      </c>
      <c r="R369" s="73">
        <f>DVOA!$AE$535</f>
        <v>4</v>
      </c>
      <c r="S369" s="81">
        <f>DVOA!$AE$536</f>
        <v>10</v>
      </c>
      <c r="T369" s="75"/>
      <c r="U369" s="87">
        <f>DVOA!$AE$548</f>
        <v>28</v>
      </c>
      <c r="V369" s="88"/>
      <c r="W369" s="82">
        <f>DVOA!$AE$544</f>
        <v>4</v>
      </c>
      <c r="X369" s="72"/>
      <c r="Y369" s="72"/>
      <c r="Z369" s="72"/>
      <c r="AA369" s="72"/>
      <c r="AB369" s="72"/>
      <c r="AC369" s="72"/>
      <c r="AD369" s="72"/>
      <c r="AE369" s="72"/>
      <c r="AF369" s="72"/>
    </row>
    <row r="370" spans="1:32" x14ac:dyDescent="0.3">
      <c r="A370" s="73">
        <v>13</v>
      </c>
      <c r="B370" s="96">
        <v>44899</v>
      </c>
      <c r="C370" s="84" t="s">
        <v>163</v>
      </c>
      <c r="D370" s="99">
        <v>0.54166666666666663</v>
      </c>
      <c r="E370" s="84" t="s">
        <v>170</v>
      </c>
      <c r="F370" s="113"/>
      <c r="G370" s="84">
        <f>$G$48</f>
        <v>0.66700000000000004</v>
      </c>
      <c r="H370" s="73">
        <f>DVOA!$F$114</f>
        <v>11</v>
      </c>
      <c r="I370" s="73">
        <f>DVOA!$F$116</f>
        <v>22</v>
      </c>
      <c r="J370" s="73">
        <f>DVOA!$F$120</f>
        <v>10</v>
      </c>
      <c r="K370" s="73">
        <f>DVOA!$F$123</f>
        <v>1</v>
      </c>
      <c r="L370" s="73">
        <f>DVOA!$F$124</f>
        <v>27</v>
      </c>
      <c r="M370" s="73">
        <f>DVOA!$F$125</f>
        <v>17</v>
      </c>
      <c r="N370" s="73">
        <f>DVOA!$F$128</f>
        <v>16</v>
      </c>
      <c r="O370" s="110">
        <f>DVOA!$F$117</f>
        <v>8</v>
      </c>
      <c r="P370" s="88"/>
      <c r="Q370" s="112">
        <f>DVOA!$AE$114</f>
        <v>28</v>
      </c>
      <c r="R370" s="73">
        <f>DVOA!$AE$115</f>
        <v>32</v>
      </c>
      <c r="S370" s="110">
        <f>DVOA!$AE$116</f>
        <v>6</v>
      </c>
      <c r="T370" s="75"/>
      <c r="U370" s="111">
        <f>DVOA!$AE$128</f>
        <v>22</v>
      </c>
      <c r="V370" s="88"/>
      <c r="W370" s="112">
        <f>DVOA!$AE$124</f>
        <v>23</v>
      </c>
      <c r="X370" s="72"/>
      <c r="Y370" s="72"/>
      <c r="Z370" s="72"/>
      <c r="AA370" s="72"/>
      <c r="AB370" s="72"/>
      <c r="AC370" s="72"/>
      <c r="AD370" s="72"/>
      <c r="AE370" s="72"/>
      <c r="AF370" s="72"/>
    </row>
    <row r="371" spans="1:32" x14ac:dyDescent="0.3">
      <c r="A371" s="73">
        <v>14</v>
      </c>
      <c r="B371" s="96" t="s">
        <v>147</v>
      </c>
      <c r="C371" s="101" t="s">
        <v>162</v>
      </c>
      <c r="D371" s="102" t="s">
        <v>162</v>
      </c>
      <c r="E371" s="101" t="s">
        <v>162</v>
      </c>
      <c r="G371" s="101" t="s">
        <v>162</v>
      </c>
      <c r="H371" s="101" t="s">
        <v>162</v>
      </c>
      <c r="I371" s="101" t="s">
        <v>162</v>
      </c>
      <c r="J371" s="101" t="s">
        <v>162</v>
      </c>
      <c r="K371" s="101" t="s">
        <v>162</v>
      </c>
      <c r="L371" s="101" t="s">
        <v>162</v>
      </c>
      <c r="M371" s="101" t="s">
        <v>162</v>
      </c>
      <c r="N371" s="101" t="s">
        <v>162</v>
      </c>
      <c r="O371" s="101" t="s">
        <v>162</v>
      </c>
      <c r="P371" s="88"/>
      <c r="Q371" s="101" t="s">
        <v>162</v>
      </c>
      <c r="R371" s="101" t="s">
        <v>162</v>
      </c>
      <c r="S371" s="101" t="s">
        <v>162</v>
      </c>
      <c r="T371" s="75"/>
      <c r="U371" s="101" t="s">
        <v>162</v>
      </c>
      <c r="V371" s="88"/>
      <c r="W371" s="101" t="s">
        <v>162</v>
      </c>
      <c r="X371" s="72"/>
      <c r="Y371" s="72"/>
      <c r="Z371" s="72"/>
      <c r="AA371" s="72"/>
      <c r="AB371" s="72"/>
      <c r="AC371" s="72"/>
      <c r="AD371" s="72"/>
      <c r="AE371" s="72"/>
      <c r="AF371" s="72"/>
    </row>
    <row r="372" spans="1:32" x14ac:dyDescent="0.3">
      <c r="A372" s="73">
        <v>15</v>
      </c>
      <c r="B372" s="96">
        <v>44914</v>
      </c>
      <c r="C372" s="85" t="s">
        <v>164</v>
      </c>
      <c r="D372" s="99">
        <v>0.84375</v>
      </c>
      <c r="E372" s="85" t="s">
        <v>171</v>
      </c>
      <c r="G372" s="73">
        <f>$G$8</f>
        <v>0.66700000000000004</v>
      </c>
      <c r="H372" s="73">
        <f>DVOA!$F$387</f>
        <v>16</v>
      </c>
      <c r="I372" s="73">
        <f>DVOA!$F$389</f>
        <v>4</v>
      </c>
      <c r="J372" s="73">
        <f>DVOA!$F$393</f>
        <v>22</v>
      </c>
      <c r="K372" s="73">
        <f>DVOA!$F$396</f>
        <v>30</v>
      </c>
      <c r="L372" s="73">
        <f>DVOA!$F$397</f>
        <v>30</v>
      </c>
      <c r="M372" s="73">
        <f>DVOA!$F$398</f>
        <v>7</v>
      </c>
      <c r="N372" s="73">
        <f>DVOA!$F$401</f>
        <v>17</v>
      </c>
      <c r="O372" s="81">
        <f>DVOA!$F$390</f>
        <v>2</v>
      </c>
      <c r="P372" s="88"/>
      <c r="Q372" s="82">
        <f>DVOA!$AE$387</f>
        <v>18</v>
      </c>
      <c r="R372" s="73">
        <f>DVOA!$AE$388</f>
        <v>16</v>
      </c>
      <c r="S372" s="81">
        <f>DVOA!$AE$389</f>
        <v>14</v>
      </c>
      <c r="T372" s="75"/>
      <c r="U372" s="87">
        <f>DVOA!$AE$401</f>
        <v>31</v>
      </c>
      <c r="V372" s="88"/>
      <c r="W372" s="82">
        <f>DVOA!$AE$397</f>
        <v>24</v>
      </c>
      <c r="X372" s="72"/>
      <c r="Y372" s="72"/>
      <c r="Z372" s="72"/>
      <c r="AA372" s="72"/>
      <c r="AB372" s="72"/>
      <c r="AC372" s="72"/>
      <c r="AD372" s="72"/>
      <c r="AE372" s="72"/>
      <c r="AF372" s="72"/>
    </row>
    <row r="373" spans="1:32" x14ac:dyDescent="0.3">
      <c r="A373" s="73">
        <v>16</v>
      </c>
      <c r="B373" s="96">
        <v>44920</v>
      </c>
      <c r="C373" s="84" t="s">
        <v>177</v>
      </c>
      <c r="D373" s="99">
        <v>0.54166666666666663</v>
      </c>
      <c r="E373" s="85" t="s">
        <v>170</v>
      </c>
      <c r="G373" s="73">
        <f>$G$71</f>
        <v>1</v>
      </c>
      <c r="H373" s="73">
        <f>DVOA!$F$408</f>
        <v>24</v>
      </c>
      <c r="I373" s="73">
        <f>DVOA!$F$410</f>
        <v>7</v>
      </c>
      <c r="J373" s="73">
        <f>DVOA!$F$414</f>
        <v>29</v>
      </c>
      <c r="K373" s="73">
        <f>DVOA!$F$417</f>
        <v>12</v>
      </c>
      <c r="L373" s="73">
        <f>DVOA!$F$418</f>
        <v>23</v>
      </c>
      <c r="M373" s="73">
        <f>DVOA!$F$419</f>
        <v>19</v>
      </c>
      <c r="N373" s="73">
        <f>DVOA!$F$422</f>
        <v>30</v>
      </c>
      <c r="O373" s="81">
        <f>DVOA!$F$411</f>
        <v>27</v>
      </c>
      <c r="P373" s="88"/>
      <c r="Q373" s="82">
        <f>DVOA!$AE$408</f>
        <v>2</v>
      </c>
      <c r="R373" s="73">
        <f>DVOA!$AE$409</f>
        <v>3</v>
      </c>
      <c r="S373" s="81">
        <f>DVOA!$AE$410</f>
        <v>15</v>
      </c>
      <c r="T373" s="75"/>
      <c r="U373" s="87">
        <f>DVOA!$AE$422</f>
        <v>29</v>
      </c>
      <c r="V373" s="88"/>
      <c r="W373" s="82">
        <f>DVOA!$AE$418</f>
        <v>11</v>
      </c>
      <c r="X373" s="72"/>
      <c r="Y373" s="72"/>
      <c r="Z373" s="72"/>
      <c r="AA373" s="72"/>
      <c r="AB373" s="72"/>
      <c r="AC373" s="72"/>
      <c r="AD373" s="72"/>
      <c r="AE373" s="72"/>
      <c r="AF373" s="72"/>
    </row>
    <row r="374" spans="1:32" x14ac:dyDescent="0.3">
      <c r="A374" s="73">
        <v>17</v>
      </c>
      <c r="B374" s="96">
        <v>44562</v>
      </c>
      <c r="C374" s="84" t="s">
        <v>152</v>
      </c>
      <c r="D374" s="99">
        <v>0.68402777777777779</v>
      </c>
      <c r="E374" s="85" t="s">
        <v>169</v>
      </c>
      <c r="G374" s="73">
        <f>$G$13</f>
        <v>0.66700000000000004</v>
      </c>
      <c r="H374" s="73">
        <f>DVOA!$F$429</f>
        <v>25</v>
      </c>
      <c r="I374" s="73">
        <f>DVOA!$F$431</f>
        <v>31</v>
      </c>
      <c r="J374" s="73">
        <f>DVOA!$F$435</f>
        <v>20</v>
      </c>
      <c r="K374" s="73">
        <f>DVOA!$F$438</f>
        <v>23</v>
      </c>
      <c r="L374" s="73">
        <f>DVOA!$F$439</f>
        <v>21</v>
      </c>
      <c r="M374" s="73">
        <f>DVOA!$F$440</f>
        <v>23</v>
      </c>
      <c r="N374" s="73">
        <f>DVOA!$F$443</f>
        <v>28</v>
      </c>
      <c r="O374" s="110">
        <f>DVOA!$F$432</f>
        <v>12</v>
      </c>
      <c r="P374" s="88"/>
      <c r="Q374" s="112">
        <f>DVOA!$AE$429</f>
        <v>11</v>
      </c>
      <c r="R374" s="73">
        <f>DVOA!$AE$430</f>
        <v>15</v>
      </c>
      <c r="S374" s="110">
        <f>DVOA!$AE$431</f>
        <v>3</v>
      </c>
      <c r="T374" s="75"/>
      <c r="U374" s="111">
        <f>DVOA!$AE$443</f>
        <v>20</v>
      </c>
      <c r="V374" s="88"/>
      <c r="W374" s="112">
        <f>DVOA!$AE$439</f>
        <v>17</v>
      </c>
      <c r="X374" s="72"/>
      <c r="Y374" s="72"/>
      <c r="Z374" s="72"/>
      <c r="AA374" s="72"/>
      <c r="AB374" s="72"/>
      <c r="AC374" s="72"/>
      <c r="AD374" s="72"/>
      <c r="AE374" s="72"/>
      <c r="AF374" s="72"/>
    </row>
    <row r="375" spans="1:32" x14ac:dyDescent="0.3">
      <c r="A375" s="73">
        <v>18</v>
      </c>
      <c r="B375" s="96">
        <v>44569</v>
      </c>
      <c r="C375" s="84" t="s">
        <v>182</v>
      </c>
      <c r="D375" s="99" t="s">
        <v>200</v>
      </c>
      <c r="E375" s="85"/>
      <c r="G375" s="73">
        <f>$G$113</f>
        <v>0.33300000000000002</v>
      </c>
      <c r="H375" s="73">
        <f>DVOA!$F$219</f>
        <v>22</v>
      </c>
      <c r="I375" s="73">
        <f>DVOA!$F$221</f>
        <v>24</v>
      </c>
      <c r="J375" s="73">
        <f>DVOA!$F$225</f>
        <v>19</v>
      </c>
      <c r="K375" s="73">
        <f>DVOA!$F$228</f>
        <v>19</v>
      </c>
      <c r="L375" s="73">
        <f>DVOA!$F$229</f>
        <v>24</v>
      </c>
      <c r="M375" s="73">
        <f>DVOA!$F$230</f>
        <v>18</v>
      </c>
      <c r="N375" s="73">
        <f>DVOA!$F$233</f>
        <v>18</v>
      </c>
      <c r="O375" s="81">
        <f>DVOA!$F$222</f>
        <v>22</v>
      </c>
      <c r="P375" s="79"/>
      <c r="Q375" s="82">
        <f>DVOA!$AE$219</f>
        <v>7</v>
      </c>
      <c r="R375" s="73">
        <f>DVOA!$AE$220</f>
        <v>12</v>
      </c>
      <c r="S375" s="81">
        <f>DVOA!$AE$221</f>
        <v>5</v>
      </c>
      <c r="T375" s="80"/>
      <c r="U375" s="87">
        <f>DVOA!$AE$233</f>
        <v>11</v>
      </c>
      <c r="V375" s="79"/>
      <c r="W375" s="82">
        <f>DVOA!$AE$229</f>
        <v>13</v>
      </c>
      <c r="X375" s="72"/>
      <c r="Y375" s="72"/>
      <c r="Z375" s="72"/>
      <c r="AA375" s="72"/>
      <c r="AB375" s="72"/>
      <c r="AC375" s="72"/>
      <c r="AD375" s="72"/>
      <c r="AE375" s="72"/>
      <c r="AF375" s="72"/>
    </row>
    <row r="377" spans="1:32" x14ac:dyDescent="0.3">
      <c r="B377" s="96" t="s">
        <v>148</v>
      </c>
      <c r="C377" s="73" t="s">
        <v>124</v>
      </c>
      <c r="D377" s="98" t="s">
        <v>144</v>
      </c>
      <c r="E377" s="73" t="s">
        <v>124</v>
      </c>
      <c r="F377" s="73" t="s">
        <v>145</v>
      </c>
      <c r="G377" s="73" t="s">
        <v>124</v>
      </c>
      <c r="H377" s="73" t="s">
        <v>146</v>
      </c>
      <c r="I377" s="73" t="s">
        <v>124</v>
      </c>
      <c r="J377" s="73" t="s">
        <v>110</v>
      </c>
      <c r="K377" s="73" t="s">
        <v>124</v>
      </c>
      <c r="L377" s="73" t="s">
        <v>111</v>
      </c>
      <c r="M377" s="73" t="s">
        <v>124</v>
      </c>
      <c r="N377" s="73" t="s">
        <v>112</v>
      </c>
      <c r="O377" s="73" t="s">
        <v>124</v>
      </c>
      <c r="P377" s="73" t="s">
        <v>113</v>
      </c>
      <c r="Q377" s="73" t="s">
        <v>124</v>
      </c>
      <c r="R377" s="73" t="s">
        <v>114</v>
      </c>
      <c r="S377" s="81" t="s">
        <v>124</v>
      </c>
      <c r="T377" s="71"/>
      <c r="U377" s="82" t="s">
        <v>33</v>
      </c>
      <c r="V377" s="73" t="s">
        <v>124</v>
      </c>
      <c r="W377" s="73" t="s">
        <v>34</v>
      </c>
      <c r="X377" s="73" t="s">
        <v>124</v>
      </c>
      <c r="Y377" s="73" t="s">
        <v>35</v>
      </c>
      <c r="Z377" s="81" t="s">
        <v>124</v>
      </c>
      <c r="AA377" s="71"/>
      <c r="AB377" s="87" t="s">
        <v>149</v>
      </c>
      <c r="AC377" s="81" t="s">
        <v>124</v>
      </c>
      <c r="AD377" s="71"/>
      <c r="AE377" s="82" t="s">
        <v>150</v>
      </c>
      <c r="AF377" s="73" t="s">
        <v>124</v>
      </c>
    </row>
    <row r="378" spans="1:32" x14ac:dyDescent="0.3">
      <c r="A378" s="73" t="s">
        <v>132</v>
      </c>
      <c r="B378" s="104">
        <f>AVERAGE(G358,G359,G360,G361,G362,G363,G364,G365,G366,G367,G368,G369,G370,G372,G373,G374,G375)</f>
        <v>0.58829411764705886</v>
      </c>
      <c r="C378" s="73">
        <f>$AJ$14</f>
        <v>2</v>
      </c>
      <c r="D378" s="104">
        <f>AVERAGE(H358,H359,H360,H361,H362,H363,H364,H365,H366,H367,H368,H369,H370,H372,H373,H374,H375)</f>
        <v>18.176470588235293</v>
      </c>
      <c r="E378" s="73">
        <f>$AJ$49</f>
        <v>26</v>
      </c>
      <c r="F378" s="104">
        <f>AVERAGE(I358,I359,I360,I361,I362,I363,I364,I365,I366,I367,I368,I369,I370,I372,I373,I374,I375)</f>
        <v>19.352941176470587</v>
      </c>
      <c r="G378" s="73">
        <f>$AJ$84</f>
        <v>27</v>
      </c>
      <c r="H378" s="104">
        <f>AVERAGE(J358,J359,J360,J361,J362,J363,J364,J365,J366,J367,J368,J369,J370,J372,J373,J374,J375)</f>
        <v>16.941176470588236</v>
      </c>
      <c r="I378" s="73">
        <f>$AJ$119</f>
        <v>21</v>
      </c>
      <c r="J378" s="104">
        <f>AVERAGE(K358,K359,K360,K361,K362,K363,K364,K365,K366,K367,K368,K369,K370,K372,K373,K374,K375)</f>
        <v>15.882352941176471</v>
      </c>
      <c r="K378" s="73">
        <f>$AJ$154</f>
        <v>11</v>
      </c>
      <c r="L378" s="104">
        <f>AVERAGE(L358,L359,L360,L361,L362,L363,L364,L365,L366,L367,L368,L369,L370,L372,L373,L374,L375)</f>
        <v>21.588235294117649</v>
      </c>
      <c r="M378" s="73">
        <f>$AJ$189</f>
        <v>31</v>
      </c>
      <c r="N378" s="104">
        <f>AVERAGE(M358,M359,M360,M361,M362,M363,M364,M365,M366,M367,M368,M369,M370,M372,M373,M374,M375)</f>
        <v>16.058823529411764</v>
      </c>
      <c r="O378" s="73">
        <f>$AJ$224</f>
        <v>15</v>
      </c>
      <c r="P378" s="104">
        <f>AVERAGE(N358,N359,N360,N361,N362,N363,N364,N365,N366,N367,N368,N369,N370,N372,N373,N374,N375)</f>
        <v>16.588235294117649</v>
      </c>
      <c r="Q378" s="73">
        <f>$AJ$259</f>
        <v>19</v>
      </c>
      <c r="R378" s="104">
        <f>AVERAGE(O358,O359,O360,O361,O362,O363,O364,O365,O366,O367,O368,O369,O370,O372,O373,O374,O375)</f>
        <v>16</v>
      </c>
      <c r="S378" s="81">
        <f>$AJ$294</f>
        <v>12</v>
      </c>
      <c r="T378" s="75"/>
      <c r="U378" s="104">
        <f>AVERAGE(Q358,Q359,Q360,Q361,Q362,Q363,Q364,Q365,Q366,Q367,Q368,Q369,Q370,Q372,Q373,Q374,Q375)</f>
        <v>15.411764705882353</v>
      </c>
      <c r="V378" s="73">
        <f>$BL$49</f>
        <v>10</v>
      </c>
      <c r="W378" s="104">
        <f>AVERAGE(R358,R359,R360,R361,R362,R363,R364,R365,R366,R367,R368,R369,R370,R372,R373,R374,R375)</f>
        <v>16.823529411764707</v>
      </c>
      <c r="X378" s="73">
        <f>$BL$119</f>
        <v>20</v>
      </c>
      <c r="Y378" s="104">
        <f>AVERAGE(S358,S359,S360,S361,S362,S363,S364,S365,S366,S367,S368,S369,S370,S372,S373,S374,S375)</f>
        <v>12.352941176470589</v>
      </c>
      <c r="Z378" s="81">
        <f>$BL$84</f>
        <v>5</v>
      </c>
      <c r="AA378" s="75"/>
      <c r="AB378" s="105">
        <f>AVERAGE(U358,U359,U360,U361,U362,U363,U364,U365,U366,U367,U368,U369,U370,U372,U373,U374,U375)</f>
        <v>18.176470588235293</v>
      </c>
      <c r="AC378" s="73">
        <f>$CN$84</f>
        <v>27</v>
      </c>
      <c r="AD378" s="75"/>
      <c r="AE378" s="104">
        <f>AVERAGE(W358,W359,W360,W361,W362,W363,W364,W365,W366,W367,W368,W369,W370,W372,W373,W374,W375)</f>
        <v>17.176470588235293</v>
      </c>
      <c r="AF378" s="73">
        <f>$CN$49</f>
        <v>23</v>
      </c>
    </row>
    <row r="379" spans="1:32" x14ac:dyDescent="0.3">
      <c r="A379" s="73" t="s">
        <v>133</v>
      </c>
      <c r="B379" s="104">
        <f>AVERAGE(G358,G359,G360,G361,G362,G363,G364,G365)</f>
        <v>0.54175000000000006</v>
      </c>
      <c r="C379" s="73">
        <f>$AN$14</f>
        <v>10</v>
      </c>
      <c r="D379" s="104">
        <f>AVERAGE(H358,H359,H360,H361,H362,H363,H364,H365)</f>
        <v>18.625</v>
      </c>
      <c r="E379" s="73">
        <f>$AN$49</f>
        <v>25</v>
      </c>
      <c r="F379" s="104">
        <f>AVERAGE(I358,I359,I360,I361,I362,I363,I364,I365)</f>
        <v>19.125</v>
      </c>
      <c r="G379" s="73">
        <f>$AN$84</f>
        <v>27</v>
      </c>
      <c r="H379" s="104">
        <f>AVERAGE(J358,J359,J360,J361,J362,J363,J364,J365)</f>
        <v>16.75</v>
      </c>
      <c r="I379" s="73">
        <f>$AN$119</f>
        <v>18</v>
      </c>
      <c r="J379" s="104">
        <f>AVERAGE(K358,K359,K360,K361,K362,K363,K364,K365)</f>
        <v>14.75</v>
      </c>
      <c r="K379" s="73">
        <f>$AN$154</f>
        <v>8</v>
      </c>
      <c r="L379" s="104">
        <f>AVERAGE(L358,L359,L360,L361,L362,L363,L364,L365)</f>
        <v>21.5</v>
      </c>
      <c r="M379" s="73">
        <f>$AN$189</f>
        <v>31</v>
      </c>
      <c r="N379" s="104">
        <f>AVERAGE(M358,M359,M360,M361,M362,M363,M364,M365)</f>
        <v>15.5</v>
      </c>
      <c r="O379" s="73">
        <f>$AN$224</f>
        <v>14</v>
      </c>
      <c r="P379" s="104">
        <f>AVERAGE(N358,N359,N360,N361,N362,N363,N364,N365)</f>
        <v>16.75</v>
      </c>
      <c r="Q379" s="73">
        <f>$AN$259</f>
        <v>17</v>
      </c>
      <c r="R379" s="104">
        <f>AVERAGE(O358,O359,O360,O361,O362,O363,O364,O365)</f>
        <v>16.375</v>
      </c>
      <c r="S379" s="81">
        <f>$AN$294</f>
        <v>12</v>
      </c>
      <c r="T379" s="75"/>
      <c r="U379" s="104">
        <f>AVERAGE(Q358,Q359,Q360,Q361,Q362,Q363,Q364,Q365)</f>
        <v>19.125</v>
      </c>
      <c r="V379" s="73">
        <f>$BP$49</f>
        <v>25</v>
      </c>
      <c r="W379" s="104">
        <f>AVERAGE(R358,R359,R360,R361,R362,R363,R364,R365)</f>
        <v>20.875</v>
      </c>
      <c r="X379" s="73">
        <f>$BP$119</f>
        <v>30</v>
      </c>
      <c r="Y379" s="104">
        <f>AVERAGE(S358,S359,S360,S361,S362,S363,S364,S365)</f>
        <v>15.125</v>
      </c>
      <c r="Z379" s="81">
        <f>$BP$84</f>
        <v>13</v>
      </c>
      <c r="AA379" s="75"/>
      <c r="AB379" s="105">
        <f>AVERAGE(U358,U359,U360,U361,U362,U363,U364,U365)</f>
        <v>16.125</v>
      </c>
      <c r="AC379" s="73">
        <f>$CR$84</f>
        <v>16</v>
      </c>
      <c r="AD379" s="75"/>
      <c r="AE379" s="104">
        <f>AVERAGE(W358,W359,W360,W361,W362,W363,W364,W365)</f>
        <v>19.375</v>
      </c>
      <c r="AF379" s="73">
        <f>$CR$49</f>
        <v>27</v>
      </c>
    </row>
    <row r="380" spans="1:32" x14ac:dyDescent="0.3">
      <c r="A380" s="73" t="s">
        <v>134</v>
      </c>
      <c r="B380" s="104">
        <f>AVERAGE(G366:G369,G370,G372:G375)</f>
        <v>0.6296666666666666</v>
      </c>
      <c r="C380" s="73">
        <f>$AR$14</f>
        <v>1</v>
      </c>
      <c r="D380" s="104">
        <f>AVERAGE(H366:H369,H370,H372:H375)</f>
        <v>17.777777777777779</v>
      </c>
      <c r="E380" s="73">
        <f>$AR$49</f>
        <v>21</v>
      </c>
      <c r="F380" s="104">
        <f>AVERAGE(I366:I369,I370,I372:I375)</f>
        <v>19.555555555555557</v>
      </c>
      <c r="G380" s="73">
        <f>$AR$84</f>
        <v>24</v>
      </c>
      <c r="H380" s="104">
        <f>AVERAGE(J366:J369,J370,J372:J375)</f>
        <v>17.111111111111111</v>
      </c>
      <c r="I380" s="73">
        <f>$AR$119</f>
        <v>18</v>
      </c>
      <c r="J380" s="104">
        <f>AVERAGE(K366:K369,K370,K372:K375)</f>
        <v>16.888888888888889</v>
      </c>
      <c r="K380" s="73">
        <f>$AR$154</f>
        <v>17</v>
      </c>
      <c r="L380" s="104">
        <f>AVERAGE(L366:L369,L370,L372:L375)</f>
        <v>21.666666666666668</v>
      </c>
      <c r="M380" s="73">
        <f>$AR$189</f>
        <v>30</v>
      </c>
      <c r="N380" s="104">
        <f>AVERAGE(M366:M369,M370,M372:M375)</f>
        <v>16.555555555555557</v>
      </c>
      <c r="O380" s="73">
        <f>$AR$224</f>
        <v>18</v>
      </c>
      <c r="P380" s="104">
        <f>AVERAGE(N366:N369,N370,N372:N375)</f>
        <v>16.444444444444443</v>
      </c>
      <c r="Q380" s="73">
        <f>$AR$259</f>
        <v>15</v>
      </c>
      <c r="R380" s="104">
        <f>AVERAGE(O366:O369,O370,O372:O375)</f>
        <v>15.666666666666666</v>
      </c>
      <c r="S380" s="81">
        <f>$AR$294</f>
        <v>14</v>
      </c>
      <c r="T380" s="75"/>
      <c r="U380" s="104">
        <f>AVERAGE(Q366:Q369,Q370,Q372:Q375)</f>
        <v>12.111111111111111</v>
      </c>
      <c r="V380" s="73">
        <f>$BT$49</f>
        <v>3</v>
      </c>
      <c r="W380" s="104">
        <f>AVERAGE(R366:R369,R370,R372:R375)</f>
        <v>13.222222222222221</v>
      </c>
      <c r="X380" s="73">
        <f>$BT$119</f>
        <v>6</v>
      </c>
      <c r="Y380" s="104">
        <f>AVERAGE(S366:S369,S370,S372:S375)</f>
        <v>9.8888888888888893</v>
      </c>
      <c r="Z380" s="81">
        <f>$BT$84</f>
        <v>2</v>
      </c>
      <c r="AA380" s="75"/>
      <c r="AB380" s="105">
        <f>AVERAGE(U366:U369,U370,U372:U375)</f>
        <v>20</v>
      </c>
      <c r="AC380" s="73">
        <f>$CV$84</f>
        <v>27</v>
      </c>
      <c r="AD380" s="75"/>
      <c r="AE380" s="104">
        <f>AVERAGE(W366:W369,W370,W372:W375)</f>
        <v>15.222222222222221</v>
      </c>
      <c r="AF380" s="73">
        <f>$CV$49</f>
        <v>9</v>
      </c>
    </row>
    <row r="381" spans="1:32" x14ac:dyDescent="0.3">
      <c r="A381" s="73" t="s">
        <v>135</v>
      </c>
      <c r="B381" s="104">
        <f>AVERAGE(G358,G359,G360,G361)</f>
        <v>0.58350000000000013</v>
      </c>
      <c r="C381" s="73">
        <f>$AV$14</f>
        <v>4</v>
      </c>
      <c r="D381" s="104">
        <f>AVERAGE(H358,H359,H360,H361)</f>
        <v>14.5</v>
      </c>
      <c r="E381" s="73">
        <f>$AV$49</f>
        <v>10</v>
      </c>
      <c r="F381" s="104">
        <f>AVERAGE(I358,I359,I360,I361)</f>
        <v>23</v>
      </c>
      <c r="G381" s="73">
        <f>$AV$84</f>
        <v>30</v>
      </c>
      <c r="H381" s="104">
        <f>AVERAGE(J358,J359,J360,J361)</f>
        <v>11.75</v>
      </c>
      <c r="I381" s="73">
        <f>$AV$119</f>
        <v>6</v>
      </c>
      <c r="J381" s="104">
        <f>AVERAGE(K358,K359,K360,K361)</f>
        <v>11</v>
      </c>
      <c r="K381" s="73">
        <f>$AV$154</f>
        <v>6</v>
      </c>
      <c r="L381" s="104">
        <f>AVERAGE(L358,L359,L360,L361)</f>
        <v>20.5</v>
      </c>
      <c r="M381" s="73">
        <f>$AV$189</f>
        <v>25</v>
      </c>
      <c r="N381" s="104">
        <f>AVERAGE(M358,M359,M360,M361)</f>
        <v>13</v>
      </c>
      <c r="O381" s="73">
        <f>$AV$224</f>
        <v>6</v>
      </c>
      <c r="P381" s="104">
        <f>AVERAGE(N358,N359,N360,N361)</f>
        <v>18.75</v>
      </c>
      <c r="Q381" s="73">
        <f>$AV$259</f>
        <v>22</v>
      </c>
      <c r="R381" s="104">
        <f>AVERAGE(O358,O359,O360,O361)</f>
        <v>12.25</v>
      </c>
      <c r="S381" s="81">
        <f>$AV$294</f>
        <v>6</v>
      </c>
      <c r="T381" s="75"/>
      <c r="U381" s="104">
        <f>AVERAGE(Q358,Q359,Q360,Q361)</f>
        <v>19.75</v>
      </c>
      <c r="V381" s="73">
        <f>$BX$49</f>
        <v>24</v>
      </c>
      <c r="W381" s="104">
        <f>AVERAGE(R358,R359,R360,R361)</f>
        <v>21.75</v>
      </c>
      <c r="X381" s="73">
        <f>$BX$119</f>
        <v>29</v>
      </c>
      <c r="Y381" s="104">
        <f>AVERAGE(S358,S359,S360,S361)</f>
        <v>9</v>
      </c>
      <c r="Z381" s="81">
        <f>$BX$84</f>
        <v>2</v>
      </c>
      <c r="AA381" s="75"/>
      <c r="AB381" s="105">
        <f>AVERAGE(U358,U359,U360,U361)</f>
        <v>20.75</v>
      </c>
      <c r="AC381" s="73">
        <f>$CZ$84</f>
        <v>26</v>
      </c>
      <c r="AD381" s="75"/>
      <c r="AE381" s="104">
        <f>AVERAGE(W358,W359,W360,W361)</f>
        <v>16</v>
      </c>
      <c r="AF381" s="73">
        <f>$CZ$49</f>
        <v>14</v>
      </c>
    </row>
    <row r="382" spans="1:32" x14ac:dyDescent="0.3">
      <c r="A382" s="73" t="s">
        <v>136</v>
      </c>
      <c r="B382" s="104">
        <f>AVERAGE(G362,G363,G364,G365)</f>
        <v>0.5</v>
      </c>
      <c r="C382" s="73">
        <f>$AZ$14</f>
        <v>10</v>
      </c>
      <c r="D382" s="104">
        <f>AVERAGE(H362,H363,H364,H365)</f>
        <v>22.75</v>
      </c>
      <c r="E382" s="73">
        <f>$AZ$49</f>
        <v>30</v>
      </c>
      <c r="F382" s="104">
        <f>AVERAGE(I362,I363,I364,I365)</f>
        <v>15.25</v>
      </c>
      <c r="G382" s="73">
        <f>$AZ$84</f>
        <v>11</v>
      </c>
      <c r="H382" s="104">
        <f>AVERAGE(J362,J363,J364,J365)</f>
        <v>21.75</v>
      </c>
      <c r="I382" s="73">
        <f>$AZ$119</f>
        <v>31</v>
      </c>
      <c r="J382" s="104">
        <f>AVERAGE(K362,K363,K364,K365)</f>
        <v>18.5</v>
      </c>
      <c r="K382" s="73">
        <f>$AZ$154</f>
        <v>23</v>
      </c>
      <c r="L382" s="104">
        <f>AVERAGE(L362,L363,L364,L365)</f>
        <v>22.5</v>
      </c>
      <c r="M382" s="73">
        <f>$AZ$189</f>
        <v>29</v>
      </c>
      <c r="N382" s="104">
        <f>AVERAGE(M362,M363,M364,M365)</f>
        <v>18</v>
      </c>
      <c r="O382" s="73">
        <f>$AZ$224</f>
        <v>18</v>
      </c>
      <c r="P382" s="104">
        <f>AVERAGE(N362,N363,N364,N365)</f>
        <v>14.75</v>
      </c>
      <c r="Q382" s="73">
        <f>$AZ$259</f>
        <v>12</v>
      </c>
      <c r="R382" s="104">
        <f>AVERAGE(O362,O363,O364,O365)</f>
        <v>20.5</v>
      </c>
      <c r="S382" s="81">
        <f>$AZ$294</f>
        <v>25</v>
      </c>
      <c r="T382" s="75"/>
      <c r="U382" s="104">
        <f>AVERAGE(Q362,Q363,Q364,Q365)</f>
        <v>18.5</v>
      </c>
      <c r="V382" s="73">
        <f>$CB$49</f>
        <v>22</v>
      </c>
      <c r="W382" s="104">
        <f>AVERAGE(R362,R363,R364,R365)</f>
        <v>20</v>
      </c>
      <c r="X382" s="73">
        <f>$CB$119</f>
        <v>23</v>
      </c>
      <c r="Y382" s="104">
        <f>AVERAGE(S362,S363,S364,S365)</f>
        <v>21.25</v>
      </c>
      <c r="Z382" s="81">
        <f>$CB$84</f>
        <v>25</v>
      </c>
      <c r="AA382" s="75"/>
      <c r="AB382" s="105">
        <f>AVERAGE(U362,U363,U364,U365)</f>
        <v>11.5</v>
      </c>
      <c r="AC382" s="73">
        <f>$DD$84</f>
        <v>5</v>
      </c>
      <c r="AD382" s="75"/>
      <c r="AE382" s="104">
        <f>AVERAGE(W362,W363,W364,W365)</f>
        <v>22.75</v>
      </c>
      <c r="AF382" s="73">
        <f>$DD$49</f>
        <v>28</v>
      </c>
    </row>
    <row r="383" spans="1:32" x14ac:dyDescent="0.3">
      <c r="A383" s="73" t="s">
        <v>137</v>
      </c>
      <c r="B383" s="104">
        <f>AVERAGE(G366:G369)</f>
        <v>0.58325000000000005</v>
      </c>
      <c r="C383" s="73">
        <f>$BD$14</f>
        <v>7</v>
      </c>
      <c r="D383" s="104">
        <f>AVERAGE(H366:H369)</f>
        <v>15.5</v>
      </c>
      <c r="E383" s="73">
        <f>$BD$49</f>
        <v>14</v>
      </c>
      <c r="F383" s="104">
        <f>AVERAGE(I366:I369)</f>
        <v>22</v>
      </c>
      <c r="G383" s="73">
        <f>$BD$84</f>
        <v>27</v>
      </c>
      <c r="H383" s="104">
        <f>AVERAGE(J366:J369)</f>
        <v>13.5</v>
      </c>
      <c r="I383" s="73">
        <f>$BD$119</f>
        <v>7</v>
      </c>
      <c r="J383" s="104">
        <f>AVERAGE(K366:K369)</f>
        <v>16.75</v>
      </c>
      <c r="K383" s="73">
        <f>$BD$154</f>
        <v>19</v>
      </c>
      <c r="L383" s="104">
        <f>AVERAGE(L366:L369)</f>
        <v>17.5</v>
      </c>
      <c r="M383" s="73">
        <f>$BD$189</f>
        <v>18</v>
      </c>
      <c r="N383" s="104">
        <f>AVERAGE(M366:M369)</f>
        <v>16.25</v>
      </c>
      <c r="O383" s="73">
        <f>$BD$224</f>
        <v>12</v>
      </c>
      <c r="P383" s="104">
        <f>AVERAGE(N366:N369)</f>
        <v>9.75</v>
      </c>
      <c r="Q383" s="73">
        <f>$BD$259</f>
        <v>2</v>
      </c>
      <c r="R383" s="104">
        <f>AVERAGE(O366:O369)</f>
        <v>17.5</v>
      </c>
      <c r="S383" s="81">
        <f>$BD$294</f>
        <v>21</v>
      </c>
      <c r="T383" s="75"/>
      <c r="U383" s="104">
        <f>AVERAGE(Q366:Q369)</f>
        <v>10.75</v>
      </c>
      <c r="V383" s="73">
        <f>$CF$49</f>
        <v>4</v>
      </c>
      <c r="W383" s="104">
        <f>AVERAGE(R366:R369)</f>
        <v>10.25</v>
      </c>
      <c r="X383" s="73">
        <f>$CF$119</f>
        <v>2</v>
      </c>
      <c r="Y383" s="104">
        <f>AVERAGE(S366:S369)</f>
        <v>11.5</v>
      </c>
      <c r="Z383" s="81">
        <f>$CF$84</f>
        <v>5</v>
      </c>
      <c r="AA383" s="75"/>
      <c r="AB383" s="105">
        <f>AVERAGE(U366:U369)</f>
        <v>16.75</v>
      </c>
      <c r="AC383" s="73">
        <f>$DH$84</f>
        <v>16</v>
      </c>
      <c r="AD383" s="75"/>
      <c r="AE383" s="104">
        <f>AVERAGE(W366:W369)</f>
        <v>12.25</v>
      </c>
      <c r="AF383" s="73">
        <f>$DH$49</f>
        <v>5</v>
      </c>
    </row>
    <row r="384" spans="1:32" x14ac:dyDescent="0.3">
      <c r="A384" s="73" t="s">
        <v>138</v>
      </c>
      <c r="B384" s="104">
        <f>AVERAGE(G370,G372:G375)</f>
        <v>0.66680000000000006</v>
      </c>
      <c r="C384" s="73">
        <f>$BH$14</f>
        <v>2</v>
      </c>
      <c r="D384" s="104">
        <f>AVERAGE(H370,H372:H375)</f>
        <v>19.600000000000001</v>
      </c>
      <c r="E384" s="73">
        <f>$BH$49</f>
        <v>27</v>
      </c>
      <c r="F384" s="104">
        <f>AVERAGE(I370,I372:I375)</f>
        <v>17.600000000000001</v>
      </c>
      <c r="G384" s="73">
        <f>$BH$84</f>
        <v>17</v>
      </c>
      <c r="H384" s="104">
        <f>AVERAGE(J370,J372:J375)</f>
        <v>20</v>
      </c>
      <c r="I384" s="73">
        <f>$BH$119</f>
        <v>28</v>
      </c>
      <c r="J384" s="104">
        <f>AVERAGE(K370,K372:K375)</f>
        <v>17</v>
      </c>
      <c r="K384" s="73">
        <f>$BH$154</f>
        <v>17</v>
      </c>
      <c r="L384" s="104">
        <f>AVERAGE(L370,L372:L375)</f>
        <v>25</v>
      </c>
      <c r="M384" s="73">
        <f>$BH$189</f>
        <v>31</v>
      </c>
      <c r="N384" s="104">
        <f>AVERAGE(M370,M372:M375)</f>
        <v>16.8</v>
      </c>
      <c r="O384" s="73">
        <f>$BH$224</f>
        <v>19</v>
      </c>
      <c r="P384" s="104">
        <f>AVERAGE(N370,N372:N375)</f>
        <v>21.8</v>
      </c>
      <c r="Q384" s="73">
        <f>$BH$259</f>
        <v>29</v>
      </c>
      <c r="R384" s="104">
        <f>AVERAGE(O370,O372:O375)</f>
        <v>14.2</v>
      </c>
      <c r="S384" s="81">
        <f>$BH$294</f>
        <v>8</v>
      </c>
      <c r="T384" s="80"/>
      <c r="U384" s="104">
        <f>AVERAGE(Q370,Q372:Q375)</f>
        <v>13.2</v>
      </c>
      <c r="V384" s="73">
        <f>$CJ$49</f>
        <v>6</v>
      </c>
      <c r="W384" s="104">
        <f>AVERAGE(R370,R372:R375)</f>
        <v>15.6</v>
      </c>
      <c r="X384" s="73">
        <f>$CJ$119</f>
        <v>15</v>
      </c>
      <c r="Y384" s="104">
        <f>AVERAGE(S370,S372:S375)</f>
        <v>8.6</v>
      </c>
      <c r="Z384" s="81">
        <f>$CJ$84</f>
        <v>2</v>
      </c>
      <c r="AA384" s="80"/>
      <c r="AB384" s="105">
        <f>AVERAGE(U370,U372:U375)</f>
        <v>22.6</v>
      </c>
      <c r="AC384" s="73">
        <f>$DL$84</f>
        <v>30</v>
      </c>
      <c r="AD384" s="80"/>
      <c r="AE384" s="104">
        <f>AVERAGE(W370,W372:W375)</f>
        <v>17.600000000000001</v>
      </c>
      <c r="AF384" s="73">
        <f>$DL$49</f>
        <v>17</v>
      </c>
    </row>
    <row r="386" spans="1:32" x14ac:dyDescent="0.3">
      <c r="A386" s="279" t="s">
        <v>84</v>
      </c>
      <c r="B386" s="280"/>
      <c r="C386" s="280"/>
      <c r="D386" s="280"/>
      <c r="E386" s="281"/>
    </row>
    <row r="387" spans="1:32" x14ac:dyDescent="0.3">
      <c r="A387" s="282"/>
      <c r="B387" s="283"/>
      <c r="C387" s="283"/>
      <c r="D387" s="283"/>
      <c r="E387" s="284"/>
    </row>
    <row r="388" spans="1:32" x14ac:dyDescent="0.3">
      <c r="A388" s="285"/>
      <c r="B388" s="286"/>
      <c r="C388" s="286"/>
      <c r="D388" s="286"/>
      <c r="E388" s="287"/>
      <c r="H388" s="306" t="s">
        <v>232</v>
      </c>
      <c r="I388" s="307"/>
      <c r="J388" s="307"/>
      <c r="K388" s="307"/>
      <c r="L388" s="307"/>
      <c r="M388" s="307"/>
      <c r="N388" s="307"/>
      <c r="O388" s="307"/>
      <c r="P388" s="307"/>
      <c r="Q388" s="307"/>
      <c r="R388" s="307"/>
      <c r="S388" s="307"/>
      <c r="T388" s="307"/>
      <c r="U388" s="307"/>
      <c r="V388" s="308"/>
      <c r="W388" s="86" t="s">
        <v>38</v>
      </c>
      <c r="X388" s="72"/>
      <c r="Y388" s="72"/>
      <c r="Z388" s="72"/>
      <c r="AA388" s="72"/>
      <c r="AB388" s="72"/>
      <c r="AC388" s="72"/>
      <c r="AD388" s="72"/>
      <c r="AE388" s="72"/>
      <c r="AF388" s="72"/>
    </row>
    <row r="389" spans="1:32" x14ac:dyDescent="0.3">
      <c r="A389" s="73" t="s">
        <v>139</v>
      </c>
      <c r="B389" s="96" t="s">
        <v>140</v>
      </c>
      <c r="C389" s="73" t="s">
        <v>141</v>
      </c>
      <c r="D389" s="98" t="s">
        <v>228</v>
      </c>
      <c r="E389" s="73" t="s">
        <v>142</v>
      </c>
      <c r="G389" s="73" t="s">
        <v>143</v>
      </c>
      <c r="H389" s="74" t="s">
        <v>144</v>
      </c>
      <c r="I389" s="74" t="s">
        <v>145</v>
      </c>
      <c r="J389" s="74" t="s">
        <v>146</v>
      </c>
      <c r="K389" s="74" t="s">
        <v>110</v>
      </c>
      <c r="L389" s="74" t="s">
        <v>111</v>
      </c>
      <c r="M389" s="74" t="s">
        <v>112</v>
      </c>
      <c r="N389" s="74" t="s">
        <v>113</v>
      </c>
      <c r="O389" s="89" t="s">
        <v>114</v>
      </c>
      <c r="P389" s="92"/>
      <c r="Q389" s="76" t="s">
        <v>33</v>
      </c>
      <c r="R389" s="74" t="s">
        <v>34</v>
      </c>
      <c r="S389" s="89" t="s">
        <v>35</v>
      </c>
      <c r="T389" s="71"/>
      <c r="U389" s="93" t="s">
        <v>149</v>
      </c>
      <c r="V389" s="92"/>
      <c r="W389" s="76" t="s">
        <v>150</v>
      </c>
      <c r="X389" s="72"/>
      <c r="Y389" s="72"/>
      <c r="Z389" s="72"/>
      <c r="AA389" s="72"/>
      <c r="AB389" s="72"/>
      <c r="AC389" s="72"/>
      <c r="AD389" s="72"/>
      <c r="AE389" s="72"/>
      <c r="AF389" s="72"/>
    </row>
    <row r="390" spans="1:32" x14ac:dyDescent="0.3">
      <c r="A390" s="73">
        <v>1</v>
      </c>
      <c r="B390" s="96">
        <v>44815</v>
      </c>
      <c r="C390" s="84" t="s">
        <v>166</v>
      </c>
      <c r="D390" s="99">
        <v>0.54166666666666663</v>
      </c>
      <c r="E390" s="99" t="s">
        <v>169</v>
      </c>
      <c r="G390" s="73">
        <f>$G$274</f>
        <v>0.5</v>
      </c>
      <c r="H390" s="73">
        <f>DVOA!$F$282</f>
        <v>13</v>
      </c>
      <c r="I390" s="73">
        <f>DVOA!$F$284</f>
        <v>2</v>
      </c>
      <c r="J390" s="73">
        <f>DVOA!$F$288</f>
        <v>27</v>
      </c>
      <c r="K390" s="73">
        <f>DVOA!$F$291</f>
        <v>27</v>
      </c>
      <c r="L390" s="73">
        <f>DVOA!$F$292</f>
        <v>16</v>
      </c>
      <c r="M390" s="73">
        <f>DVOA!$F$293</f>
        <v>16</v>
      </c>
      <c r="N390" s="73">
        <f>DVOA!$F$296</f>
        <v>29</v>
      </c>
      <c r="O390" s="81">
        <f>DVOA!$F$285</f>
        <v>24</v>
      </c>
      <c r="P390" s="88"/>
      <c r="Q390" s="82">
        <f>DVOA!$AE$282</f>
        <v>32</v>
      </c>
      <c r="R390" s="73">
        <f>DVOA!$AE$283</f>
        <v>31</v>
      </c>
      <c r="S390" s="81">
        <f>DVOA!$AE$284</f>
        <v>24</v>
      </c>
      <c r="T390" s="75"/>
      <c r="U390" s="87">
        <f>DVOA!$AE$296</f>
        <v>9</v>
      </c>
      <c r="V390" s="88"/>
      <c r="W390" s="82">
        <f>DVOA!$AE$292</f>
        <v>29</v>
      </c>
      <c r="X390" s="72"/>
      <c r="Y390" s="72"/>
      <c r="Z390" s="72"/>
      <c r="AA390" s="72"/>
      <c r="AB390" s="72"/>
      <c r="AC390" s="72"/>
      <c r="AD390" s="72"/>
      <c r="AE390" s="72"/>
      <c r="AF390" s="72"/>
    </row>
    <row r="391" spans="1:32" x14ac:dyDescent="0.3">
      <c r="A391" s="73">
        <v>2</v>
      </c>
      <c r="B391" s="96">
        <v>44822</v>
      </c>
      <c r="C391" s="84" t="s">
        <v>187</v>
      </c>
      <c r="D391" s="99">
        <v>0.68402777777777779</v>
      </c>
      <c r="E391" s="85" t="s">
        <v>169</v>
      </c>
      <c r="G391" s="73">
        <f>$G$20</f>
        <v>0.66700000000000004</v>
      </c>
      <c r="H391" s="73">
        <f>DVOA!$F$198</f>
        <v>5</v>
      </c>
      <c r="I391" s="73">
        <f>DVOA!$F$200</f>
        <v>8</v>
      </c>
      <c r="J391" s="73">
        <f>DVOA!$F$204</f>
        <v>4</v>
      </c>
      <c r="K391" s="73">
        <f>DVOA!$F$207</f>
        <v>3</v>
      </c>
      <c r="L391" s="73">
        <f>DVOA!$F$208</f>
        <v>12</v>
      </c>
      <c r="M391" s="73">
        <f>DVOA!$F$209</f>
        <v>8</v>
      </c>
      <c r="N391" s="73">
        <f>DVOA!$F$212</f>
        <v>20</v>
      </c>
      <c r="O391" s="81">
        <f>DVOA!$F$201</f>
        <v>15</v>
      </c>
      <c r="P391" s="88"/>
      <c r="Q391" s="82">
        <f>DVOA!$AE$198</f>
        <v>22</v>
      </c>
      <c r="R391" s="73">
        <f>DVOA!$AE$199</f>
        <v>14</v>
      </c>
      <c r="S391" s="81">
        <f>DVOA!$AE$200</f>
        <v>21</v>
      </c>
      <c r="T391" s="75"/>
      <c r="U391" s="87">
        <f>DVOA!$AE$212</f>
        <v>25</v>
      </c>
      <c r="V391" s="88"/>
      <c r="W391" s="82">
        <f>DVOA!$AE$208</f>
        <v>10</v>
      </c>
      <c r="X391" s="72"/>
      <c r="Y391" s="72"/>
      <c r="Z391" s="72"/>
      <c r="AA391" s="72"/>
      <c r="AB391" s="72"/>
      <c r="AC391" s="72"/>
      <c r="AD391" s="72"/>
      <c r="AE391" s="72"/>
      <c r="AF391" s="72"/>
    </row>
    <row r="392" spans="1:32" x14ac:dyDescent="0.3">
      <c r="A392" s="73">
        <v>3</v>
      </c>
      <c r="B392" s="96">
        <v>44829</v>
      </c>
      <c r="C392" s="85" t="s">
        <v>163</v>
      </c>
      <c r="D392" s="99">
        <v>0.54166666666666663</v>
      </c>
      <c r="E392" s="85" t="s">
        <v>169</v>
      </c>
      <c r="G392" s="73">
        <f>$G$48</f>
        <v>0.66700000000000004</v>
      </c>
      <c r="H392" s="73">
        <f>DVOA!$F$114</f>
        <v>11</v>
      </c>
      <c r="I392" s="73">
        <f>DVOA!$F$116</f>
        <v>22</v>
      </c>
      <c r="J392" s="73">
        <f>DVOA!$F$120</f>
        <v>10</v>
      </c>
      <c r="K392" s="73">
        <f>DVOA!$F$123</f>
        <v>1</v>
      </c>
      <c r="L392" s="73">
        <f>DVOA!$F$124</f>
        <v>27</v>
      </c>
      <c r="M392" s="73">
        <f>DVOA!$F$125</f>
        <v>17</v>
      </c>
      <c r="N392" s="73">
        <f>DVOA!$F$128</f>
        <v>16</v>
      </c>
      <c r="O392" s="81">
        <f>DVOA!$F$117</f>
        <v>8</v>
      </c>
      <c r="P392" s="88"/>
      <c r="Q392" s="82">
        <f>DVOA!$AE$114</f>
        <v>28</v>
      </c>
      <c r="R392" s="73">
        <f>DVOA!$AE$115</f>
        <v>32</v>
      </c>
      <c r="S392" s="81">
        <f>DVOA!$AE$116</f>
        <v>6</v>
      </c>
      <c r="T392" s="75"/>
      <c r="U392" s="87">
        <f>DVOA!$AE$128</f>
        <v>22</v>
      </c>
      <c r="V392" s="88"/>
      <c r="W392" s="82">
        <f>DVOA!$AE$124</f>
        <v>23</v>
      </c>
      <c r="X392" s="72"/>
      <c r="Y392" s="72"/>
      <c r="Z392" s="72"/>
      <c r="AA392" s="72"/>
      <c r="AB392" s="72"/>
      <c r="AC392" s="72"/>
      <c r="AD392" s="72"/>
      <c r="AE392" s="72"/>
      <c r="AF392" s="72"/>
    </row>
    <row r="393" spans="1:32" x14ac:dyDescent="0.3">
      <c r="A393" s="73">
        <v>4</v>
      </c>
      <c r="B393" s="96">
        <v>44836</v>
      </c>
      <c r="C393" s="84" t="s">
        <v>188</v>
      </c>
      <c r="D393" s="99">
        <v>0.54166666666666663</v>
      </c>
      <c r="E393" s="85" t="s">
        <v>169</v>
      </c>
      <c r="G393" s="73">
        <f>$G$17</f>
        <v>0.33300000000000002</v>
      </c>
      <c r="H393" s="73">
        <f>DVOA!$F$366</f>
        <v>15</v>
      </c>
      <c r="I393" s="73">
        <f>DVOA!$F$368</f>
        <v>11</v>
      </c>
      <c r="J393" s="73">
        <f>DVOA!$F$372</f>
        <v>18</v>
      </c>
      <c r="K393" s="73">
        <f>DVOA!$F$375</f>
        <v>21</v>
      </c>
      <c r="L393" s="73">
        <f>DVOA!$F$376</f>
        <v>1</v>
      </c>
      <c r="M393" s="73">
        <f>DVOA!$F$377</f>
        <v>31</v>
      </c>
      <c r="N393" s="73">
        <f>DVOA!$F$380</f>
        <v>13</v>
      </c>
      <c r="O393" s="81">
        <f>DVOA!$F$369</f>
        <v>31</v>
      </c>
      <c r="P393" s="88"/>
      <c r="Q393" s="82">
        <f>DVOA!$AE$366</f>
        <v>14</v>
      </c>
      <c r="R393" s="73">
        <f>DVOA!$AE$367</f>
        <v>10</v>
      </c>
      <c r="S393" s="81">
        <f>DVOA!$AE$368</f>
        <v>31</v>
      </c>
      <c r="T393" s="75"/>
      <c r="U393" s="87">
        <f>DVOA!$AE$380</f>
        <v>23</v>
      </c>
      <c r="V393" s="88"/>
      <c r="W393" s="82">
        <f>DVOA!$AE$376</f>
        <v>22</v>
      </c>
      <c r="X393" s="72"/>
      <c r="Y393" s="72"/>
      <c r="Z393" s="72"/>
      <c r="AA393" s="72"/>
      <c r="AB393" s="72"/>
      <c r="AC393" s="72"/>
      <c r="AD393" s="72"/>
      <c r="AE393" s="72"/>
      <c r="AF393" s="72"/>
    </row>
    <row r="394" spans="1:32" x14ac:dyDescent="0.3">
      <c r="A394" s="73">
        <v>5</v>
      </c>
      <c r="B394" s="96">
        <v>44843</v>
      </c>
      <c r="C394" s="84" t="s">
        <v>153</v>
      </c>
      <c r="D394" s="99">
        <v>0.54166666666666663</v>
      </c>
      <c r="E394" s="85" t="s">
        <v>169</v>
      </c>
      <c r="G394" s="73">
        <f>$G$81</f>
        <v>0.66700000000000004</v>
      </c>
      <c r="H394" s="73">
        <f>DVOA!$F$303</f>
        <v>4</v>
      </c>
      <c r="I394" s="73">
        <f>DVOA!$F$305</f>
        <v>1</v>
      </c>
      <c r="J394" s="73">
        <f>DVOA!$F$309</f>
        <v>7</v>
      </c>
      <c r="K394" s="73">
        <f>DVOA!$F$312</f>
        <v>4</v>
      </c>
      <c r="L394" s="73">
        <f>DVOA!$F$313</f>
        <v>17</v>
      </c>
      <c r="M394" s="73">
        <f>DVOA!$F$314</f>
        <v>14</v>
      </c>
      <c r="N394" s="73">
        <f>DVOA!$F$317</f>
        <v>11</v>
      </c>
      <c r="O394" s="81">
        <f>DVOA!$F$306</f>
        <v>13</v>
      </c>
      <c r="P394" s="88"/>
      <c r="Q394" s="82">
        <f>DVOA!$AE$303</f>
        <v>5</v>
      </c>
      <c r="R394" s="73">
        <f>DVOA!$AE$304</f>
        <v>2</v>
      </c>
      <c r="S394" s="81">
        <f>DVOA!$AE$305</f>
        <v>18</v>
      </c>
      <c r="T394" s="75"/>
      <c r="U394" s="87">
        <f>DVOA!$AE$317</f>
        <v>17</v>
      </c>
      <c r="V394" s="88"/>
      <c r="W394" s="82">
        <f>DVOA!$AE$313</f>
        <v>2</v>
      </c>
      <c r="X394" s="72"/>
      <c r="Y394" s="72"/>
      <c r="Z394" s="72"/>
      <c r="AA394" s="72"/>
      <c r="AB394" s="72"/>
      <c r="AC394" s="72"/>
      <c r="AD394" s="72"/>
      <c r="AE394" s="72"/>
      <c r="AF394" s="72"/>
    </row>
    <row r="395" spans="1:32" x14ac:dyDescent="0.3">
      <c r="A395" s="73">
        <v>6</v>
      </c>
      <c r="B395" s="96" t="s">
        <v>147</v>
      </c>
      <c r="C395" s="101" t="s">
        <v>162</v>
      </c>
      <c r="D395" s="102" t="s">
        <v>162</v>
      </c>
      <c r="E395" s="101" t="s">
        <v>162</v>
      </c>
      <c r="G395" s="101" t="s">
        <v>162</v>
      </c>
      <c r="H395" s="101" t="s">
        <v>162</v>
      </c>
      <c r="I395" s="101" t="s">
        <v>162</v>
      </c>
      <c r="J395" s="101" t="s">
        <v>162</v>
      </c>
      <c r="K395" s="101" t="s">
        <v>162</v>
      </c>
      <c r="L395" s="101" t="s">
        <v>162</v>
      </c>
      <c r="M395" s="101" t="s">
        <v>162</v>
      </c>
      <c r="N395" s="101" t="s">
        <v>162</v>
      </c>
      <c r="O395" s="101" t="s">
        <v>162</v>
      </c>
      <c r="P395" s="88"/>
      <c r="Q395" s="101" t="s">
        <v>162</v>
      </c>
      <c r="R395" s="101" t="s">
        <v>162</v>
      </c>
      <c r="S395" s="101" t="s">
        <v>162</v>
      </c>
      <c r="T395" s="75"/>
      <c r="U395" s="101" t="s">
        <v>162</v>
      </c>
      <c r="V395" s="88"/>
      <c r="W395" s="101" t="s">
        <v>162</v>
      </c>
      <c r="X395" s="72"/>
      <c r="Y395" s="72"/>
      <c r="Z395" s="72"/>
      <c r="AA395" s="72"/>
      <c r="AB395" s="72"/>
      <c r="AC395" s="72"/>
      <c r="AD395" s="72"/>
      <c r="AE395" s="72"/>
      <c r="AF395" s="72"/>
    </row>
    <row r="396" spans="1:32" x14ac:dyDescent="0.3">
      <c r="A396" s="73">
        <v>7</v>
      </c>
      <c r="B396" s="96">
        <v>44857</v>
      </c>
      <c r="C396" s="84" t="s">
        <v>185</v>
      </c>
      <c r="D396" s="99">
        <v>0.67013888888888884</v>
      </c>
      <c r="E396" s="85" t="s">
        <v>169</v>
      </c>
      <c r="G396" s="73">
        <f>$G$7</f>
        <v>0</v>
      </c>
      <c r="H396" s="73">
        <f>DVOA!$F$345</f>
        <v>20</v>
      </c>
      <c r="I396" s="73">
        <f>DVOA!$F$347</f>
        <v>15</v>
      </c>
      <c r="J396" s="73">
        <f>DVOA!$F$351</f>
        <v>23</v>
      </c>
      <c r="K396" s="73">
        <f>DVOA!$F$354</f>
        <v>8</v>
      </c>
      <c r="L396" s="73">
        <f>DVOA!$F$355</f>
        <v>2</v>
      </c>
      <c r="M396" s="73">
        <f>DVOA!$F$356</f>
        <v>29</v>
      </c>
      <c r="N396" s="73">
        <f>DVOA!$F$359</f>
        <v>19</v>
      </c>
      <c r="O396" s="81">
        <f>DVOA!$F$348</f>
        <v>29</v>
      </c>
      <c r="P396" s="88"/>
      <c r="Q396" s="82">
        <f>DVOA!$AE$345</f>
        <v>24</v>
      </c>
      <c r="R396" s="73">
        <f>DVOA!$AE$346</f>
        <v>20</v>
      </c>
      <c r="S396" s="81">
        <f>DVOA!$AE$347</f>
        <v>23</v>
      </c>
      <c r="T396" s="75"/>
      <c r="U396" s="87">
        <f>DVOA!$AE$359</f>
        <v>10</v>
      </c>
      <c r="V396" s="88"/>
      <c r="W396" s="82">
        <f>DVOA!$AE$355</f>
        <v>15</v>
      </c>
      <c r="X396" s="72"/>
      <c r="Y396" s="72"/>
      <c r="Z396" s="72"/>
      <c r="AA396" s="72"/>
      <c r="AB396" s="72"/>
      <c r="AC396" s="72"/>
      <c r="AD396" s="72"/>
      <c r="AE396" s="72"/>
      <c r="AF396" s="72"/>
    </row>
    <row r="397" spans="1:32" x14ac:dyDescent="0.3">
      <c r="A397" s="73">
        <v>8</v>
      </c>
      <c r="B397" s="96">
        <v>44864</v>
      </c>
      <c r="C397" s="84" t="s">
        <v>216</v>
      </c>
      <c r="D397" s="99">
        <v>0.67013888888888884</v>
      </c>
      <c r="E397" s="85" t="s">
        <v>169</v>
      </c>
      <c r="G397" s="85">
        <f>$G$103</f>
        <v>0.33300000000000002</v>
      </c>
      <c r="H397" s="85">
        <f>DVOA!$F$639</f>
        <v>26</v>
      </c>
      <c r="I397" s="85">
        <f>DVOA!$F$641</f>
        <v>20</v>
      </c>
      <c r="J397" s="85">
        <f>DVOA!$F$645</f>
        <v>26</v>
      </c>
      <c r="K397" s="85">
        <f>DVOA!$F$648</f>
        <v>31</v>
      </c>
      <c r="L397" s="85">
        <f>DVOA!$F$649</f>
        <v>32</v>
      </c>
      <c r="M397" s="85">
        <f>DVOA!$F$650</f>
        <v>22</v>
      </c>
      <c r="N397" s="85">
        <f>DVOA!$F$653</f>
        <v>5</v>
      </c>
      <c r="O397" s="90">
        <f>DVOA!$F$642</f>
        <v>7</v>
      </c>
      <c r="P397" s="88"/>
      <c r="Q397" s="91">
        <f>DVOA!$AE$639</f>
        <v>17</v>
      </c>
      <c r="R397" s="85">
        <f>DVOA!$AE$640</f>
        <v>8</v>
      </c>
      <c r="S397" s="90">
        <f>DVOA!$AE$641</f>
        <v>27</v>
      </c>
      <c r="T397" s="75"/>
      <c r="U397" s="94">
        <f>DVOA!$AE$653</f>
        <v>24</v>
      </c>
      <c r="V397" s="88"/>
      <c r="W397" s="82">
        <f>DVOA!$AE$649</f>
        <v>26</v>
      </c>
      <c r="X397" s="72"/>
      <c r="Y397" s="72"/>
      <c r="Z397" s="72"/>
      <c r="AA397" s="72"/>
      <c r="AB397" s="72"/>
      <c r="AC397" s="72"/>
      <c r="AD397" s="72"/>
      <c r="AE397" s="72"/>
      <c r="AF397" s="72"/>
    </row>
    <row r="398" spans="1:32" x14ac:dyDescent="0.3">
      <c r="A398" s="73">
        <v>9</v>
      </c>
      <c r="B398" s="96">
        <v>44868</v>
      </c>
      <c r="C398" s="85" t="s">
        <v>173</v>
      </c>
      <c r="D398" s="99">
        <v>0.84375</v>
      </c>
      <c r="E398" s="85" t="s">
        <v>221</v>
      </c>
      <c r="G398" s="73">
        <f>$G$10</f>
        <v>1</v>
      </c>
      <c r="H398" s="73">
        <f>DVOA!$F$534</f>
        <v>6</v>
      </c>
      <c r="I398" s="73">
        <f>DVOA!$F$536</f>
        <v>25</v>
      </c>
      <c r="J398" s="73">
        <f>DVOA!$F$540</f>
        <v>3</v>
      </c>
      <c r="K398" s="73">
        <f>DVOA!$F$543</f>
        <v>7</v>
      </c>
      <c r="L398" s="73">
        <f>DVOA!$F$544</f>
        <v>4</v>
      </c>
      <c r="M398" s="73">
        <f>DVOA!$F$545</f>
        <v>13</v>
      </c>
      <c r="N398" s="73">
        <f>DVOA!$F$548</f>
        <v>7</v>
      </c>
      <c r="O398" s="81">
        <f>DVOA!$F$537</f>
        <v>16</v>
      </c>
      <c r="P398" s="88"/>
      <c r="Q398" s="82">
        <f>DVOA!$AE$534</f>
        <v>4</v>
      </c>
      <c r="R398" s="73">
        <f>DVOA!$AE$535</f>
        <v>4</v>
      </c>
      <c r="S398" s="81">
        <f>DVOA!$AE$536</f>
        <v>10</v>
      </c>
      <c r="T398" s="75"/>
      <c r="U398" s="87">
        <f>DVOA!$AE$548</f>
        <v>28</v>
      </c>
      <c r="V398" s="88"/>
      <c r="W398" s="82">
        <f>DVOA!$AE$544</f>
        <v>4</v>
      </c>
      <c r="X398" s="72"/>
      <c r="Y398" s="72"/>
      <c r="Z398" s="72"/>
      <c r="AA398" s="72"/>
      <c r="AB398" s="72"/>
      <c r="AC398" s="72"/>
      <c r="AD398" s="72"/>
      <c r="AE398" s="72"/>
      <c r="AF398" s="72"/>
    </row>
    <row r="399" spans="1:32" x14ac:dyDescent="0.3">
      <c r="A399" s="73">
        <v>10</v>
      </c>
      <c r="B399" s="96">
        <v>44878</v>
      </c>
      <c r="C399" s="84" t="s">
        <v>175</v>
      </c>
      <c r="D399" s="99">
        <v>0.54166666666666663</v>
      </c>
      <c r="E399" s="84" t="s">
        <v>169</v>
      </c>
      <c r="F399" s="113"/>
      <c r="G399" s="84">
        <f>$G$75</f>
        <v>0.66700000000000004</v>
      </c>
      <c r="H399" s="73">
        <f>DVOA!$F$492</f>
        <v>28</v>
      </c>
      <c r="I399" s="73">
        <f>DVOA!$F$494</f>
        <v>28</v>
      </c>
      <c r="J399" s="73">
        <f>DVOA!$F$498</f>
        <v>25</v>
      </c>
      <c r="K399" s="73">
        <f>DVOA!$F$501</f>
        <v>22</v>
      </c>
      <c r="L399" s="73">
        <f>DVOA!$F$502</f>
        <v>13</v>
      </c>
      <c r="M399" s="73">
        <f>DVOA!$F$503</f>
        <v>11</v>
      </c>
      <c r="N399" s="73">
        <f>DVOA!$F$506</f>
        <v>22</v>
      </c>
      <c r="O399" s="110">
        <f>DVOA!$F$495</f>
        <v>30</v>
      </c>
      <c r="P399" s="88"/>
      <c r="Q399" s="112">
        <f>DVOA!$AE$492</f>
        <v>20</v>
      </c>
      <c r="R399" s="73">
        <f>DVOA!$AE$493</f>
        <v>25</v>
      </c>
      <c r="S399" s="110">
        <f>DVOA!$AE$494</f>
        <v>11</v>
      </c>
      <c r="T399" s="75"/>
      <c r="U399" s="111">
        <f>DVOA!$AE$506</f>
        <v>13</v>
      </c>
      <c r="V399" s="88"/>
      <c r="W399" s="112">
        <f>DVOA!$AE$502</f>
        <v>28</v>
      </c>
      <c r="X399" s="72"/>
      <c r="Y399" s="72"/>
      <c r="Z399" s="72"/>
      <c r="AA399" s="72"/>
      <c r="AB399" s="72"/>
      <c r="AC399" s="72"/>
      <c r="AD399" s="72"/>
      <c r="AE399" s="72"/>
      <c r="AF399" s="72"/>
    </row>
    <row r="400" spans="1:32" x14ac:dyDescent="0.3">
      <c r="A400" s="73">
        <v>11</v>
      </c>
      <c r="B400" s="96">
        <v>44885</v>
      </c>
      <c r="C400" s="84" t="s">
        <v>223</v>
      </c>
      <c r="D400" s="99">
        <v>0.54166666666666663</v>
      </c>
      <c r="E400" s="85" t="s">
        <v>170</v>
      </c>
      <c r="G400" s="73">
        <f>$G$49</f>
        <v>0.33300000000000002</v>
      </c>
      <c r="H400" s="73">
        <f>DVOA!$F$660</f>
        <v>29</v>
      </c>
      <c r="I400" s="73">
        <f>DVOA!$F$662</f>
        <v>16</v>
      </c>
      <c r="J400" s="73">
        <f>DVOA!$F$666</f>
        <v>28</v>
      </c>
      <c r="K400" s="73">
        <f>DVOA!$F$669</f>
        <v>25</v>
      </c>
      <c r="L400" s="73">
        <f>DVOA!$F$670</f>
        <v>20</v>
      </c>
      <c r="M400" s="73">
        <f>DVOA!$F$671</f>
        <v>28</v>
      </c>
      <c r="N400" s="73">
        <f>DVOA!$F$674</f>
        <v>21</v>
      </c>
      <c r="O400" s="81">
        <f>DVOA!$F$663</f>
        <v>18</v>
      </c>
      <c r="P400" s="88"/>
      <c r="Q400" s="82">
        <f>DVOA!$AE$660</f>
        <v>29</v>
      </c>
      <c r="R400" s="73">
        <f>DVOA!$AE$661</f>
        <v>27</v>
      </c>
      <c r="S400" s="81">
        <f>DVOA!$AE$662</f>
        <v>25</v>
      </c>
      <c r="T400" s="75"/>
      <c r="U400" s="87">
        <f>DVOA!$AE$674</f>
        <v>18</v>
      </c>
      <c r="V400" s="88"/>
      <c r="W400" s="82">
        <f>DVOA!$AE$670</f>
        <v>32</v>
      </c>
      <c r="X400" s="72"/>
      <c r="Y400" s="72"/>
      <c r="Z400" s="72"/>
      <c r="AA400" s="72"/>
      <c r="AB400" s="72"/>
      <c r="AC400" s="72"/>
      <c r="AD400" s="72"/>
      <c r="AE400" s="72"/>
      <c r="AF400" s="72"/>
    </row>
    <row r="401" spans="1:32" x14ac:dyDescent="0.3">
      <c r="A401" s="73">
        <v>12</v>
      </c>
      <c r="B401" s="96">
        <v>44892</v>
      </c>
      <c r="C401" s="84" t="s">
        <v>177</v>
      </c>
      <c r="D401" s="99">
        <v>0.54166666666666663</v>
      </c>
      <c r="E401" s="84" t="s">
        <v>169</v>
      </c>
      <c r="G401" s="77">
        <f>$G$71</f>
        <v>1</v>
      </c>
      <c r="H401" s="73">
        <f>DVOA!$F$408</f>
        <v>24</v>
      </c>
      <c r="I401" s="73">
        <f>DVOA!$F$410</f>
        <v>7</v>
      </c>
      <c r="J401" s="73">
        <f>DVOA!$F$414</f>
        <v>29</v>
      </c>
      <c r="K401" s="73">
        <f>DVOA!$F$417</f>
        <v>12</v>
      </c>
      <c r="L401" s="73">
        <f>DVOA!$F$418</f>
        <v>23</v>
      </c>
      <c r="M401" s="73">
        <f>DVOA!$F$419</f>
        <v>19</v>
      </c>
      <c r="N401" s="73">
        <f>DVOA!$F$422</f>
        <v>30</v>
      </c>
      <c r="O401" s="81">
        <f>DVOA!$F$411</f>
        <v>27</v>
      </c>
      <c r="P401" s="88"/>
      <c r="Q401" s="82">
        <f>DVOA!$AE$408</f>
        <v>2</v>
      </c>
      <c r="R401" s="73">
        <f>DVOA!$AE$409</f>
        <v>3</v>
      </c>
      <c r="S401" s="81">
        <f>DVOA!$AE$410</f>
        <v>15</v>
      </c>
      <c r="T401" s="75"/>
      <c r="U401" s="87">
        <f>DVOA!$AE$422</f>
        <v>29</v>
      </c>
      <c r="V401" s="88"/>
      <c r="W401" s="82">
        <f>DVOA!$AE$418</f>
        <v>11</v>
      </c>
      <c r="X401" s="72"/>
      <c r="Y401" s="72"/>
      <c r="Z401" s="72"/>
      <c r="AA401" s="72"/>
      <c r="AB401" s="72"/>
      <c r="AC401" s="72"/>
      <c r="AD401" s="72"/>
      <c r="AE401" s="72"/>
      <c r="AF401" s="72"/>
    </row>
    <row r="402" spans="1:32" x14ac:dyDescent="0.3">
      <c r="A402" s="73">
        <v>13</v>
      </c>
      <c r="B402" s="96">
        <v>44899</v>
      </c>
      <c r="C402" s="85" t="s">
        <v>190</v>
      </c>
      <c r="D402" s="99">
        <v>0.54166666666666663</v>
      </c>
      <c r="E402" s="85" t="s">
        <v>169</v>
      </c>
      <c r="G402" s="73">
        <f>$G$41</f>
        <v>0.66700000000000004</v>
      </c>
      <c r="H402" s="73">
        <f>DVOA!$F$156</f>
        <v>23</v>
      </c>
      <c r="I402" s="73">
        <f>DVOA!$F$158</f>
        <v>26</v>
      </c>
      <c r="J402" s="73">
        <f>DVOA!$F$162</f>
        <v>21</v>
      </c>
      <c r="K402" s="73">
        <f>DVOA!$F$165</f>
        <v>11</v>
      </c>
      <c r="L402" s="73">
        <f>DVOA!$F$166</f>
        <v>19</v>
      </c>
      <c r="M402" s="73">
        <f>DVOA!$F$167</f>
        <v>15</v>
      </c>
      <c r="N402" s="73">
        <f>DVOA!$F$170</f>
        <v>12</v>
      </c>
      <c r="O402" s="81">
        <f>DVOA!$F$159</f>
        <v>19</v>
      </c>
      <c r="P402" s="88"/>
      <c r="Q402" s="82">
        <f>DVOA!$AE$156</f>
        <v>3</v>
      </c>
      <c r="R402" s="73">
        <f>DVOA!$AE$157</f>
        <v>6</v>
      </c>
      <c r="S402" s="81">
        <f>DVOA!$AE$158</f>
        <v>2</v>
      </c>
      <c r="T402" s="75"/>
      <c r="U402" s="87">
        <f>DVOA!$AE$170</f>
        <v>12</v>
      </c>
      <c r="V402" s="88"/>
      <c r="W402" s="82">
        <f>DVOA!$AE$166</f>
        <v>7</v>
      </c>
      <c r="X402" s="72"/>
      <c r="Y402" s="72"/>
      <c r="Z402" s="72"/>
      <c r="AA402" s="72"/>
      <c r="AB402" s="72"/>
      <c r="AC402" s="72"/>
      <c r="AD402" s="72"/>
      <c r="AE402" s="72"/>
      <c r="AF402" s="72"/>
    </row>
    <row r="403" spans="1:32" x14ac:dyDescent="0.3">
      <c r="A403" s="73">
        <v>14</v>
      </c>
      <c r="B403" s="96">
        <v>44906</v>
      </c>
      <c r="C403" s="84" t="s">
        <v>167</v>
      </c>
      <c r="D403" s="99">
        <v>0.54166666666666663</v>
      </c>
      <c r="E403" s="85" t="s">
        <v>170</v>
      </c>
      <c r="G403" s="73">
        <f>$G$173</f>
        <v>0.66700000000000004</v>
      </c>
      <c r="H403" s="73">
        <f>DVOA!$F$177</f>
        <v>8</v>
      </c>
      <c r="I403" s="73">
        <f>DVOA!$F$179</f>
        <v>19</v>
      </c>
      <c r="J403" s="73">
        <f>DVOA!$F$183</f>
        <v>6</v>
      </c>
      <c r="K403" s="73">
        <f>DVOA!$F$186</f>
        <v>10</v>
      </c>
      <c r="L403" s="73">
        <f>DVOA!$F$187</f>
        <v>10</v>
      </c>
      <c r="M403" s="73">
        <f>DVOA!$F$188</f>
        <v>12</v>
      </c>
      <c r="N403" s="73">
        <f>DVOA!$F$191</f>
        <v>9</v>
      </c>
      <c r="O403" s="81">
        <f>DVOA!$F$180</f>
        <v>25</v>
      </c>
      <c r="P403" s="88"/>
      <c r="Q403" s="82">
        <f>DVOA!$AE$177</f>
        <v>15</v>
      </c>
      <c r="R403" s="73">
        <f>DVOA!$AE$178</f>
        <v>17</v>
      </c>
      <c r="S403" s="81">
        <f>DVOA!$AE$179</f>
        <v>4</v>
      </c>
      <c r="T403" s="75"/>
      <c r="U403" s="87">
        <f>DVOA!$AE$191</f>
        <v>4</v>
      </c>
      <c r="V403" s="88"/>
      <c r="W403" s="82">
        <f>DVOA!$AE$187</f>
        <v>6</v>
      </c>
      <c r="X403" s="72"/>
      <c r="Y403" s="72"/>
      <c r="Z403" s="72"/>
      <c r="AA403" s="72"/>
      <c r="AB403" s="72"/>
      <c r="AC403" s="72"/>
      <c r="AD403" s="72"/>
      <c r="AE403" s="72"/>
      <c r="AF403" s="72"/>
    </row>
    <row r="404" spans="1:32" x14ac:dyDescent="0.3">
      <c r="A404" s="73">
        <v>15</v>
      </c>
      <c r="B404" s="96">
        <v>44913</v>
      </c>
      <c r="C404" s="85" t="s">
        <v>186</v>
      </c>
      <c r="D404" s="99">
        <v>0.54166666666666663</v>
      </c>
      <c r="E404" s="85" t="s">
        <v>169</v>
      </c>
      <c r="G404" s="73">
        <f>$G$6</f>
        <v>0.66700000000000004</v>
      </c>
      <c r="H404" s="73">
        <f>DVOA!$F$324</f>
        <v>9</v>
      </c>
      <c r="I404" s="73">
        <f>DVOA!$F$326</f>
        <v>6</v>
      </c>
      <c r="J404" s="73">
        <f>DVOA!$F$330</f>
        <v>14</v>
      </c>
      <c r="K404" s="73">
        <f>DVOA!$F$333</f>
        <v>29</v>
      </c>
      <c r="L404" s="73">
        <f>DVOA!$F$334</f>
        <v>14</v>
      </c>
      <c r="M404" s="73">
        <f>DVOA!$F$335</f>
        <v>21</v>
      </c>
      <c r="N404" s="73">
        <f>DVOA!$F$338</f>
        <v>8</v>
      </c>
      <c r="O404" s="81">
        <f>DVOA!$F$327</f>
        <v>21</v>
      </c>
      <c r="P404" s="88"/>
      <c r="Q404" s="82">
        <f>DVOA!$AE$324</f>
        <v>10</v>
      </c>
      <c r="R404" s="73">
        <f>DVOA!$AE$325</f>
        <v>7</v>
      </c>
      <c r="S404" s="81">
        <f>DVOA!$AE$326</f>
        <v>29</v>
      </c>
      <c r="T404" s="75"/>
      <c r="U404" s="87">
        <f>DVOA!$AE$338</f>
        <v>30</v>
      </c>
      <c r="V404" s="88"/>
      <c r="W404" s="82">
        <f>DVOA!$AE$334</f>
        <v>8</v>
      </c>
      <c r="X404" s="72"/>
      <c r="Y404" s="72"/>
      <c r="Z404" s="72"/>
      <c r="AA404" s="72"/>
      <c r="AB404" s="72"/>
      <c r="AC404" s="72"/>
      <c r="AD404" s="72"/>
      <c r="AE404" s="72"/>
      <c r="AF404" s="72"/>
    </row>
    <row r="405" spans="1:32" x14ac:dyDescent="0.3">
      <c r="A405" s="73">
        <v>16</v>
      </c>
      <c r="B405" s="96">
        <v>44919</v>
      </c>
      <c r="C405" s="84" t="s">
        <v>151</v>
      </c>
      <c r="D405" s="99">
        <v>0.54166666666666663</v>
      </c>
      <c r="E405" s="85" t="s">
        <v>169</v>
      </c>
      <c r="G405" s="73">
        <f>$G$103</f>
        <v>0.33300000000000002</v>
      </c>
      <c r="H405" s="73">
        <f>DVOA!$F$639</f>
        <v>26</v>
      </c>
      <c r="I405" s="73">
        <f>DVOA!$F$641</f>
        <v>20</v>
      </c>
      <c r="J405" s="73">
        <f>DVOA!$F$645</f>
        <v>26</v>
      </c>
      <c r="K405" s="73">
        <f>DVOA!$F$648</f>
        <v>31</v>
      </c>
      <c r="L405" s="73">
        <f>DVOA!$F$649</f>
        <v>32</v>
      </c>
      <c r="M405" s="73">
        <f>DVOA!$F$650</f>
        <v>22</v>
      </c>
      <c r="N405" s="73">
        <f>DVOA!$F$653</f>
        <v>5</v>
      </c>
      <c r="O405" s="81">
        <f>DVOA!$F$642</f>
        <v>7</v>
      </c>
      <c r="P405" s="88"/>
      <c r="Q405" s="82">
        <f>DVOA!$AE$639</f>
        <v>17</v>
      </c>
      <c r="R405" s="73">
        <f>DVOA!$AE$640</f>
        <v>8</v>
      </c>
      <c r="S405" s="81">
        <f>DVOA!$AE$641</f>
        <v>27</v>
      </c>
      <c r="T405" s="75"/>
      <c r="U405" s="87">
        <f>DVOA!$AE$653</f>
        <v>24</v>
      </c>
      <c r="V405" s="88"/>
      <c r="W405" s="82">
        <f>DVOA!$AE$649</f>
        <v>26</v>
      </c>
      <c r="X405" s="72"/>
      <c r="Y405" s="72"/>
      <c r="Z405" s="72"/>
      <c r="AA405" s="72"/>
      <c r="AB405" s="72"/>
      <c r="AC405" s="72"/>
      <c r="AD405" s="72"/>
      <c r="AE405" s="72"/>
      <c r="AF405" s="72"/>
    </row>
    <row r="406" spans="1:32" x14ac:dyDescent="0.3">
      <c r="A406" s="73">
        <v>17</v>
      </c>
      <c r="B406" s="96">
        <v>44562</v>
      </c>
      <c r="C406" s="84" t="s">
        <v>208</v>
      </c>
      <c r="D406" s="99">
        <v>0.54166666666666663</v>
      </c>
      <c r="E406" s="85" t="s">
        <v>169</v>
      </c>
      <c r="G406" s="73">
        <f>$G$81</f>
        <v>0.66700000000000004</v>
      </c>
      <c r="H406" s="73">
        <f>DVOA!$F$303</f>
        <v>4</v>
      </c>
      <c r="I406" s="73">
        <f>DVOA!$F$305</f>
        <v>1</v>
      </c>
      <c r="J406" s="73">
        <f>DVOA!$F$309</f>
        <v>7</v>
      </c>
      <c r="K406" s="73">
        <f>DVOA!$F$312</f>
        <v>4</v>
      </c>
      <c r="L406" s="73">
        <f>DVOA!$F$313</f>
        <v>17</v>
      </c>
      <c r="M406" s="73">
        <f>DVOA!$F$314</f>
        <v>14</v>
      </c>
      <c r="N406" s="73">
        <f>DVOA!$F$317</f>
        <v>11</v>
      </c>
      <c r="O406" s="81">
        <f>DVOA!$F$306</f>
        <v>13</v>
      </c>
      <c r="P406" s="88"/>
      <c r="Q406" s="82">
        <f>DVOA!$AE$303</f>
        <v>5</v>
      </c>
      <c r="R406" s="73">
        <f>DVOA!$AE$304</f>
        <v>2</v>
      </c>
      <c r="S406" s="81">
        <f>DVOA!$AE$305</f>
        <v>18</v>
      </c>
      <c r="T406" s="75"/>
      <c r="U406" s="87">
        <f>DVOA!$AE$317</f>
        <v>17</v>
      </c>
      <c r="V406" s="88"/>
      <c r="W406" s="82">
        <f>DVOA!$AE$313</f>
        <v>2</v>
      </c>
      <c r="X406" s="72"/>
      <c r="Y406" s="72"/>
      <c r="Z406" s="72"/>
      <c r="AA406" s="72"/>
      <c r="AB406" s="72"/>
      <c r="AC406" s="72"/>
      <c r="AD406" s="72"/>
      <c r="AE406" s="72"/>
      <c r="AF406" s="72"/>
    </row>
    <row r="407" spans="1:32" x14ac:dyDescent="0.3">
      <c r="A407" s="73">
        <v>18</v>
      </c>
      <c r="B407" s="96">
        <v>44569</v>
      </c>
      <c r="C407" s="84" t="s">
        <v>215</v>
      </c>
      <c r="D407" s="99" t="s">
        <v>200</v>
      </c>
      <c r="E407" s="85"/>
      <c r="G407" s="73">
        <f>$G$274</f>
        <v>0.5</v>
      </c>
      <c r="H407" s="73">
        <f>DVOA!$F$282</f>
        <v>13</v>
      </c>
      <c r="I407" s="73">
        <f>DVOA!$F$284</f>
        <v>2</v>
      </c>
      <c r="J407" s="73">
        <f>DVOA!$F$288</f>
        <v>27</v>
      </c>
      <c r="K407" s="73">
        <f>DVOA!$F$291</f>
        <v>27</v>
      </c>
      <c r="L407" s="73">
        <f>DVOA!$F$292</f>
        <v>16</v>
      </c>
      <c r="M407" s="73">
        <f>DVOA!$F$293</f>
        <v>16</v>
      </c>
      <c r="N407" s="73">
        <f>DVOA!$F$296</f>
        <v>29</v>
      </c>
      <c r="O407" s="81">
        <f>DVOA!$F$285</f>
        <v>24</v>
      </c>
      <c r="P407" s="79"/>
      <c r="Q407" s="82">
        <f>DVOA!$AE$282</f>
        <v>32</v>
      </c>
      <c r="R407" s="73">
        <f>DVOA!$AE$283</f>
        <v>31</v>
      </c>
      <c r="S407" s="81">
        <f>DVOA!$AE$284</f>
        <v>24</v>
      </c>
      <c r="T407" s="80"/>
      <c r="U407" s="87">
        <f>DVOA!$AE$296</f>
        <v>9</v>
      </c>
      <c r="V407" s="79"/>
      <c r="W407" s="82">
        <f>DVOA!$AE$292</f>
        <v>29</v>
      </c>
      <c r="X407" s="72"/>
      <c r="Y407" s="72"/>
      <c r="Z407" s="72"/>
      <c r="AA407" s="72"/>
      <c r="AB407" s="72"/>
      <c r="AC407" s="72"/>
      <c r="AD407" s="72"/>
      <c r="AE407" s="72"/>
      <c r="AF407" s="72"/>
    </row>
    <row r="409" spans="1:32" x14ac:dyDescent="0.3">
      <c r="B409" s="96" t="s">
        <v>148</v>
      </c>
      <c r="C409" s="73" t="s">
        <v>124</v>
      </c>
      <c r="D409" s="98" t="s">
        <v>144</v>
      </c>
      <c r="E409" s="73" t="s">
        <v>124</v>
      </c>
      <c r="F409" s="73" t="s">
        <v>145</v>
      </c>
      <c r="G409" s="73" t="s">
        <v>124</v>
      </c>
      <c r="H409" s="73" t="s">
        <v>146</v>
      </c>
      <c r="I409" s="73" t="s">
        <v>124</v>
      </c>
      <c r="J409" s="73" t="s">
        <v>110</v>
      </c>
      <c r="K409" s="73" t="s">
        <v>124</v>
      </c>
      <c r="L409" s="73" t="s">
        <v>111</v>
      </c>
      <c r="M409" s="73" t="s">
        <v>124</v>
      </c>
      <c r="N409" s="73" t="s">
        <v>112</v>
      </c>
      <c r="O409" s="73" t="s">
        <v>124</v>
      </c>
      <c r="P409" s="73" t="s">
        <v>113</v>
      </c>
      <c r="Q409" s="73" t="s">
        <v>124</v>
      </c>
      <c r="R409" s="73" t="s">
        <v>114</v>
      </c>
      <c r="S409" s="81" t="s">
        <v>124</v>
      </c>
      <c r="T409" s="71"/>
      <c r="U409" s="82" t="s">
        <v>33</v>
      </c>
      <c r="V409" s="73" t="s">
        <v>124</v>
      </c>
      <c r="W409" s="73" t="s">
        <v>34</v>
      </c>
      <c r="X409" s="73" t="s">
        <v>124</v>
      </c>
      <c r="Y409" s="73" t="s">
        <v>35</v>
      </c>
      <c r="Z409" s="81" t="s">
        <v>124</v>
      </c>
      <c r="AA409" s="71"/>
      <c r="AB409" s="87" t="s">
        <v>149</v>
      </c>
      <c r="AC409" s="81" t="s">
        <v>124</v>
      </c>
      <c r="AD409" s="71"/>
      <c r="AE409" s="82" t="s">
        <v>150</v>
      </c>
      <c r="AF409" s="73" t="s">
        <v>124</v>
      </c>
    </row>
    <row r="410" spans="1:32" x14ac:dyDescent="0.3">
      <c r="A410" s="73" t="s">
        <v>132</v>
      </c>
      <c r="B410" s="104">
        <f>AVERAGE(G390,G391,G392,G393,G394,G399,G396,G397,G398,G401,G400,G402,G403,G404,G405,G406,G407)</f>
        <v>0.56870588235294128</v>
      </c>
      <c r="C410" s="73">
        <f>$AJ$15</f>
        <v>5</v>
      </c>
      <c r="D410" s="104">
        <f>AVERAGE(H390,H391,H392,H393,H394,H399,H396,H397,H398,H401,H400,H402,H403,H404,H405,H406,H407)</f>
        <v>15.529411764705882</v>
      </c>
      <c r="E410" s="73">
        <f>$AJ$50</f>
        <v>10</v>
      </c>
      <c r="F410" s="104">
        <f>AVERAGE(I390,I391,I392,I393,I394,I399,I396,I397,I398,I401,I400,I402,I403,I404,I405,I406,I407)</f>
        <v>13.470588235294118</v>
      </c>
      <c r="G410" s="73">
        <f>$AJ$85</f>
        <v>6</v>
      </c>
      <c r="H410" s="104">
        <f>AVERAGE(J390,J391,J392,J393,J394,J399,J396,J397,J398,J401,J400,J402,J403,J404,J405,J406,J407)</f>
        <v>17.705882352941178</v>
      </c>
      <c r="I410" s="73">
        <f>$AJ$120</f>
        <v>24</v>
      </c>
      <c r="J410" s="104">
        <f>AVERAGE(K390,K391,K392,K393,K394,K399,K396,K397,K398,K401,K400,K402,K403,K404,K405,K406,K407)</f>
        <v>16.058823529411764</v>
      </c>
      <c r="K410" s="73">
        <f>$AJ$155</f>
        <v>12</v>
      </c>
      <c r="L410" s="104">
        <f>AVERAGE(L390,L391,L392,L393,L394,L399,L396,L397,L398,L401,L400,L402,L403,L404,L405,L406,L407)</f>
        <v>16.176470588235293</v>
      </c>
      <c r="M410" s="73">
        <f>$AJ$190</f>
        <v>17</v>
      </c>
      <c r="N410" s="104">
        <f>AVERAGE(M390,M391,M392,M393,M394,M399,M396,M397,M398,M401,M400,M402,M403,M404,M405,M406,M407)</f>
        <v>18.117647058823529</v>
      </c>
      <c r="O410" s="73">
        <f>$AJ$225</f>
        <v>25</v>
      </c>
      <c r="P410" s="104">
        <f>AVERAGE(N390,N391,N392,N393,N394,N399,N396,N397,N398,N401,N400,N402,N403,N404,N405,N406,N407)</f>
        <v>15.705882352941176</v>
      </c>
      <c r="Q410" s="73">
        <f>$AJ$260</f>
        <v>7</v>
      </c>
      <c r="R410" s="104">
        <f>AVERAGE(O390,O391,O392,O393,O394,O399,O396,O397,O398,O401,O400,O402,O403,O404,O405,O406,O407)</f>
        <v>19.235294117647058</v>
      </c>
      <c r="S410" s="81">
        <f>$AJ$295</f>
        <v>30</v>
      </c>
      <c r="T410" s="75"/>
      <c r="U410" s="104">
        <f>AVERAGE(Q390,Q391,Q392,Q393,Q394,Q399,Q396,Q397,Q398,Q401,Q400,Q402,Q403,Q404,Q405,Q406,Q407)</f>
        <v>16.411764705882351</v>
      </c>
      <c r="V410" s="73">
        <f>$BL$50</f>
        <v>14</v>
      </c>
      <c r="W410" s="104">
        <f>AVERAGE(R390,R391,R392,R393,R394,R399,R396,R397,R398,R401,R400,R402,R403,R404,R405,R406,R407)</f>
        <v>14.529411764705882</v>
      </c>
      <c r="X410" s="73">
        <f>$BL$120</f>
        <v>4</v>
      </c>
      <c r="Y410" s="104">
        <f>AVERAGE(S390,S391,S392,S393,S394,S399,S396,S397,S398,S401,S400,S402,S403,S404,S405,S406,S407)</f>
        <v>18.529411764705884</v>
      </c>
      <c r="Z410" s="81">
        <f>$BL$85</f>
        <v>23</v>
      </c>
      <c r="AA410" s="75"/>
      <c r="AB410" s="105">
        <f>AVERAGE(U390,U391,U392,U393,U394,U399,U396,U397,U398,U401,U400,U402,U403,U404,U405,U406,U407)</f>
        <v>18.470588235294116</v>
      </c>
      <c r="AC410" s="73">
        <f>$CN$85</f>
        <v>28</v>
      </c>
      <c r="AD410" s="75"/>
      <c r="AE410" s="104">
        <f>AVERAGE(W390,W391,W392,W393,W394,W399,W396,W397,W398,W401,W400,W402,W403,W404,W405,W406,W407)</f>
        <v>16.470588235294116</v>
      </c>
      <c r="AF410" s="73">
        <f>$CN$50</f>
        <v>18</v>
      </c>
    </row>
    <row r="411" spans="1:32" x14ac:dyDescent="0.3">
      <c r="A411" s="73" t="s">
        <v>133</v>
      </c>
      <c r="B411" s="104">
        <f>AVERAGE(G390,G391,G392,G393,G394,G398,G396,G397)</f>
        <v>0.52087500000000009</v>
      </c>
      <c r="C411" s="73">
        <f>$AN$15</f>
        <v>14</v>
      </c>
      <c r="D411" s="104">
        <f>AVERAGE(H390,H391,H392,H393,H394,H398,H396,H397)</f>
        <v>12.5</v>
      </c>
      <c r="E411" s="73">
        <f>$AN$50</f>
        <v>1</v>
      </c>
      <c r="F411" s="104">
        <f>AVERAGE(I390,I391,I392,I393,I394,I398,I396,I397)</f>
        <v>13</v>
      </c>
      <c r="G411" s="73">
        <f>$AN$85</f>
        <v>5</v>
      </c>
      <c r="H411" s="104">
        <f>AVERAGE(J390,J391,J392,J393,J394,J398,J396,J397)</f>
        <v>14.75</v>
      </c>
      <c r="I411" s="73">
        <f>$AN$120</f>
        <v>9</v>
      </c>
      <c r="J411" s="104">
        <f>AVERAGE(K390,K391,K392,K393,K394,K398,K396,K397)</f>
        <v>12.75</v>
      </c>
      <c r="K411" s="73">
        <f>$AN$155</f>
        <v>5</v>
      </c>
      <c r="L411" s="104">
        <f>AVERAGE(L390,L391,L392,L393,L394,L398,L396,L397)</f>
        <v>13.875</v>
      </c>
      <c r="M411" s="73">
        <f>$AN$190</f>
        <v>7</v>
      </c>
      <c r="N411" s="104">
        <f>AVERAGE(M390,M391,M392,M393,M394,M398,M396,M397)</f>
        <v>18.75</v>
      </c>
      <c r="O411" s="73">
        <f>$AN$225</f>
        <v>22</v>
      </c>
      <c r="P411" s="104">
        <f>AVERAGE(N390,N391,N392,N393,N394,N398,N396,N397)</f>
        <v>15</v>
      </c>
      <c r="Q411" s="73">
        <f>$AN$260</f>
        <v>10</v>
      </c>
      <c r="R411" s="104">
        <f>AVERAGE(O390,O391,O392,O393,O394,O398,O396,O397)</f>
        <v>17.875</v>
      </c>
      <c r="S411" s="81">
        <f>$AN$295</f>
        <v>20</v>
      </c>
      <c r="T411" s="75"/>
      <c r="U411" s="104">
        <f>AVERAGE(Q390,Q391,Q392,Q393,Q394,Q398,Q396,Q397)</f>
        <v>18.25</v>
      </c>
      <c r="V411" s="73">
        <f>$BP$50</f>
        <v>23</v>
      </c>
      <c r="W411" s="104">
        <f>AVERAGE(R390,R391,R392,R393,R394,R398,R396,R397)</f>
        <v>15.125</v>
      </c>
      <c r="X411" s="73">
        <f>$BP$120</f>
        <v>10</v>
      </c>
      <c r="Y411" s="104">
        <f>AVERAGE(S390,S391,S392,S393,S394,S398,S396,S397)</f>
        <v>20</v>
      </c>
      <c r="Z411" s="81">
        <f>$BP$85</f>
        <v>26</v>
      </c>
      <c r="AA411" s="75"/>
      <c r="AB411" s="105">
        <f>AVERAGE(U390,U391,U392,U393,U394,U398,U396,U397)</f>
        <v>19.75</v>
      </c>
      <c r="AC411" s="73">
        <f>$CR$85</f>
        <v>28</v>
      </c>
      <c r="AD411" s="75"/>
      <c r="AE411" s="104">
        <f>AVERAGE(W390,W391,W392,W393,W394,W398,W396,W397)</f>
        <v>16.375</v>
      </c>
      <c r="AF411" s="73">
        <f>$CR$50</f>
        <v>17</v>
      </c>
    </row>
    <row r="412" spans="1:32" x14ac:dyDescent="0.3">
      <c r="A412" s="73" t="s">
        <v>134</v>
      </c>
      <c r="B412" s="104">
        <f>AVERAGE(G399,G400:G407)</f>
        <v>0.61122222222222211</v>
      </c>
      <c r="C412" s="73">
        <f>$AR$15</f>
        <v>2</v>
      </c>
      <c r="D412" s="104">
        <f>AVERAGE(H399,H400:H407)</f>
        <v>18.222222222222221</v>
      </c>
      <c r="E412" s="73">
        <f>$AR$50</f>
        <v>23</v>
      </c>
      <c r="F412" s="104">
        <f>AVERAGE(I399,I400:I407)</f>
        <v>13.888888888888889</v>
      </c>
      <c r="G412" s="73">
        <f>$AR$85</f>
        <v>9</v>
      </c>
      <c r="H412" s="104">
        <f>AVERAGE(J399,J400:J407)</f>
        <v>20.333333333333332</v>
      </c>
      <c r="I412" s="73">
        <f>$AR$120</f>
        <v>31</v>
      </c>
      <c r="J412" s="104">
        <f>AVERAGE(K399,K400:K407)</f>
        <v>19</v>
      </c>
      <c r="K412" s="73">
        <f>$AR$155</f>
        <v>24</v>
      </c>
      <c r="L412" s="104">
        <f>AVERAGE(L399,L400:L407)</f>
        <v>18.222222222222221</v>
      </c>
      <c r="M412" s="73">
        <f>$AR$190</f>
        <v>19</v>
      </c>
      <c r="N412" s="104">
        <f>AVERAGE(M399,M400:M407)</f>
        <v>17.555555555555557</v>
      </c>
      <c r="O412" s="73">
        <f>$AR$225</f>
        <v>23</v>
      </c>
      <c r="P412" s="104">
        <f>AVERAGE(N399,N400:N407)</f>
        <v>16.333333333333332</v>
      </c>
      <c r="Q412" s="73">
        <f>$AR$260</f>
        <v>13</v>
      </c>
      <c r="R412" s="104">
        <f>AVERAGE(O399,O400:O407)</f>
        <v>20.444444444444443</v>
      </c>
      <c r="S412" s="81">
        <f>$AR$295</f>
        <v>30</v>
      </c>
      <c r="T412" s="75"/>
      <c r="U412" s="104">
        <f>AVERAGE(Q399,Q400:Q407)</f>
        <v>14.777777777777779</v>
      </c>
      <c r="V412" s="73">
        <f>$BT$50</f>
        <v>8</v>
      </c>
      <c r="W412" s="104">
        <f>AVERAGE(R399,R400:R407)</f>
        <v>14</v>
      </c>
      <c r="X412" s="73">
        <f>$BT$120</f>
        <v>9</v>
      </c>
      <c r="Y412" s="104">
        <f>AVERAGE(S399,S400:S407)</f>
        <v>17.222222222222221</v>
      </c>
      <c r="Z412" s="81">
        <f>$BT$85</f>
        <v>18</v>
      </c>
      <c r="AA412" s="75"/>
      <c r="AB412" s="105">
        <f>AVERAGE(U399,U400:U407)</f>
        <v>17.333333333333332</v>
      </c>
      <c r="AC412" s="73">
        <f>$CV$85</f>
        <v>21</v>
      </c>
      <c r="AD412" s="75"/>
      <c r="AE412" s="104">
        <f>AVERAGE(W399,W400:W407)</f>
        <v>16.555555555555557</v>
      </c>
      <c r="AF412" s="73">
        <f>$CV$50</f>
        <v>14</v>
      </c>
    </row>
    <row r="413" spans="1:32" x14ac:dyDescent="0.3">
      <c r="A413" s="73" t="s">
        <v>135</v>
      </c>
      <c r="B413" s="104">
        <f>AVERAGE(G390,G391,G392,G393)</f>
        <v>0.54175000000000006</v>
      </c>
      <c r="C413" s="73">
        <f>$AV$15</f>
        <v>11</v>
      </c>
      <c r="D413" s="104">
        <f>AVERAGE(H390,H391,H392,H393)</f>
        <v>11</v>
      </c>
      <c r="E413" s="73">
        <f>$AV$50</f>
        <v>3</v>
      </c>
      <c r="F413" s="104">
        <f>AVERAGE(I390,I391,I392,I393)</f>
        <v>10.75</v>
      </c>
      <c r="G413" s="73">
        <f>$AV$85</f>
        <v>3</v>
      </c>
      <c r="H413" s="104">
        <f>AVERAGE(J390,J391,J392,J393)</f>
        <v>14.75</v>
      </c>
      <c r="I413" s="73">
        <f>$AV$120</f>
        <v>11</v>
      </c>
      <c r="J413" s="104">
        <f>AVERAGE(K390,K391,K392,K393)</f>
        <v>13</v>
      </c>
      <c r="K413" s="73">
        <f>$AV$155</f>
        <v>7</v>
      </c>
      <c r="L413" s="104">
        <f>AVERAGE(L390,L391,L392,L393)</f>
        <v>14</v>
      </c>
      <c r="M413" s="73">
        <f>$AV$190</f>
        <v>12</v>
      </c>
      <c r="N413" s="104">
        <f>AVERAGE(M390,M391,M392,M393)</f>
        <v>18</v>
      </c>
      <c r="O413" s="73">
        <f>$AV$225</f>
        <v>20</v>
      </c>
      <c r="P413" s="104">
        <f>AVERAGE(N390,N391,N392,N393)</f>
        <v>19.5</v>
      </c>
      <c r="Q413" s="73">
        <f>$AV$260</f>
        <v>26</v>
      </c>
      <c r="R413" s="104">
        <f>AVERAGE(O390,O391,O392,O393)</f>
        <v>19.5</v>
      </c>
      <c r="S413" s="81">
        <f>$AV$295</f>
        <v>22</v>
      </c>
      <c r="T413" s="75"/>
      <c r="U413" s="104">
        <f>AVERAGE(Q390,Q391,Q392,Q393)</f>
        <v>24</v>
      </c>
      <c r="V413" s="73">
        <f>$BX$50</f>
        <v>31</v>
      </c>
      <c r="W413" s="104">
        <f>AVERAGE(R390,R391,R392,R393)</f>
        <v>21.75</v>
      </c>
      <c r="X413" s="73">
        <f>$BX$120</f>
        <v>29</v>
      </c>
      <c r="Y413" s="104">
        <f>AVERAGE(S390,S391,S392,S393)</f>
        <v>20.5</v>
      </c>
      <c r="Z413" s="81">
        <f>$BX$85</f>
        <v>23</v>
      </c>
      <c r="AA413" s="75"/>
      <c r="AB413" s="105">
        <f>AVERAGE(U390,U391,U392,U393)</f>
        <v>19.75</v>
      </c>
      <c r="AC413" s="73">
        <f>$CZ$85</f>
        <v>23</v>
      </c>
      <c r="AD413" s="75"/>
      <c r="AE413" s="104">
        <f>AVERAGE(W390,W391,W392,W393)</f>
        <v>21</v>
      </c>
      <c r="AF413" s="73">
        <f>$CZ$50</f>
        <v>26</v>
      </c>
    </row>
    <row r="414" spans="1:32" x14ac:dyDescent="0.3">
      <c r="A414" s="73" t="s">
        <v>136</v>
      </c>
      <c r="B414" s="104">
        <f>AVERAGE(G394,G398,G396,G397)</f>
        <v>0.5</v>
      </c>
      <c r="C414" s="73">
        <f>$AZ$15</f>
        <v>10</v>
      </c>
      <c r="D414" s="104">
        <f>AVERAGE(H394,H398,H396,H397)</f>
        <v>14</v>
      </c>
      <c r="E414" s="73">
        <f>$AZ$50</f>
        <v>8</v>
      </c>
      <c r="F414" s="104">
        <f>AVERAGE(I394,I398,I396,I397)</f>
        <v>15.25</v>
      </c>
      <c r="G414" s="73">
        <f>$AZ$85</f>
        <v>11</v>
      </c>
      <c r="H414" s="104">
        <f>AVERAGE(J394,J398,J396,J397)</f>
        <v>14.75</v>
      </c>
      <c r="I414" s="73">
        <f>$AZ$120</f>
        <v>12</v>
      </c>
      <c r="J414" s="104">
        <f>AVERAGE(K394,K398,K396,K397)</f>
        <v>12.5</v>
      </c>
      <c r="K414" s="73">
        <f>$AZ$155</f>
        <v>7</v>
      </c>
      <c r="L414" s="104">
        <f>AVERAGE(L394,L398,L396,L397)</f>
        <v>13.75</v>
      </c>
      <c r="M414" s="73">
        <f>$AZ$190</f>
        <v>9</v>
      </c>
      <c r="N414" s="104">
        <f>AVERAGE(M394,M398,M396,M397)</f>
        <v>19.5</v>
      </c>
      <c r="O414" s="73">
        <f>$AZ$225</f>
        <v>23</v>
      </c>
      <c r="P414" s="104">
        <f>AVERAGE(N394,N398,N396,N397)</f>
        <v>10.5</v>
      </c>
      <c r="Q414" s="73">
        <f>$AZ$260</f>
        <v>4</v>
      </c>
      <c r="R414" s="104">
        <f>AVERAGE(O394,O398,O396,O397)</f>
        <v>16.25</v>
      </c>
      <c r="S414" s="81">
        <f>$AZ$295</f>
        <v>16</v>
      </c>
      <c r="T414" s="75"/>
      <c r="U414" s="104">
        <f>AVERAGE(Q394,Q398,Q396,Q397)</f>
        <v>12.5</v>
      </c>
      <c r="V414" s="73">
        <f>$CB$50</f>
        <v>6</v>
      </c>
      <c r="W414" s="104">
        <f>AVERAGE(R394,R398,R396,R397)</f>
        <v>8.5</v>
      </c>
      <c r="X414" s="73">
        <f>$CB$120</f>
        <v>2</v>
      </c>
      <c r="Y414" s="104">
        <f>AVERAGE(S394,S398,S396,S397)</f>
        <v>19.5</v>
      </c>
      <c r="Z414" s="81">
        <f>$CB$85</f>
        <v>21</v>
      </c>
      <c r="AA414" s="75"/>
      <c r="AB414" s="105">
        <f>AVERAGE(U394,U398,U396,U397)</f>
        <v>19.75</v>
      </c>
      <c r="AC414" s="73">
        <f>$DD$85</f>
        <v>24</v>
      </c>
      <c r="AD414" s="75"/>
      <c r="AE414" s="104">
        <f>AVERAGE(W394,W398,W396,W397)</f>
        <v>11.75</v>
      </c>
      <c r="AF414" s="73">
        <f>$DD$50</f>
        <v>4</v>
      </c>
    </row>
    <row r="415" spans="1:32" x14ac:dyDescent="0.3">
      <c r="A415" s="73" t="s">
        <v>137</v>
      </c>
      <c r="B415" s="104">
        <f>AVERAGE(G399:G402)</f>
        <v>0.66674999999999995</v>
      </c>
      <c r="C415" s="73">
        <f>$BD$15</f>
        <v>2</v>
      </c>
      <c r="D415" s="104">
        <f>AVERAGE(H399:H402)</f>
        <v>26</v>
      </c>
      <c r="E415" s="73">
        <f>$BD$50</f>
        <v>31</v>
      </c>
      <c r="F415" s="104">
        <f>AVERAGE(I399:I402)</f>
        <v>19.25</v>
      </c>
      <c r="G415" s="73">
        <f>$BD$85</f>
        <v>24</v>
      </c>
      <c r="H415" s="104">
        <f>AVERAGE(J399:J402)</f>
        <v>25.75</v>
      </c>
      <c r="I415" s="73">
        <f>$BD$120</f>
        <v>31</v>
      </c>
      <c r="J415" s="104">
        <f>AVERAGE(K399:K402)</f>
        <v>17.5</v>
      </c>
      <c r="K415" s="73">
        <f>$BD$155</f>
        <v>21</v>
      </c>
      <c r="L415" s="104">
        <f>AVERAGE(L399:L402)</f>
        <v>18.75</v>
      </c>
      <c r="M415" s="73">
        <f>$BD$190</f>
        <v>23</v>
      </c>
      <c r="N415" s="104">
        <f>AVERAGE(M399:M402)</f>
        <v>18.25</v>
      </c>
      <c r="O415" s="73">
        <f>$BD$225</f>
        <v>22</v>
      </c>
      <c r="P415" s="104">
        <f>AVERAGE(N399:N402)</f>
        <v>21.25</v>
      </c>
      <c r="Q415" s="73">
        <f>$BD$260</f>
        <v>28</v>
      </c>
      <c r="R415" s="104">
        <f>AVERAGE(O399:O402)</f>
        <v>23.5</v>
      </c>
      <c r="S415" s="81">
        <f>$BD$295</f>
        <v>30</v>
      </c>
      <c r="T415" s="75"/>
      <c r="U415" s="104">
        <f>AVERAGE(Q399:Q402)</f>
        <v>13.5</v>
      </c>
      <c r="V415" s="73">
        <f>$CF$50</f>
        <v>8</v>
      </c>
      <c r="W415" s="104">
        <f>AVERAGE(R399:R402)</f>
        <v>15.25</v>
      </c>
      <c r="X415" s="73">
        <f>$CF$120</f>
        <v>13</v>
      </c>
      <c r="Y415" s="104">
        <f>AVERAGE(S399:S402)</f>
        <v>13.25</v>
      </c>
      <c r="Z415" s="81">
        <f>$CF$85</f>
        <v>9</v>
      </c>
      <c r="AA415" s="75"/>
      <c r="AB415" s="105">
        <f>AVERAGE(U399:U402)</f>
        <v>18</v>
      </c>
      <c r="AC415" s="73">
        <f>$DH$85</f>
        <v>20</v>
      </c>
      <c r="AD415" s="75"/>
      <c r="AE415" s="104">
        <f>AVERAGE(W399:W402)</f>
        <v>19.5</v>
      </c>
      <c r="AF415" s="73">
        <f>$DH$50</f>
        <v>27</v>
      </c>
    </row>
    <row r="416" spans="1:32" x14ac:dyDescent="0.3">
      <c r="A416" s="73" t="s">
        <v>138</v>
      </c>
      <c r="B416" s="104">
        <f>AVERAGE(G403,G404,G405,G406,G407)</f>
        <v>0.56679999999999997</v>
      </c>
      <c r="C416" s="73">
        <f>$BH$15</f>
        <v>10</v>
      </c>
      <c r="D416" s="104">
        <f>AVERAGE(H403,H404,H405,H406,H407)</f>
        <v>12</v>
      </c>
      <c r="E416" s="73">
        <f>$BH$50</f>
        <v>5</v>
      </c>
      <c r="F416" s="104">
        <f>AVERAGE(I403,I404,I405,I406,I407)</f>
        <v>9.6</v>
      </c>
      <c r="G416" s="73">
        <f>$BH$85</f>
        <v>4</v>
      </c>
      <c r="H416" s="104">
        <f>AVERAGE(J403,J404,J405,J406,J407)</f>
        <v>16</v>
      </c>
      <c r="I416" s="73">
        <f>$BH$120</f>
        <v>16</v>
      </c>
      <c r="J416" s="104">
        <f>AVERAGE(K403,K404,K405,K406,K407)</f>
        <v>20.2</v>
      </c>
      <c r="K416" s="73">
        <f>$BH$155</f>
        <v>26</v>
      </c>
      <c r="L416" s="104">
        <f>AVERAGE(L403,L404,L405,L406,L407)</f>
        <v>17.8</v>
      </c>
      <c r="M416" s="73">
        <f>$BH$190</f>
        <v>19</v>
      </c>
      <c r="N416" s="104">
        <f>AVERAGE(M403,M404,M405,M406,M407)</f>
        <v>17</v>
      </c>
      <c r="O416" s="73">
        <f>$BH$225</f>
        <v>20</v>
      </c>
      <c r="P416" s="104">
        <f>AVERAGE(N403,N404,N405,N406,N407)</f>
        <v>12.4</v>
      </c>
      <c r="Q416" s="73">
        <f>$BH$260</f>
        <v>5</v>
      </c>
      <c r="R416" s="104">
        <f>AVERAGE(O403,O404,O405,O406,O407)</f>
        <v>18</v>
      </c>
      <c r="S416" s="81">
        <f>$BH$295</f>
        <v>22</v>
      </c>
      <c r="T416" s="80"/>
      <c r="U416" s="104">
        <f>AVERAGE(Q403,Q404,Q405,Q406,Q407)</f>
        <v>15.8</v>
      </c>
      <c r="V416" s="73">
        <f>$CJ$50</f>
        <v>13</v>
      </c>
      <c r="W416" s="104">
        <f>AVERAGE(R403,R404,R405,R406,R407)</f>
        <v>13</v>
      </c>
      <c r="X416" s="73">
        <f>$CJ$120</f>
        <v>7</v>
      </c>
      <c r="Y416" s="104">
        <f>AVERAGE(S403,S404,S405,S406,S407)</f>
        <v>20.399999999999999</v>
      </c>
      <c r="Z416" s="81">
        <f>$CJ$85</f>
        <v>25</v>
      </c>
      <c r="AA416" s="80"/>
      <c r="AB416" s="105">
        <f>AVERAGE(U403,U404,U405,U406,U407)</f>
        <v>16.8</v>
      </c>
      <c r="AC416" s="73">
        <f>$DL$85</f>
        <v>18</v>
      </c>
      <c r="AD416" s="80"/>
      <c r="AE416" s="104">
        <f>AVERAGE(W403,W404,W405,W406,W407)</f>
        <v>14.2</v>
      </c>
      <c r="AF416" s="73">
        <f>$DL$50</f>
        <v>11</v>
      </c>
    </row>
    <row r="418" spans="1:32" x14ac:dyDescent="0.3">
      <c r="A418" s="329" t="s">
        <v>85</v>
      </c>
      <c r="B418" s="330"/>
      <c r="C418" s="330"/>
      <c r="D418" s="330"/>
      <c r="E418" s="331"/>
    </row>
    <row r="419" spans="1:32" x14ac:dyDescent="0.3">
      <c r="A419" s="332"/>
      <c r="B419" s="333"/>
      <c r="C419" s="333"/>
      <c r="D419" s="333"/>
      <c r="E419" s="334"/>
    </row>
    <row r="420" spans="1:32" x14ac:dyDescent="0.3">
      <c r="A420" s="335"/>
      <c r="B420" s="336"/>
      <c r="C420" s="336"/>
      <c r="D420" s="336"/>
      <c r="E420" s="337"/>
      <c r="H420" s="306" t="s">
        <v>232</v>
      </c>
      <c r="I420" s="307"/>
      <c r="J420" s="307"/>
      <c r="K420" s="307"/>
      <c r="L420" s="307"/>
      <c r="M420" s="307"/>
      <c r="N420" s="307"/>
      <c r="O420" s="307"/>
      <c r="P420" s="307"/>
      <c r="Q420" s="307"/>
      <c r="R420" s="307"/>
      <c r="S420" s="307"/>
      <c r="T420" s="307"/>
      <c r="U420" s="307"/>
      <c r="V420" s="308"/>
      <c r="W420" s="86" t="s">
        <v>38</v>
      </c>
      <c r="X420" s="72"/>
      <c r="Y420" s="72"/>
      <c r="Z420" s="72"/>
      <c r="AA420" s="72"/>
      <c r="AB420" s="72"/>
      <c r="AC420" s="72"/>
      <c r="AD420" s="72"/>
      <c r="AE420" s="72"/>
      <c r="AF420" s="72"/>
    </row>
    <row r="421" spans="1:32" x14ac:dyDescent="0.3">
      <c r="A421" s="73" t="s">
        <v>139</v>
      </c>
      <c r="B421" s="96" t="s">
        <v>140</v>
      </c>
      <c r="C421" s="73" t="s">
        <v>141</v>
      </c>
      <c r="D421" s="98" t="s">
        <v>228</v>
      </c>
      <c r="E421" s="73" t="s">
        <v>142</v>
      </c>
      <c r="G421" s="73" t="s">
        <v>143</v>
      </c>
      <c r="H421" s="74" t="s">
        <v>144</v>
      </c>
      <c r="I421" s="74" t="s">
        <v>145</v>
      </c>
      <c r="J421" s="74" t="s">
        <v>146</v>
      </c>
      <c r="K421" s="74" t="s">
        <v>110</v>
      </c>
      <c r="L421" s="74" t="s">
        <v>111</v>
      </c>
      <c r="M421" s="74" t="s">
        <v>112</v>
      </c>
      <c r="N421" s="74" t="s">
        <v>113</v>
      </c>
      <c r="O421" s="89" t="s">
        <v>114</v>
      </c>
      <c r="P421" s="92"/>
      <c r="Q421" s="76" t="s">
        <v>33</v>
      </c>
      <c r="R421" s="74" t="s">
        <v>34</v>
      </c>
      <c r="S421" s="89" t="s">
        <v>35</v>
      </c>
      <c r="T421" s="71"/>
      <c r="U421" s="93" t="s">
        <v>149</v>
      </c>
      <c r="V421" s="92"/>
      <c r="W421" s="76" t="s">
        <v>150</v>
      </c>
      <c r="X421" s="72"/>
      <c r="Y421" s="72"/>
      <c r="Z421" s="72"/>
      <c r="AA421" s="72"/>
      <c r="AB421" s="72"/>
      <c r="AC421" s="72"/>
      <c r="AD421" s="72"/>
      <c r="AE421" s="72"/>
      <c r="AF421" s="72"/>
    </row>
    <row r="422" spans="1:32" x14ac:dyDescent="0.3">
      <c r="A422" s="73">
        <v>1</v>
      </c>
      <c r="B422" s="96">
        <v>44815</v>
      </c>
      <c r="C422" s="84" t="s">
        <v>217</v>
      </c>
      <c r="D422" s="99">
        <v>0.54166666666666663</v>
      </c>
      <c r="E422" s="85" t="s">
        <v>169</v>
      </c>
      <c r="G422" s="73">
        <f>$G$168</f>
        <v>0</v>
      </c>
      <c r="H422" s="73">
        <f>DVOA!$F$261</f>
        <v>17</v>
      </c>
      <c r="I422" s="73">
        <f>DVOA!$F$263</f>
        <v>30</v>
      </c>
      <c r="J422" s="73">
        <f>DVOA!$F$267</f>
        <v>9</v>
      </c>
      <c r="K422" s="73">
        <f>DVOA!$F$270</f>
        <v>24</v>
      </c>
      <c r="L422" s="73">
        <f>DVOA!$F$271</f>
        <v>5</v>
      </c>
      <c r="M422" s="73">
        <f>DVOA!$F$272</f>
        <v>27</v>
      </c>
      <c r="N422" s="73">
        <f>DVOA!$F$275</f>
        <v>10</v>
      </c>
      <c r="O422" s="81">
        <f>DVOA!$F$264</f>
        <v>3</v>
      </c>
      <c r="P422" s="88"/>
      <c r="Q422" s="82">
        <f>DVOA!$AE$261</f>
        <v>30</v>
      </c>
      <c r="R422" s="73">
        <f>DVOA!$AE$262</f>
        <v>29</v>
      </c>
      <c r="S422" s="81">
        <f>DVOA!$AE$263</f>
        <v>28</v>
      </c>
      <c r="T422" s="75"/>
      <c r="U422" s="87">
        <f>DVOA!$AE$275</f>
        <v>2</v>
      </c>
      <c r="V422" s="88"/>
      <c r="W422" s="82">
        <f>DVOA!$AE$271</f>
        <v>25</v>
      </c>
      <c r="X422" s="72"/>
      <c r="Y422" s="72"/>
      <c r="Z422" s="72"/>
      <c r="AA422" s="72"/>
      <c r="AB422" s="72"/>
      <c r="AC422" s="72"/>
      <c r="AD422" s="72"/>
      <c r="AE422" s="72"/>
      <c r="AF422" s="72"/>
    </row>
    <row r="423" spans="1:32" x14ac:dyDescent="0.3">
      <c r="A423" s="73">
        <v>2</v>
      </c>
      <c r="B423" s="96">
        <v>44822</v>
      </c>
      <c r="C423" s="84" t="s">
        <v>153</v>
      </c>
      <c r="D423" s="99">
        <v>0.54166666666666663</v>
      </c>
      <c r="E423" s="85" t="s">
        <v>169</v>
      </c>
      <c r="G423" s="73">
        <f>$G$81</f>
        <v>0.66700000000000004</v>
      </c>
      <c r="H423" s="73">
        <f>DVOA!$F$303</f>
        <v>4</v>
      </c>
      <c r="I423" s="73">
        <f>DVOA!$F$305</f>
        <v>1</v>
      </c>
      <c r="J423" s="73">
        <f>DVOA!$F$309</f>
        <v>7</v>
      </c>
      <c r="K423" s="73">
        <f>DVOA!$F$312</f>
        <v>4</v>
      </c>
      <c r="L423" s="73">
        <f>DVOA!$F$313</f>
        <v>17</v>
      </c>
      <c r="M423" s="73">
        <f>DVOA!$F$314</f>
        <v>14</v>
      </c>
      <c r="N423" s="73">
        <f>DVOA!$F$317</f>
        <v>11</v>
      </c>
      <c r="O423" s="81">
        <f>DVOA!$F$306</f>
        <v>13</v>
      </c>
      <c r="P423" s="88"/>
      <c r="Q423" s="82">
        <f>DVOA!$AE$303</f>
        <v>5</v>
      </c>
      <c r="R423" s="73">
        <f>DVOA!$AE$304</f>
        <v>2</v>
      </c>
      <c r="S423" s="81">
        <f>DVOA!$AE$305</f>
        <v>18</v>
      </c>
      <c r="T423" s="75"/>
      <c r="U423" s="87">
        <f>DVOA!$AE$317</f>
        <v>17</v>
      </c>
      <c r="V423" s="88"/>
      <c r="W423" s="82">
        <f>DVOA!$AE$313</f>
        <v>2</v>
      </c>
      <c r="X423" s="72"/>
      <c r="Y423" s="72"/>
      <c r="Z423" s="72"/>
      <c r="AA423" s="72"/>
      <c r="AB423" s="72"/>
      <c r="AC423" s="72"/>
      <c r="AD423" s="72"/>
      <c r="AE423" s="72"/>
      <c r="AF423" s="72"/>
    </row>
    <row r="424" spans="1:32" x14ac:dyDescent="0.3">
      <c r="A424" s="73">
        <v>3</v>
      </c>
      <c r="B424" s="96">
        <v>44829</v>
      </c>
      <c r="C424" s="85" t="s">
        <v>186</v>
      </c>
      <c r="D424" s="99">
        <v>0.54166666666666663</v>
      </c>
      <c r="E424" s="85" t="s">
        <v>169</v>
      </c>
      <c r="G424" s="73">
        <f>$G$6</f>
        <v>0.66700000000000004</v>
      </c>
      <c r="H424" s="73">
        <f>DVOA!$F$324</f>
        <v>9</v>
      </c>
      <c r="I424" s="73">
        <f>DVOA!$F$326</f>
        <v>6</v>
      </c>
      <c r="J424" s="73">
        <f>DVOA!$F$330</f>
        <v>14</v>
      </c>
      <c r="K424" s="73">
        <f>DVOA!$F$333</f>
        <v>29</v>
      </c>
      <c r="L424" s="73">
        <f>DVOA!$F$334</f>
        <v>14</v>
      </c>
      <c r="M424" s="73">
        <f>DVOA!$F$335</f>
        <v>21</v>
      </c>
      <c r="N424" s="73">
        <f>DVOA!$F$338</f>
        <v>8</v>
      </c>
      <c r="O424" s="81">
        <f>DVOA!$F$327</f>
        <v>21</v>
      </c>
      <c r="P424" s="88"/>
      <c r="Q424" s="82">
        <f>DVOA!$AE$324</f>
        <v>10</v>
      </c>
      <c r="R424" s="73">
        <f>DVOA!$AE$325</f>
        <v>7</v>
      </c>
      <c r="S424" s="81">
        <f>DVOA!$AE$326</f>
        <v>29</v>
      </c>
      <c r="T424" s="75"/>
      <c r="U424" s="87">
        <f>DVOA!$AE$338</f>
        <v>30</v>
      </c>
      <c r="V424" s="88"/>
      <c r="W424" s="82">
        <f>DVOA!$AE$334</f>
        <v>8</v>
      </c>
      <c r="X424" s="72"/>
      <c r="Y424" s="72"/>
      <c r="Z424" s="72"/>
      <c r="AA424" s="72"/>
      <c r="AB424" s="72"/>
      <c r="AC424" s="72"/>
      <c r="AD424" s="72"/>
      <c r="AE424" s="72"/>
      <c r="AF424" s="72"/>
    </row>
    <row r="425" spans="1:32" x14ac:dyDescent="0.3">
      <c r="A425" s="73">
        <v>4</v>
      </c>
      <c r="B425" s="96">
        <v>44836</v>
      </c>
      <c r="C425" s="84" t="s">
        <v>216</v>
      </c>
      <c r="D425" s="99">
        <v>0.54166666666666663</v>
      </c>
      <c r="E425" s="85" t="s">
        <v>170</v>
      </c>
      <c r="G425" s="73">
        <f>$G$103</f>
        <v>0.33300000000000002</v>
      </c>
      <c r="H425" s="73">
        <f>DVOA!$F$639</f>
        <v>26</v>
      </c>
      <c r="I425" s="73">
        <f>DVOA!$F$641</f>
        <v>20</v>
      </c>
      <c r="J425" s="73">
        <f>DVOA!$F$645</f>
        <v>26</v>
      </c>
      <c r="K425" s="73">
        <f>DVOA!$F$648</f>
        <v>31</v>
      </c>
      <c r="L425" s="73">
        <f>DVOA!$F$649</f>
        <v>32</v>
      </c>
      <c r="M425" s="73">
        <f>DVOA!$F$650</f>
        <v>22</v>
      </c>
      <c r="N425" s="73">
        <f>DVOA!$F$653</f>
        <v>5</v>
      </c>
      <c r="O425" s="81">
        <f>DVOA!$F$642</f>
        <v>7</v>
      </c>
      <c r="P425" s="88"/>
      <c r="Q425" s="82">
        <f>DVOA!$AE$639</f>
        <v>17</v>
      </c>
      <c r="R425" s="73">
        <f>DVOA!$AE$640</f>
        <v>8</v>
      </c>
      <c r="S425" s="81">
        <f>DVOA!$AE$641</f>
        <v>27</v>
      </c>
      <c r="T425" s="75"/>
      <c r="U425" s="87">
        <f>DVOA!$AE$653</f>
        <v>24</v>
      </c>
      <c r="V425" s="88"/>
      <c r="W425" s="82">
        <f>DVOA!$AE$649</f>
        <v>26</v>
      </c>
      <c r="X425" s="72"/>
      <c r="Y425" s="72"/>
      <c r="Z425" s="72"/>
      <c r="AA425" s="72"/>
      <c r="AB425" s="72"/>
      <c r="AC425" s="72"/>
      <c r="AD425" s="72"/>
      <c r="AE425" s="72"/>
      <c r="AF425" s="72"/>
    </row>
    <row r="426" spans="1:32" x14ac:dyDescent="0.3">
      <c r="A426" s="73">
        <v>5</v>
      </c>
      <c r="B426" s="96">
        <v>44840</v>
      </c>
      <c r="C426" s="84" t="s">
        <v>187</v>
      </c>
      <c r="D426" s="99">
        <v>0.84375</v>
      </c>
      <c r="E426" s="85" t="s">
        <v>221</v>
      </c>
      <c r="G426" s="73">
        <f>$G$20</f>
        <v>0.66700000000000004</v>
      </c>
      <c r="H426" s="73">
        <f>DVOA!$F$198</f>
        <v>5</v>
      </c>
      <c r="I426" s="73">
        <f>DVOA!$F$200</f>
        <v>8</v>
      </c>
      <c r="J426" s="73">
        <f>DVOA!$F$204</f>
        <v>4</v>
      </c>
      <c r="K426" s="73">
        <f>DVOA!$F$207</f>
        <v>3</v>
      </c>
      <c r="L426" s="73">
        <f>DVOA!$F$208</f>
        <v>12</v>
      </c>
      <c r="M426" s="73">
        <f>DVOA!$F$209</f>
        <v>8</v>
      </c>
      <c r="N426" s="73">
        <f>DVOA!$F$212</f>
        <v>20</v>
      </c>
      <c r="O426" s="81">
        <f>DVOA!$F$201</f>
        <v>15</v>
      </c>
      <c r="P426" s="88"/>
      <c r="Q426" s="82">
        <f>DVOA!$AE$198</f>
        <v>22</v>
      </c>
      <c r="R426" s="73">
        <f>DVOA!$AE$199</f>
        <v>14</v>
      </c>
      <c r="S426" s="81">
        <f>DVOA!$AE$200</f>
        <v>21</v>
      </c>
      <c r="T426" s="75"/>
      <c r="U426" s="87">
        <f>DVOA!$AE$212</f>
        <v>25</v>
      </c>
      <c r="V426" s="88"/>
      <c r="W426" s="82">
        <f>DVOA!$AE$208</f>
        <v>10</v>
      </c>
      <c r="X426" s="72"/>
      <c r="Y426" s="72"/>
      <c r="Z426" s="72"/>
      <c r="AA426" s="72"/>
      <c r="AB426" s="72"/>
      <c r="AC426" s="72"/>
      <c r="AD426" s="72"/>
      <c r="AE426" s="72"/>
      <c r="AF426" s="72"/>
    </row>
    <row r="427" spans="1:32" x14ac:dyDescent="0.3">
      <c r="A427" s="73">
        <v>6</v>
      </c>
      <c r="B427" s="96">
        <v>44850</v>
      </c>
      <c r="C427" s="84" t="s">
        <v>208</v>
      </c>
      <c r="D427" s="99">
        <v>0.54166666666666663</v>
      </c>
      <c r="E427" s="85" t="s">
        <v>169</v>
      </c>
      <c r="G427" s="73">
        <f>$G$81</f>
        <v>0.66700000000000004</v>
      </c>
      <c r="H427" s="73">
        <f>DVOA!$F$303</f>
        <v>4</v>
      </c>
      <c r="I427" s="73">
        <f>DVOA!$F$305</f>
        <v>1</v>
      </c>
      <c r="J427" s="73">
        <f>DVOA!$F$309</f>
        <v>7</v>
      </c>
      <c r="K427" s="73">
        <f>DVOA!$F$312</f>
        <v>4</v>
      </c>
      <c r="L427" s="73">
        <f>DVOA!$F$313</f>
        <v>17</v>
      </c>
      <c r="M427" s="73">
        <f>DVOA!$F$314</f>
        <v>14</v>
      </c>
      <c r="N427" s="73">
        <f>DVOA!$F$317</f>
        <v>11</v>
      </c>
      <c r="O427" s="81">
        <f>DVOA!$F$306</f>
        <v>13</v>
      </c>
      <c r="P427" s="88"/>
      <c r="Q427" s="82">
        <f>DVOA!$AE$303</f>
        <v>5</v>
      </c>
      <c r="R427" s="73">
        <f>DVOA!$AE$304</f>
        <v>2</v>
      </c>
      <c r="S427" s="81">
        <f>DVOA!$AE$305</f>
        <v>18</v>
      </c>
      <c r="T427" s="75"/>
      <c r="U427" s="87">
        <f>DVOA!$AE$317</f>
        <v>17</v>
      </c>
      <c r="V427" s="88"/>
      <c r="W427" s="82">
        <f>DVOA!$AE$313</f>
        <v>2</v>
      </c>
      <c r="X427" s="72"/>
      <c r="Y427" s="72"/>
      <c r="Z427" s="72"/>
      <c r="AA427" s="72"/>
      <c r="AB427" s="72"/>
      <c r="AC427" s="72"/>
      <c r="AD427" s="72"/>
      <c r="AE427" s="72"/>
      <c r="AF427" s="72"/>
    </row>
    <row r="428" spans="1:32" x14ac:dyDescent="0.3">
      <c r="A428" s="73">
        <v>7</v>
      </c>
      <c r="B428" s="96">
        <v>44857</v>
      </c>
      <c r="C428" s="84" t="s">
        <v>151</v>
      </c>
      <c r="D428" s="99">
        <v>0.54166666666666663</v>
      </c>
      <c r="E428" s="85" t="s">
        <v>169</v>
      </c>
      <c r="G428" s="73">
        <f>$G$103</f>
        <v>0.33300000000000002</v>
      </c>
      <c r="H428" s="73">
        <f>DVOA!$F$639</f>
        <v>26</v>
      </c>
      <c r="I428" s="73">
        <f>DVOA!$F$641</f>
        <v>20</v>
      </c>
      <c r="J428" s="73">
        <f>DVOA!$F$645</f>
        <v>26</v>
      </c>
      <c r="K428" s="73">
        <f>DVOA!$F$648</f>
        <v>31</v>
      </c>
      <c r="L428" s="73">
        <f>DVOA!$F$649</f>
        <v>32</v>
      </c>
      <c r="M428" s="73">
        <f>DVOA!$F$650</f>
        <v>22</v>
      </c>
      <c r="N428" s="73">
        <f>DVOA!$F$653</f>
        <v>5</v>
      </c>
      <c r="O428" s="81">
        <f>DVOA!$F$642</f>
        <v>7</v>
      </c>
      <c r="P428" s="88"/>
      <c r="Q428" s="82">
        <f>DVOA!$AE$639</f>
        <v>17</v>
      </c>
      <c r="R428" s="73">
        <f>DVOA!$AE$640</f>
        <v>8</v>
      </c>
      <c r="S428" s="81">
        <f>DVOA!$AE$641</f>
        <v>27</v>
      </c>
      <c r="T428" s="75"/>
      <c r="U428" s="87">
        <f>DVOA!$AE$653</f>
        <v>24</v>
      </c>
      <c r="V428" s="88"/>
      <c r="W428" s="82">
        <f>DVOA!$AE$649</f>
        <v>26</v>
      </c>
      <c r="X428" s="72"/>
      <c r="Y428" s="72"/>
      <c r="Z428" s="72"/>
      <c r="AA428" s="72"/>
      <c r="AB428" s="72"/>
      <c r="AC428" s="72"/>
      <c r="AD428" s="72"/>
      <c r="AE428" s="72"/>
      <c r="AF428" s="72"/>
    </row>
    <row r="429" spans="1:32" x14ac:dyDescent="0.3">
      <c r="A429" s="73">
        <v>8</v>
      </c>
      <c r="B429" s="96">
        <v>44864</v>
      </c>
      <c r="C429" s="84" t="s">
        <v>223</v>
      </c>
      <c r="D429" s="99">
        <v>0.68402777777777779</v>
      </c>
      <c r="E429" s="85" t="s">
        <v>170</v>
      </c>
      <c r="G429" s="85">
        <f>$G$49</f>
        <v>0.33300000000000002</v>
      </c>
      <c r="H429" s="85">
        <f>DVOA!$F$660</f>
        <v>29</v>
      </c>
      <c r="I429" s="85">
        <f>DVOA!$F$662</f>
        <v>16</v>
      </c>
      <c r="J429" s="85">
        <f>DVOA!$F$666</f>
        <v>28</v>
      </c>
      <c r="K429" s="85">
        <f>DVOA!$F$669</f>
        <v>25</v>
      </c>
      <c r="L429" s="85">
        <f>DVOA!$F$670</f>
        <v>20</v>
      </c>
      <c r="M429" s="85">
        <f>DVOA!$F$671</f>
        <v>28</v>
      </c>
      <c r="N429" s="85">
        <f>DVOA!$F$674</f>
        <v>21</v>
      </c>
      <c r="O429" s="90">
        <f>DVOA!$F$663</f>
        <v>18</v>
      </c>
      <c r="P429" s="88"/>
      <c r="Q429" s="91">
        <f>DVOA!$AE$660</f>
        <v>29</v>
      </c>
      <c r="R429" s="85">
        <f>DVOA!$AE$661</f>
        <v>27</v>
      </c>
      <c r="S429" s="90">
        <f>DVOA!$AE$662</f>
        <v>25</v>
      </c>
      <c r="T429" s="75"/>
      <c r="U429" s="94">
        <f>DVOA!$AE$674</f>
        <v>18</v>
      </c>
      <c r="V429" s="88"/>
      <c r="W429" s="82">
        <f>DVOA!$AE$670</f>
        <v>32</v>
      </c>
      <c r="X429" s="72"/>
      <c r="Y429" s="72"/>
      <c r="Z429" s="72"/>
      <c r="AA429" s="72"/>
      <c r="AB429" s="72"/>
      <c r="AC429" s="72"/>
      <c r="AD429" s="72"/>
      <c r="AE429" s="72"/>
      <c r="AF429" s="72"/>
    </row>
    <row r="430" spans="1:32" x14ac:dyDescent="0.3">
      <c r="A430" s="73">
        <v>9</v>
      </c>
      <c r="B430" s="96">
        <v>44871</v>
      </c>
      <c r="C430" s="85" t="s">
        <v>198</v>
      </c>
      <c r="D430" s="99">
        <v>0.54166666666666663</v>
      </c>
      <c r="E430" s="85" t="s">
        <v>169</v>
      </c>
      <c r="G430" s="73">
        <f>$G$19</f>
        <v>0.33300000000000002</v>
      </c>
      <c r="H430" s="73">
        <f>DVOA!$F$450</f>
        <v>21</v>
      </c>
      <c r="I430" s="73">
        <f>DVOA!$F$452</f>
        <v>29</v>
      </c>
      <c r="J430" s="73">
        <f>DVOA!$F$456</f>
        <v>16</v>
      </c>
      <c r="K430" s="73">
        <f>DVOA!$F$459</f>
        <v>2</v>
      </c>
      <c r="L430" s="73">
        <f>DVOA!$F$460</f>
        <v>28</v>
      </c>
      <c r="M430" s="73">
        <f>DVOA!$F$461</f>
        <v>10</v>
      </c>
      <c r="N430" s="73">
        <f>DVOA!$F$464</f>
        <v>25</v>
      </c>
      <c r="O430" s="81">
        <f>DVOA!$F$453</f>
        <v>28</v>
      </c>
      <c r="P430" s="88"/>
      <c r="Q430" s="82">
        <f>DVOA!$AE$450</f>
        <v>13</v>
      </c>
      <c r="R430" s="73">
        <f>DVOA!$AE$451</f>
        <v>22</v>
      </c>
      <c r="S430" s="81">
        <f>DVOA!$AE$452</f>
        <v>1</v>
      </c>
      <c r="T430" s="75"/>
      <c r="U430" s="87">
        <f>DVOA!$AE$464</f>
        <v>26</v>
      </c>
      <c r="V430" s="88"/>
      <c r="W430" s="82">
        <f>DVOA!$AE$460</f>
        <v>19</v>
      </c>
      <c r="X430" s="72"/>
      <c r="Y430" s="72"/>
      <c r="Z430" s="72"/>
      <c r="AA430" s="72"/>
      <c r="AB430" s="72"/>
      <c r="AC430" s="72"/>
      <c r="AD430" s="72"/>
      <c r="AE430" s="72"/>
      <c r="AF430" s="72"/>
    </row>
    <row r="431" spans="1:32" x14ac:dyDescent="0.3">
      <c r="A431" s="73">
        <v>10</v>
      </c>
      <c r="B431" s="96">
        <v>44878</v>
      </c>
      <c r="C431" s="84" t="s">
        <v>185</v>
      </c>
      <c r="D431" s="99">
        <v>0.67013888888888884</v>
      </c>
      <c r="E431" s="85" t="s">
        <v>169</v>
      </c>
      <c r="G431" s="73">
        <f>$G$7</f>
        <v>0</v>
      </c>
      <c r="H431" s="73">
        <f>DVOA!$F$345</f>
        <v>20</v>
      </c>
      <c r="I431" s="73">
        <f>DVOA!$F$347</f>
        <v>15</v>
      </c>
      <c r="J431" s="73">
        <f>DVOA!$F$351</f>
        <v>23</v>
      </c>
      <c r="K431" s="73">
        <f>DVOA!$F$354</f>
        <v>8</v>
      </c>
      <c r="L431" s="73">
        <f>DVOA!$F$355</f>
        <v>2</v>
      </c>
      <c r="M431" s="73">
        <f>DVOA!$F$356</f>
        <v>29</v>
      </c>
      <c r="N431" s="73">
        <f>DVOA!$F$359</f>
        <v>19</v>
      </c>
      <c r="O431" s="81">
        <f>DVOA!$F$348</f>
        <v>29</v>
      </c>
      <c r="P431" s="88"/>
      <c r="Q431" s="82">
        <f>DVOA!$AE$345</f>
        <v>24</v>
      </c>
      <c r="R431" s="73">
        <f>DVOA!$AE$346</f>
        <v>20</v>
      </c>
      <c r="S431" s="81">
        <f>DVOA!$AE$347</f>
        <v>23</v>
      </c>
      <c r="T431" s="75"/>
      <c r="U431" s="87">
        <f>DVOA!$AE$359</f>
        <v>10</v>
      </c>
      <c r="V431" s="88"/>
      <c r="W431" s="82">
        <f>DVOA!$AE$355</f>
        <v>15</v>
      </c>
      <c r="X431" s="72"/>
      <c r="Y431" s="72"/>
      <c r="Z431" s="72"/>
      <c r="AA431" s="72"/>
      <c r="AB431" s="72"/>
      <c r="AC431" s="72"/>
      <c r="AD431" s="72"/>
      <c r="AE431" s="72"/>
      <c r="AF431" s="72"/>
    </row>
    <row r="432" spans="1:32" x14ac:dyDescent="0.3">
      <c r="A432" s="73">
        <v>11</v>
      </c>
      <c r="B432" s="96">
        <v>44885</v>
      </c>
      <c r="C432" s="84" t="s">
        <v>173</v>
      </c>
      <c r="D432" s="99">
        <v>0.54166666666666663</v>
      </c>
      <c r="E432" s="85" t="s">
        <v>169</v>
      </c>
      <c r="G432" s="73">
        <f>$G$10</f>
        <v>1</v>
      </c>
      <c r="H432" s="73">
        <f>DVOA!$F$534</f>
        <v>6</v>
      </c>
      <c r="I432" s="73">
        <f>DVOA!$F$536</f>
        <v>25</v>
      </c>
      <c r="J432" s="73">
        <f>DVOA!$F$540</f>
        <v>3</v>
      </c>
      <c r="K432" s="73">
        <f>DVOA!$F$543</f>
        <v>7</v>
      </c>
      <c r="L432" s="73">
        <f>DVOA!$F$544</f>
        <v>4</v>
      </c>
      <c r="M432" s="73">
        <f>DVOA!$F$545</f>
        <v>13</v>
      </c>
      <c r="N432" s="73">
        <f>DVOA!$F$548</f>
        <v>7</v>
      </c>
      <c r="O432" s="81">
        <f>DVOA!$F$537</f>
        <v>16</v>
      </c>
      <c r="P432" s="88"/>
      <c r="Q432" s="82">
        <f>DVOA!$AE$534</f>
        <v>4</v>
      </c>
      <c r="R432" s="73">
        <f>DVOA!$AE$535</f>
        <v>4</v>
      </c>
      <c r="S432" s="81">
        <f>DVOA!$AE$536</f>
        <v>10</v>
      </c>
      <c r="T432" s="75"/>
      <c r="U432" s="87">
        <f>DVOA!$AE$548</f>
        <v>28</v>
      </c>
      <c r="V432" s="88"/>
      <c r="W432" s="82">
        <f>DVOA!$AE$544</f>
        <v>4</v>
      </c>
      <c r="X432" s="72"/>
      <c r="Y432" s="72"/>
      <c r="Z432" s="72"/>
      <c r="AA432" s="72"/>
      <c r="AB432" s="72"/>
      <c r="AC432" s="72"/>
      <c r="AD432" s="72"/>
      <c r="AE432" s="72"/>
      <c r="AF432" s="72"/>
    </row>
    <row r="433" spans="1:32" x14ac:dyDescent="0.3">
      <c r="A433" s="73">
        <v>12</v>
      </c>
      <c r="B433" s="96">
        <v>44893</v>
      </c>
      <c r="C433" s="84" t="s">
        <v>193</v>
      </c>
      <c r="D433" s="99">
        <v>0.84375</v>
      </c>
      <c r="E433" s="84" t="s">
        <v>171</v>
      </c>
      <c r="G433" s="77">
        <f>$G$50</f>
        <v>0.33300000000000002</v>
      </c>
      <c r="H433" s="73">
        <f>DVOA!$F$555</f>
        <v>12</v>
      </c>
      <c r="I433" s="73">
        <f>DVOA!$F$557</f>
        <v>17</v>
      </c>
      <c r="J433" s="73">
        <f>DVOA!$F$561</f>
        <v>12</v>
      </c>
      <c r="K433" s="73">
        <f>DVOA!$F$564</f>
        <v>26</v>
      </c>
      <c r="L433" s="73">
        <f>DVOA!$F$565</f>
        <v>15</v>
      </c>
      <c r="M433" s="73">
        <f>DVOA!$F$566</f>
        <v>6</v>
      </c>
      <c r="N433" s="73">
        <f>DVOA!$F$569</f>
        <v>4</v>
      </c>
      <c r="O433" s="81">
        <f>DVOA!$F$558</f>
        <v>20</v>
      </c>
      <c r="P433" s="88"/>
      <c r="Q433" s="82">
        <f>DVOA!$AE$555</f>
        <v>16</v>
      </c>
      <c r="R433" s="73">
        <f>DVOA!$AE$556</f>
        <v>21</v>
      </c>
      <c r="S433" s="81">
        <f>DVOA!$AE$557</f>
        <v>12</v>
      </c>
      <c r="T433" s="75"/>
      <c r="U433" s="87">
        <f>DVOA!$AE$569</f>
        <v>21</v>
      </c>
      <c r="V433" s="88"/>
      <c r="W433" s="82">
        <f>DVOA!$AE$565</f>
        <v>16</v>
      </c>
      <c r="X433" s="72"/>
      <c r="Y433" s="72"/>
      <c r="Z433" s="72"/>
      <c r="AA433" s="72"/>
      <c r="AB433" s="72"/>
      <c r="AC433" s="72"/>
      <c r="AD433" s="72"/>
      <c r="AE433" s="72"/>
      <c r="AF433" s="72"/>
    </row>
    <row r="434" spans="1:32" x14ac:dyDescent="0.3">
      <c r="A434" s="73">
        <v>13</v>
      </c>
      <c r="B434" s="96">
        <v>44899</v>
      </c>
      <c r="C434" s="85" t="s">
        <v>167</v>
      </c>
      <c r="D434" s="99">
        <v>0.84722222222222221</v>
      </c>
      <c r="E434" s="85" t="s">
        <v>194</v>
      </c>
      <c r="G434" s="73">
        <f>$G$173</f>
        <v>0.66700000000000004</v>
      </c>
      <c r="H434" s="73">
        <f>DVOA!$F$177</f>
        <v>8</v>
      </c>
      <c r="I434" s="73">
        <f>DVOA!$F$179</f>
        <v>19</v>
      </c>
      <c r="J434" s="73">
        <f>DVOA!$F$183</f>
        <v>6</v>
      </c>
      <c r="K434" s="73">
        <f>DVOA!$F$186</f>
        <v>10</v>
      </c>
      <c r="L434" s="73">
        <f>DVOA!$F$187</f>
        <v>10</v>
      </c>
      <c r="M434" s="73">
        <f>DVOA!$F$188</f>
        <v>12</v>
      </c>
      <c r="N434" s="73">
        <f>DVOA!$F$191</f>
        <v>9</v>
      </c>
      <c r="O434" s="81">
        <f>DVOA!$F$180</f>
        <v>25</v>
      </c>
      <c r="P434" s="88"/>
      <c r="Q434" s="82">
        <f>DVOA!$AE$177</f>
        <v>15</v>
      </c>
      <c r="R434" s="73">
        <f>DVOA!$AE$178</f>
        <v>17</v>
      </c>
      <c r="S434" s="81">
        <f>DVOA!$AE$179</f>
        <v>4</v>
      </c>
      <c r="T434" s="75"/>
      <c r="U434" s="87">
        <f>DVOA!$AE$191</f>
        <v>4</v>
      </c>
      <c r="V434" s="88"/>
      <c r="W434" s="82">
        <f>DVOA!$AE$187</f>
        <v>6</v>
      </c>
      <c r="X434" s="72"/>
      <c r="Y434" s="72"/>
      <c r="Z434" s="72"/>
      <c r="AA434" s="72"/>
      <c r="AB434" s="72"/>
      <c r="AC434" s="72"/>
      <c r="AD434" s="72"/>
      <c r="AE434" s="72"/>
      <c r="AF434" s="72"/>
    </row>
    <row r="435" spans="1:32" x14ac:dyDescent="0.3">
      <c r="A435" s="73">
        <v>14</v>
      </c>
      <c r="B435" s="96" t="s">
        <v>147</v>
      </c>
      <c r="C435" s="101" t="s">
        <v>162</v>
      </c>
      <c r="D435" s="102" t="s">
        <v>162</v>
      </c>
      <c r="E435" s="101" t="s">
        <v>162</v>
      </c>
      <c r="G435" s="101" t="s">
        <v>162</v>
      </c>
      <c r="H435" s="101" t="s">
        <v>162</v>
      </c>
      <c r="I435" s="101" t="s">
        <v>162</v>
      </c>
      <c r="J435" s="101" t="s">
        <v>162</v>
      </c>
      <c r="K435" s="101" t="s">
        <v>162</v>
      </c>
      <c r="L435" s="101" t="s">
        <v>162</v>
      </c>
      <c r="M435" s="101" t="s">
        <v>162</v>
      </c>
      <c r="N435" s="101" t="s">
        <v>162</v>
      </c>
      <c r="O435" s="101" t="s">
        <v>162</v>
      </c>
      <c r="P435" s="88"/>
      <c r="Q435" s="101" t="s">
        <v>162</v>
      </c>
      <c r="R435" s="101" t="s">
        <v>162</v>
      </c>
      <c r="S435" s="101" t="s">
        <v>162</v>
      </c>
      <c r="T435" s="75"/>
      <c r="U435" s="101" t="s">
        <v>162</v>
      </c>
      <c r="V435" s="88"/>
      <c r="W435" s="101" t="s">
        <v>162</v>
      </c>
      <c r="X435" s="72"/>
      <c r="Y435" s="72"/>
      <c r="Z435" s="72"/>
      <c r="AA435" s="72"/>
      <c r="AB435" s="72"/>
      <c r="AC435" s="72"/>
      <c r="AD435" s="72"/>
      <c r="AE435" s="72"/>
      <c r="AF435" s="72"/>
    </row>
    <row r="436" spans="1:32" x14ac:dyDescent="0.3">
      <c r="A436" s="73">
        <v>15</v>
      </c>
      <c r="B436" s="96">
        <v>44913</v>
      </c>
      <c r="C436" s="85" t="s">
        <v>207</v>
      </c>
      <c r="D436" s="99" t="s">
        <v>200</v>
      </c>
      <c r="E436" s="85"/>
      <c r="G436" s="73">
        <f>$G$13</f>
        <v>0.66700000000000004</v>
      </c>
      <c r="H436" s="73">
        <f>DVOA!$F$429</f>
        <v>25</v>
      </c>
      <c r="I436" s="73">
        <f>DVOA!$F$431</f>
        <v>31</v>
      </c>
      <c r="J436" s="73">
        <f>DVOA!$F$435</f>
        <v>20</v>
      </c>
      <c r="K436" s="73">
        <f>DVOA!$F$438</f>
        <v>23</v>
      </c>
      <c r="L436" s="73">
        <f>DVOA!$F$439</f>
        <v>21</v>
      </c>
      <c r="M436" s="73">
        <f>DVOA!$F$440</f>
        <v>23</v>
      </c>
      <c r="N436" s="73">
        <f>DVOA!$F$443</f>
        <v>28</v>
      </c>
      <c r="O436" s="110">
        <f>DVOA!$F$432</f>
        <v>12</v>
      </c>
      <c r="P436" s="88"/>
      <c r="Q436" s="112">
        <f>DVOA!$AE$429</f>
        <v>11</v>
      </c>
      <c r="R436" s="73">
        <f>DVOA!$AE$430</f>
        <v>15</v>
      </c>
      <c r="S436" s="110">
        <f>DVOA!$AE$431</f>
        <v>3</v>
      </c>
      <c r="T436" s="75"/>
      <c r="U436" s="111">
        <f>DVOA!$AE$443</f>
        <v>20</v>
      </c>
      <c r="V436" s="88"/>
      <c r="W436" s="112">
        <f>DVOA!$AE$439</f>
        <v>17</v>
      </c>
      <c r="X436" s="72"/>
      <c r="Y436" s="72"/>
      <c r="Z436" s="72"/>
      <c r="AA436" s="72"/>
      <c r="AB436" s="72"/>
      <c r="AC436" s="72"/>
      <c r="AD436" s="72"/>
      <c r="AE436" s="72"/>
      <c r="AF436" s="72"/>
    </row>
    <row r="437" spans="1:32" x14ac:dyDescent="0.3">
      <c r="A437" s="73">
        <v>16</v>
      </c>
      <c r="B437" s="96">
        <v>44921</v>
      </c>
      <c r="C437" s="84" t="s">
        <v>188</v>
      </c>
      <c r="D437" s="99">
        <v>0.84375</v>
      </c>
      <c r="E437" s="85" t="s">
        <v>171</v>
      </c>
      <c r="G437" s="73">
        <f>$G$17</f>
        <v>0.33300000000000002</v>
      </c>
      <c r="H437" s="73">
        <f>DVOA!$F$366</f>
        <v>15</v>
      </c>
      <c r="I437" s="73">
        <f>DVOA!$F$368</f>
        <v>11</v>
      </c>
      <c r="J437" s="73">
        <f>DVOA!$F$372</f>
        <v>18</v>
      </c>
      <c r="K437" s="73">
        <f>DVOA!$F$375</f>
        <v>21</v>
      </c>
      <c r="L437" s="73">
        <f>DVOA!$F$376</f>
        <v>1</v>
      </c>
      <c r="M437" s="73">
        <f>DVOA!$F$377</f>
        <v>31</v>
      </c>
      <c r="N437" s="73">
        <f>DVOA!$F$380</f>
        <v>13</v>
      </c>
      <c r="O437" s="81">
        <f>DVOA!$F$369</f>
        <v>31</v>
      </c>
      <c r="P437" s="88"/>
      <c r="Q437" s="82">
        <f>DVOA!$AE$366</f>
        <v>14</v>
      </c>
      <c r="R437" s="73">
        <f>DVOA!$AE$367</f>
        <v>10</v>
      </c>
      <c r="S437" s="81">
        <f>DVOA!$AE$368</f>
        <v>31</v>
      </c>
      <c r="T437" s="75"/>
      <c r="U437" s="87">
        <f>DVOA!$AE$380</f>
        <v>23</v>
      </c>
      <c r="V437" s="88"/>
      <c r="W437" s="82">
        <f>DVOA!$AE$376</f>
        <v>22</v>
      </c>
      <c r="X437" s="72"/>
      <c r="Y437" s="72"/>
      <c r="Z437" s="72"/>
      <c r="AA437" s="72"/>
      <c r="AB437" s="72"/>
      <c r="AC437" s="72"/>
      <c r="AD437" s="72"/>
      <c r="AE437" s="72"/>
      <c r="AF437" s="72"/>
    </row>
    <row r="438" spans="1:32" x14ac:dyDescent="0.3">
      <c r="A438" s="73">
        <v>17</v>
      </c>
      <c r="B438" s="96">
        <v>44562</v>
      </c>
      <c r="C438" s="84" t="s">
        <v>175</v>
      </c>
      <c r="D438" s="99">
        <v>0.54166666666666663</v>
      </c>
      <c r="E438" s="85" t="s">
        <v>169</v>
      </c>
      <c r="G438" s="73">
        <f>$G$75</f>
        <v>0.66700000000000004</v>
      </c>
      <c r="H438" s="73">
        <f>DVOA!$F$492</f>
        <v>28</v>
      </c>
      <c r="I438" s="73">
        <f>DVOA!$F$494</f>
        <v>28</v>
      </c>
      <c r="J438" s="73">
        <f>DVOA!$F$498</f>
        <v>25</v>
      </c>
      <c r="K438" s="73">
        <f>DVOA!$F$501</f>
        <v>22</v>
      </c>
      <c r="L438" s="73">
        <f>DVOA!$F$502</f>
        <v>13</v>
      </c>
      <c r="M438" s="73">
        <f>DVOA!$F$503</f>
        <v>11</v>
      </c>
      <c r="N438" s="73">
        <f>DVOA!$F$506</f>
        <v>22</v>
      </c>
      <c r="O438" s="81">
        <f>DVOA!$F$495</f>
        <v>30</v>
      </c>
      <c r="P438" s="88"/>
      <c r="Q438" s="82">
        <f>DVOA!$AE$492</f>
        <v>20</v>
      </c>
      <c r="R438" s="73">
        <f>DVOA!$AE$493</f>
        <v>25</v>
      </c>
      <c r="S438" s="81">
        <f>DVOA!$AE$494</f>
        <v>11</v>
      </c>
      <c r="T438" s="75"/>
      <c r="U438" s="87">
        <f>DVOA!$AE$506</f>
        <v>13</v>
      </c>
      <c r="V438" s="88"/>
      <c r="W438" s="82">
        <f>DVOA!$AE$502</f>
        <v>28</v>
      </c>
      <c r="X438" s="72"/>
      <c r="Y438" s="72"/>
      <c r="Z438" s="72"/>
      <c r="AA438" s="72"/>
      <c r="AB438" s="72"/>
      <c r="AC438" s="72"/>
      <c r="AD438" s="72"/>
      <c r="AE438" s="72"/>
      <c r="AF438" s="72"/>
    </row>
    <row r="439" spans="1:32" x14ac:dyDescent="0.3">
      <c r="A439" s="73">
        <v>18</v>
      </c>
      <c r="B439" s="96">
        <v>44569</v>
      </c>
      <c r="C439" s="84" t="s">
        <v>157</v>
      </c>
      <c r="D439" s="99" t="s">
        <v>200</v>
      </c>
      <c r="E439" s="85"/>
      <c r="G439" s="73">
        <f>$G$168</f>
        <v>0</v>
      </c>
      <c r="H439" s="73">
        <f>DVOA!$F$261</f>
        <v>17</v>
      </c>
      <c r="I439" s="73">
        <f>DVOA!$F$263</f>
        <v>30</v>
      </c>
      <c r="J439" s="73">
        <f>DVOA!$F$267</f>
        <v>9</v>
      </c>
      <c r="K439" s="73">
        <f>DVOA!$F$270</f>
        <v>24</v>
      </c>
      <c r="L439" s="73">
        <f>DVOA!$F$271</f>
        <v>5</v>
      </c>
      <c r="M439" s="73">
        <f>DVOA!$F$272</f>
        <v>27</v>
      </c>
      <c r="N439" s="73">
        <f>DVOA!$F$275</f>
        <v>10</v>
      </c>
      <c r="O439" s="81">
        <f>DVOA!$F$264</f>
        <v>3</v>
      </c>
      <c r="P439" s="79"/>
      <c r="Q439" s="82">
        <f>DVOA!$AE$261</f>
        <v>30</v>
      </c>
      <c r="R439" s="73">
        <f>DVOA!$AE$262</f>
        <v>29</v>
      </c>
      <c r="S439" s="81">
        <f>DVOA!$AE$263</f>
        <v>28</v>
      </c>
      <c r="T439" s="80"/>
      <c r="U439" s="87">
        <f>DVOA!$AE$275</f>
        <v>2</v>
      </c>
      <c r="V439" s="79"/>
      <c r="W439" s="82">
        <f>DVOA!$AE$271</f>
        <v>25</v>
      </c>
      <c r="X439" s="72"/>
      <c r="Y439" s="72"/>
      <c r="Z439" s="72"/>
      <c r="AA439" s="72"/>
      <c r="AB439" s="72"/>
      <c r="AC439" s="72"/>
      <c r="AD439" s="72"/>
      <c r="AE439" s="72"/>
      <c r="AF439" s="72"/>
    </row>
    <row r="441" spans="1:32" x14ac:dyDescent="0.3">
      <c r="B441" s="96" t="s">
        <v>148</v>
      </c>
      <c r="C441" s="73" t="s">
        <v>124</v>
      </c>
      <c r="D441" s="98" t="s">
        <v>144</v>
      </c>
      <c r="E441" s="73" t="s">
        <v>124</v>
      </c>
      <c r="F441" s="73" t="s">
        <v>145</v>
      </c>
      <c r="G441" s="73" t="s">
        <v>124</v>
      </c>
      <c r="H441" s="73" t="s">
        <v>146</v>
      </c>
      <c r="I441" s="73" t="s">
        <v>124</v>
      </c>
      <c r="J441" s="73" t="s">
        <v>110</v>
      </c>
      <c r="K441" s="73" t="s">
        <v>124</v>
      </c>
      <c r="L441" s="73" t="s">
        <v>111</v>
      </c>
      <c r="M441" s="73" t="s">
        <v>124</v>
      </c>
      <c r="N441" s="73" t="s">
        <v>112</v>
      </c>
      <c r="O441" s="73" t="s">
        <v>124</v>
      </c>
      <c r="P441" s="73" t="s">
        <v>113</v>
      </c>
      <c r="Q441" s="73" t="s">
        <v>124</v>
      </c>
      <c r="R441" s="73" t="s">
        <v>114</v>
      </c>
      <c r="S441" s="81" t="s">
        <v>124</v>
      </c>
      <c r="T441" s="71"/>
      <c r="U441" s="82" t="s">
        <v>33</v>
      </c>
      <c r="V441" s="73" t="s">
        <v>124</v>
      </c>
      <c r="W441" s="73" t="s">
        <v>34</v>
      </c>
      <c r="X441" s="73" t="s">
        <v>124</v>
      </c>
      <c r="Y441" s="73" t="s">
        <v>35</v>
      </c>
      <c r="Z441" s="81" t="s">
        <v>124</v>
      </c>
      <c r="AA441" s="71"/>
      <c r="AB441" s="87" t="s">
        <v>149</v>
      </c>
      <c r="AC441" s="81" t="s">
        <v>124</v>
      </c>
      <c r="AD441" s="71"/>
      <c r="AE441" s="82" t="s">
        <v>150</v>
      </c>
      <c r="AF441" s="73" t="s">
        <v>124</v>
      </c>
    </row>
    <row r="442" spans="1:32" x14ac:dyDescent="0.3">
      <c r="A442" s="73" t="s">
        <v>132</v>
      </c>
      <c r="B442" s="104">
        <f>AVERAGE(G422:G434,G436:G439)</f>
        <v>0.45100000000000007</v>
      </c>
      <c r="C442" s="73">
        <f>$AJ$16</f>
        <v>22</v>
      </c>
      <c r="D442" s="104">
        <f>AVERAGE(H422:H434,H436:H439)</f>
        <v>16</v>
      </c>
      <c r="E442" s="73">
        <f>$AJ$51</f>
        <v>15</v>
      </c>
      <c r="F442" s="104">
        <f>AVERAGE(I422:I434,I436:I439)</f>
        <v>18.058823529411764</v>
      </c>
      <c r="G442" s="73">
        <f>$AJ$86</f>
        <v>22</v>
      </c>
      <c r="H442" s="104">
        <f>AVERAGE(J422:J434,J436:J439)</f>
        <v>14.882352941176471</v>
      </c>
      <c r="I442" s="73">
        <f>$AJ$121</f>
        <v>4</v>
      </c>
      <c r="J442" s="104">
        <f>AVERAGE(K422:K434,K436:K439)</f>
        <v>17.294117647058822</v>
      </c>
      <c r="K442" s="73">
        <f>$AJ$156</f>
        <v>23</v>
      </c>
      <c r="L442" s="104">
        <f>AVERAGE(L422:L434,L436:L439)</f>
        <v>14.588235294117647</v>
      </c>
      <c r="M442" s="73">
        <f>$AJ$191</f>
        <v>7</v>
      </c>
      <c r="N442" s="104">
        <f>AVERAGE(M422:M434,M436:M439)</f>
        <v>18.705882352941178</v>
      </c>
      <c r="O442" s="73">
        <f>$AJ$226</f>
        <v>28</v>
      </c>
      <c r="P442" s="104">
        <f>AVERAGE(N422:N434,N436:N439)</f>
        <v>13.411764705882353</v>
      </c>
      <c r="Q442" s="73">
        <f>$AJ$261</f>
        <v>1</v>
      </c>
      <c r="R442" s="104">
        <f>AVERAGE(O422:O434,O436:O439)</f>
        <v>17.117647058823529</v>
      </c>
      <c r="S442" s="81">
        <f>$AJ$296</f>
        <v>17</v>
      </c>
      <c r="T442" s="75"/>
      <c r="U442" s="104">
        <f>AVERAGE(Q422:Q434,Q436:Q439)</f>
        <v>16.588235294117649</v>
      </c>
      <c r="V442" s="73">
        <f>$BL$51</f>
        <v>15</v>
      </c>
      <c r="W442" s="104">
        <f>AVERAGE(R422:R434,R436:R439)</f>
        <v>15.294117647058824</v>
      </c>
      <c r="X442" s="73">
        <f>$BL$121</f>
        <v>8</v>
      </c>
      <c r="Y442" s="104">
        <f>AVERAGE(S422:S434,S436:S439)</f>
        <v>18.588235294117649</v>
      </c>
      <c r="Z442" s="81">
        <f>$BL$86</f>
        <v>24</v>
      </c>
      <c r="AA442" s="75"/>
      <c r="AB442" s="105">
        <f>AVERAGE(U422:U434,U436:U439)</f>
        <v>17.882352941176471</v>
      </c>
      <c r="AC442" s="73">
        <f>$CN$86</f>
        <v>24</v>
      </c>
      <c r="AD442" s="75"/>
      <c r="AE442" s="104">
        <f>AVERAGE(W422:W434,W436:W439)</f>
        <v>16.647058823529413</v>
      </c>
      <c r="AF442" s="73">
        <f>$CN$51</f>
        <v>20</v>
      </c>
    </row>
    <row r="443" spans="1:32" x14ac:dyDescent="0.3">
      <c r="A443" s="73" t="s">
        <v>133</v>
      </c>
      <c r="B443" s="104">
        <f>AVERAGE(G422,G423,G424,G425,G426,G427,G428,G429)</f>
        <v>0.45837500000000009</v>
      </c>
      <c r="C443" s="73">
        <f>$AN$16</f>
        <v>19</v>
      </c>
      <c r="D443" s="104">
        <f>AVERAGE(H422,H423,H424,H425,H426,H427,H428,H429)</f>
        <v>15</v>
      </c>
      <c r="E443" s="73">
        <f>$AN$51</f>
        <v>11</v>
      </c>
      <c r="F443" s="104">
        <f>AVERAGE(I422,I423,I424,I425,I426,I427,I428,I429)</f>
        <v>12.75</v>
      </c>
      <c r="G443" s="73">
        <f>$AN$86</f>
        <v>4</v>
      </c>
      <c r="H443" s="104">
        <f>AVERAGE(J422,J423,J424,J425,J426,J427,J428,J429)</f>
        <v>15.125</v>
      </c>
      <c r="I443" s="73">
        <f>$AN$121</f>
        <v>14</v>
      </c>
      <c r="J443" s="104">
        <f>AVERAGE(K422,K423,K424,K425,K426,K427,K428,K429)</f>
        <v>18.875</v>
      </c>
      <c r="K443" s="73">
        <f>$AN$156</f>
        <v>25</v>
      </c>
      <c r="L443" s="104">
        <f>AVERAGE(L422,L423,L424,L425,L426,L427,L428,L429)</f>
        <v>18.625</v>
      </c>
      <c r="M443" s="73">
        <f>$AN$191</f>
        <v>24</v>
      </c>
      <c r="N443" s="104">
        <f>AVERAGE(M422,M423,M424,M425,M426,M427,M428,M429)</f>
        <v>19.5</v>
      </c>
      <c r="O443" s="73">
        <f>$AN$226</f>
        <v>27</v>
      </c>
      <c r="P443" s="104">
        <f>AVERAGE(N422,N423,N424,N425,N426,N427,N428,N429)</f>
        <v>11.375</v>
      </c>
      <c r="Q443" s="73">
        <f>$AN$261</f>
        <v>1</v>
      </c>
      <c r="R443" s="104">
        <f>AVERAGE(O422,O423,O424,O425,O426,O427,O428,O429)</f>
        <v>12.125</v>
      </c>
      <c r="S443" s="81">
        <f>$AN$296</f>
        <v>5</v>
      </c>
      <c r="T443" s="75"/>
      <c r="U443" s="104">
        <f>AVERAGE(Q422,Q423,Q424,Q425,Q426,Q427,Q428,Q429)</f>
        <v>16.875</v>
      </c>
      <c r="V443" s="73">
        <f>$BP$51</f>
        <v>18</v>
      </c>
      <c r="W443" s="104">
        <f>AVERAGE(R422:R429)</f>
        <v>12.125</v>
      </c>
      <c r="X443" s="73">
        <f>$BP$121</f>
        <v>2</v>
      </c>
      <c r="Y443" s="104">
        <f>AVERAGE(S422:S429)</f>
        <v>24.125</v>
      </c>
      <c r="Z443" s="81">
        <f>$BP$86</f>
        <v>30</v>
      </c>
      <c r="AA443" s="75"/>
      <c r="AB443" s="105">
        <f>AVERAGE(U422:U429)</f>
        <v>19.625</v>
      </c>
      <c r="AC443" s="73">
        <f>$CR$86</f>
        <v>25</v>
      </c>
      <c r="AD443" s="75"/>
      <c r="AE443" s="104">
        <f>AVERAGE(W422:W429)</f>
        <v>16.375</v>
      </c>
      <c r="AF443" s="73">
        <f>$CR$51</f>
        <v>17</v>
      </c>
    </row>
    <row r="444" spans="1:32" x14ac:dyDescent="0.3">
      <c r="A444" s="73" t="s">
        <v>134</v>
      </c>
      <c r="B444" s="104">
        <f>AVERAGE(G430:G434,G436:G439)</f>
        <v>0.44444444444444442</v>
      </c>
      <c r="C444" s="73">
        <f>$AR$16</f>
        <v>20</v>
      </c>
      <c r="D444" s="104">
        <f>AVERAGE(H430:H434,H436:H439)</f>
        <v>16.888888888888889</v>
      </c>
      <c r="E444" s="73">
        <f>$AR$51</f>
        <v>15</v>
      </c>
      <c r="F444" s="104">
        <f>AVERAGE(I430:I434,I436:I439)</f>
        <v>22.777777777777779</v>
      </c>
      <c r="G444" s="73">
        <f>$AR$86</f>
        <v>31</v>
      </c>
      <c r="H444" s="104">
        <f>AVERAGE(J430:J434,J436:J439)</f>
        <v>14.666666666666666</v>
      </c>
      <c r="I444" s="73">
        <f>$AR$121</f>
        <v>9</v>
      </c>
      <c r="J444" s="104">
        <f>AVERAGE(K430:K434,K436:K439)</f>
        <v>15.888888888888889</v>
      </c>
      <c r="K444" s="73">
        <f>$AR$156</f>
        <v>14</v>
      </c>
      <c r="L444" s="104">
        <f>AVERAGE(L430:L434,L436:L439)</f>
        <v>11</v>
      </c>
      <c r="M444" s="73">
        <f>$AR$191</f>
        <v>4</v>
      </c>
      <c r="N444" s="104">
        <f>AVERAGE(M430:M434,M436:M439)</f>
        <v>18</v>
      </c>
      <c r="O444" s="73">
        <f>$AR$226</f>
        <v>26</v>
      </c>
      <c r="P444" s="104">
        <f>AVERAGE(N430:N434,N436:N439)</f>
        <v>15.222222222222221</v>
      </c>
      <c r="Q444" s="73">
        <f>$AR$261</f>
        <v>10</v>
      </c>
      <c r="R444" s="104">
        <f>AVERAGE(O430:O434,O436:O439)</f>
        <v>21.555555555555557</v>
      </c>
      <c r="S444" s="81">
        <f>$AR$296</f>
        <v>32</v>
      </c>
      <c r="T444" s="75"/>
      <c r="U444" s="104">
        <f>AVERAGE(Q430:Q434,Q436:Q439)</f>
        <v>16.333333333333332</v>
      </c>
      <c r="V444" s="73">
        <f>$BT$51</f>
        <v>13</v>
      </c>
      <c r="W444" s="104">
        <f>AVERAGE(R430:R434,R436:R439)</f>
        <v>18.111111111111111</v>
      </c>
      <c r="X444" s="73">
        <f>$BT$121</f>
        <v>25</v>
      </c>
      <c r="Y444" s="104">
        <f>AVERAGE(S430:S434,S436:S439)</f>
        <v>13.666666666666666</v>
      </c>
      <c r="Z444" s="81">
        <f>$BT$86</f>
        <v>8</v>
      </c>
      <c r="AA444" s="75"/>
      <c r="AB444" s="105">
        <f>AVERAGE(U430:U434,U436:U439)</f>
        <v>16.333333333333332</v>
      </c>
      <c r="AC444" s="73">
        <f>$CV$86</f>
        <v>15</v>
      </c>
      <c r="AD444" s="75"/>
      <c r="AE444" s="104">
        <f>AVERAGE(W430:W434,W436:W439)</f>
        <v>16.888888888888889</v>
      </c>
      <c r="AF444" s="73">
        <f>$CV$51</f>
        <v>16</v>
      </c>
    </row>
    <row r="445" spans="1:32" x14ac:dyDescent="0.3">
      <c r="A445" s="73" t="s">
        <v>135</v>
      </c>
      <c r="B445" s="104">
        <f>AVERAGE(G422,G423,G424,G425)</f>
        <v>0.41675000000000001</v>
      </c>
      <c r="C445" s="73">
        <f>$AV$16</f>
        <v>23</v>
      </c>
      <c r="D445" s="104">
        <f>AVERAGE(H422,H423,H424,H425)</f>
        <v>14</v>
      </c>
      <c r="E445" s="73">
        <f>$AV$51</f>
        <v>8</v>
      </c>
      <c r="F445" s="104">
        <f>AVERAGE(I422,I423,I424,I425)</f>
        <v>14.25</v>
      </c>
      <c r="G445" s="73">
        <f>$AV$86</f>
        <v>12</v>
      </c>
      <c r="H445" s="104">
        <f>AVERAGE(J422,J423,J424,J425)</f>
        <v>14</v>
      </c>
      <c r="I445" s="73">
        <f>$AV$121</f>
        <v>8</v>
      </c>
      <c r="J445" s="104">
        <f>AVERAGE(K422,K423,K424,K425)</f>
        <v>22</v>
      </c>
      <c r="K445" s="73">
        <f>$AV$156</f>
        <v>29</v>
      </c>
      <c r="L445" s="104">
        <f>AVERAGE(L422,L423,L424,L425)</f>
        <v>17</v>
      </c>
      <c r="M445" s="73">
        <f>$AV$191</f>
        <v>18</v>
      </c>
      <c r="N445" s="104">
        <f>AVERAGE(M422,M423,M424,M425)</f>
        <v>21</v>
      </c>
      <c r="O445" s="73">
        <f>$AV$226</f>
        <v>27</v>
      </c>
      <c r="P445" s="104">
        <f>AVERAGE(N422,N423,N424,N425)</f>
        <v>8.5</v>
      </c>
      <c r="Q445" s="73">
        <f>$AV$261</f>
        <v>1</v>
      </c>
      <c r="R445" s="104">
        <f>AVERAGE(O422,O423,O424,O425)</f>
        <v>11</v>
      </c>
      <c r="S445" s="81">
        <f>$AV$296</f>
        <v>4</v>
      </c>
      <c r="T445" s="75"/>
      <c r="U445" s="104">
        <f>AVERAGE(Q422,Q423,Q424,Q425)</f>
        <v>15.5</v>
      </c>
      <c r="V445" s="73">
        <f>$BX$51</f>
        <v>13</v>
      </c>
      <c r="W445" s="104">
        <f>AVERAGE(R422:R425)</f>
        <v>11.5</v>
      </c>
      <c r="X445" s="73">
        <f>$BX$121</f>
        <v>4</v>
      </c>
      <c r="Y445" s="104">
        <f>AVERAGE(S422:S425)</f>
        <v>25.5</v>
      </c>
      <c r="Z445" s="81">
        <f>$BX$86</f>
        <v>32</v>
      </c>
      <c r="AA445" s="75"/>
      <c r="AB445" s="105">
        <f>AVERAGE(U422:U425)</f>
        <v>18.25</v>
      </c>
      <c r="AC445" s="73">
        <f>$CZ$86</f>
        <v>19</v>
      </c>
      <c r="AD445" s="75"/>
      <c r="AE445" s="104">
        <f>AVERAGE(W422:W425)</f>
        <v>15.25</v>
      </c>
      <c r="AF445" s="73">
        <f>$CZ$51</f>
        <v>10</v>
      </c>
    </row>
    <row r="446" spans="1:32" x14ac:dyDescent="0.3">
      <c r="A446" s="73" t="s">
        <v>136</v>
      </c>
      <c r="B446" s="104">
        <f>AVERAGE(G426,G427,G428,G429)</f>
        <v>0.5</v>
      </c>
      <c r="C446" s="73">
        <f>$AZ$16</f>
        <v>10</v>
      </c>
      <c r="D446" s="104">
        <f>AVERAGE(H426,H427,H428,H429)</f>
        <v>16</v>
      </c>
      <c r="E446" s="73">
        <f>$AZ$51</f>
        <v>14</v>
      </c>
      <c r="F446" s="104">
        <f>AVERAGE(I426,I427,I428,I429)</f>
        <v>11.25</v>
      </c>
      <c r="G446" s="73">
        <f>$AZ$86</f>
        <v>3</v>
      </c>
      <c r="H446" s="104">
        <f>AVERAGE(J426,J427,J428,J429)</f>
        <v>16.25</v>
      </c>
      <c r="I446" s="73">
        <f>$AZ$121</f>
        <v>15</v>
      </c>
      <c r="J446" s="104">
        <f>AVERAGE(K426,K427,K428,K429)</f>
        <v>15.75</v>
      </c>
      <c r="K446" s="73">
        <f>$AZ$156</f>
        <v>15</v>
      </c>
      <c r="L446" s="104">
        <f>AVERAGE(L426,L427,L428,L429)</f>
        <v>20.25</v>
      </c>
      <c r="M446" s="73">
        <f>$AZ$191</f>
        <v>26</v>
      </c>
      <c r="N446" s="104">
        <f>AVERAGE(M426,M427,M428,M429)</f>
        <v>18</v>
      </c>
      <c r="O446" s="73">
        <f>$AZ$226</f>
        <v>18</v>
      </c>
      <c r="P446" s="104">
        <f>AVERAGE(N426,N427,N428,N429)</f>
        <v>14.25</v>
      </c>
      <c r="Q446" s="73">
        <f>$AZ$261</f>
        <v>9</v>
      </c>
      <c r="R446" s="104">
        <f>AVERAGE(O426,O427,O428,O429)</f>
        <v>13.25</v>
      </c>
      <c r="S446" s="81">
        <f>$AZ$296</f>
        <v>11</v>
      </c>
      <c r="T446" s="75"/>
      <c r="U446" s="104">
        <f>AVERAGE(Q426,Q427,Q428,Q429)</f>
        <v>18.25</v>
      </c>
      <c r="V446" s="73">
        <f>$CB$51</f>
        <v>21</v>
      </c>
      <c r="W446" s="104">
        <f>AVERAGE(R426:R429)</f>
        <v>12.75</v>
      </c>
      <c r="X446" s="73">
        <f>$CB$121</f>
        <v>7</v>
      </c>
      <c r="Y446" s="104">
        <f>AVERAGE(S426:S429)</f>
        <v>22.75</v>
      </c>
      <c r="Z446" s="81">
        <f>$CB$86</f>
        <v>30</v>
      </c>
      <c r="AA446" s="75"/>
      <c r="AB446" s="105">
        <f>AVERAGE(U426:U429)</f>
        <v>21</v>
      </c>
      <c r="AC446" s="73">
        <f>$DD$86</f>
        <v>27</v>
      </c>
      <c r="AD446" s="75"/>
      <c r="AE446" s="104">
        <f>AVERAGE(W426:W429)</f>
        <v>17.5</v>
      </c>
      <c r="AF446" s="73">
        <f>$DD$51</f>
        <v>20</v>
      </c>
    </row>
    <row r="447" spans="1:32" x14ac:dyDescent="0.3">
      <c r="A447" s="73" t="s">
        <v>137</v>
      </c>
      <c r="B447" s="104">
        <f>AVERAGE(G430:G433)</f>
        <v>0.41649999999999998</v>
      </c>
      <c r="C447" s="73">
        <f>$BD$16</f>
        <v>24</v>
      </c>
      <c r="D447" s="104">
        <f>AVERAGE(H430:H433)</f>
        <v>14.75</v>
      </c>
      <c r="E447" s="73">
        <f>$BD$51</f>
        <v>11</v>
      </c>
      <c r="F447" s="104">
        <f>AVERAGE(I430:I433)</f>
        <v>21.5</v>
      </c>
      <c r="G447" s="73">
        <f>$BD$86</f>
        <v>25</v>
      </c>
      <c r="H447" s="104">
        <f>AVERAGE(J430:J433)</f>
        <v>13.5</v>
      </c>
      <c r="I447" s="73">
        <f>$BD$121</f>
        <v>7</v>
      </c>
      <c r="J447" s="104">
        <f>AVERAGE(K430:K433)</f>
        <v>10.75</v>
      </c>
      <c r="K447" s="73">
        <f>$BD$156</f>
        <v>5</v>
      </c>
      <c r="L447" s="104">
        <f>AVERAGE(L430:L433)</f>
        <v>12.25</v>
      </c>
      <c r="M447" s="73">
        <f>$BD$191</f>
        <v>7</v>
      </c>
      <c r="N447" s="104">
        <f>AVERAGE(M430:M433)</f>
        <v>14.5</v>
      </c>
      <c r="O447" s="73">
        <f>$BD$226</f>
        <v>10</v>
      </c>
      <c r="P447" s="104">
        <f>AVERAGE(N430:N433)</f>
        <v>13.75</v>
      </c>
      <c r="Q447" s="73">
        <f>$BD$261</f>
        <v>8</v>
      </c>
      <c r="R447" s="104">
        <f>AVERAGE(O430:O433)</f>
        <v>23.25</v>
      </c>
      <c r="S447" s="81">
        <f>$BD$296</f>
        <v>29</v>
      </c>
      <c r="T447" s="75"/>
      <c r="U447" s="104">
        <f>AVERAGE(Q430:Q433)</f>
        <v>14.25</v>
      </c>
      <c r="V447" s="73">
        <f>$CF$51</f>
        <v>9</v>
      </c>
      <c r="W447" s="104">
        <f>AVERAGE(R430:R433)</f>
        <v>16.75</v>
      </c>
      <c r="X447" s="73">
        <f>$CF$121</f>
        <v>18</v>
      </c>
      <c r="Y447" s="104">
        <f>AVERAGE(S430:S433)</f>
        <v>11.5</v>
      </c>
      <c r="Z447" s="81">
        <f>$CF$86</f>
        <v>5</v>
      </c>
      <c r="AA447" s="75"/>
      <c r="AB447" s="105">
        <f>AVERAGE(U430:U433)</f>
        <v>21.25</v>
      </c>
      <c r="AC447" s="73">
        <f>$DH$86</f>
        <v>27</v>
      </c>
      <c r="AD447" s="75"/>
      <c r="AE447" s="104">
        <f>AVERAGE(W430:W433)</f>
        <v>13.5</v>
      </c>
      <c r="AF447" s="73">
        <f>$DH$51</f>
        <v>6</v>
      </c>
    </row>
    <row r="448" spans="1:32" x14ac:dyDescent="0.3">
      <c r="A448" s="73" t="s">
        <v>138</v>
      </c>
      <c r="B448" s="104">
        <f>AVERAGE(G434,G436:G439)</f>
        <v>0.46679999999999999</v>
      </c>
      <c r="C448" s="73">
        <f>$BH$16</f>
        <v>15</v>
      </c>
      <c r="D448" s="104">
        <f>AVERAGE(H434,H436:H439)</f>
        <v>18.600000000000001</v>
      </c>
      <c r="E448" s="73">
        <f>$BH$51</f>
        <v>23</v>
      </c>
      <c r="F448" s="104">
        <f>AVERAGE(I434,I436:I439)</f>
        <v>23.8</v>
      </c>
      <c r="G448" s="73">
        <f>$BH$86</f>
        <v>31</v>
      </c>
      <c r="H448" s="104">
        <f>AVERAGE(J434,J436:J439)</f>
        <v>15.6</v>
      </c>
      <c r="I448" s="73">
        <f>$BH$121</f>
        <v>15</v>
      </c>
      <c r="J448" s="104">
        <f>AVERAGE(K434,K436:K439)</f>
        <v>20</v>
      </c>
      <c r="K448" s="73">
        <f>$BH$156</f>
        <v>25</v>
      </c>
      <c r="L448" s="104">
        <f>AVERAGE(L434,L436:L439)</f>
        <v>10</v>
      </c>
      <c r="M448" s="73">
        <f>$BH$191</f>
        <v>4</v>
      </c>
      <c r="N448" s="104">
        <f>AVERAGE(M434,M436:M439)</f>
        <v>20.8</v>
      </c>
      <c r="O448" s="73">
        <f>$BH$226</f>
        <v>26</v>
      </c>
      <c r="P448" s="104">
        <f>AVERAGE(N434,N436:N439)</f>
        <v>16.399999999999999</v>
      </c>
      <c r="Q448" s="73">
        <f>$BH$261</f>
        <v>19</v>
      </c>
      <c r="R448" s="104">
        <f>AVERAGE(O434,O436:O439)</f>
        <v>20.2</v>
      </c>
      <c r="S448" s="81">
        <f>$BH$296</f>
        <v>27</v>
      </c>
      <c r="T448" s="80"/>
      <c r="U448" s="104">
        <f>AVERAGE(Q434,Q436:Q439)</f>
        <v>18</v>
      </c>
      <c r="V448" s="73">
        <f>$CJ$51</f>
        <v>19</v>
      </c>
      <c r="W448" s="104">
        <f>AVERAGE(R434,R436:R439)</f>
        <v>19.2</v>
      </c>
      <c r="X448" s="73">
        <f>$CJ$121</f>
        <v>23</v>
      </c>
      <c r="Y448" s="104">
        <f>AVERAGE(S434,S436:S439)</f>
        <v>15.4</v>
      </c>
      <c r="Z448" s="81">
        <f>$CJ$86</f>
        <v>13</v>
      </c>
      <c r="AA448" s="80"/>
      <c r="AB448" s="105">
        <f>AVERAGE(U434,U436:U439)</f>
        <v>12.4</v>
      </c>
      <c r="AC448" s="73">
        <f>$DL$86</f>
        <v>5</v>
      </c>
      <c r="AD448" s="80"/>
      <c r="AE448" s="104">
        <f>AVERAGE(W436:W439)</f>
        <v>23</v>
      </c>
      <c r="AF448" s="73">
        <f>$DL$51</f>
        <v>32</v>
      </c>
    </row>
    <row r="450" spans="1:32" x14ac:dyDescent="0.3">
      <c r="A450" s="383" t="s">
        <v>86</v>
      </c>
      <c r="B450" s="384"/>
      <c r="C450" s="384"/>
      <c r="D450" s="384"/>
      <c r="E450" s="385"/>
    </row>
    <row r="451" spans="1:32" x14ac:dyDescent="0.3">
      <c r="A451" s="386"/>
      <c r="B451" s="387"/>
      <c r="C451" s="387"/>
      <c r="D451" s="387"/>
      <c r="E451" s="388"/>
    </row>
    <row r="452" spans="1:32" x14ac:dyDescent="0.3">
      <c r="A452" s="389"/>
      <c r="B452" s="390"/>
      <c r="C452" s="390"/>
      <c r="D452" s="390"/>
      <c r="E452" s="391"/>
      <c r="H452" s="306" t="s">
        <v>232</v>
      </c>
      <c r="I452" s="307"/>
      <c r="J452" s="307"/>
      <c r="K452" s="307"/>
      <c r="L452" s="307"/>
      <c r="M452" s="307"/>
      <c r="N452" s="307"/>
      <c r="O452" s="307"/>
      <c r="P452" s="307"/>
      <c r="Q452" s="307"/>
      <c r="R452" s="307"/>
      <c r="S452" s="307"/>
      <c r="T452" s="307"/>
      <c r="U452" s="307"/>
      <c r="V452" s="308"/>
      <c r="W452" s="86" t="s">
        <v>38</v>
      </c>
      <c r="X452" s="72"/>
      <c r="Y452" s="72"/>
      <c r="Z452" s="72"/>
      <c r="AA452" s="72"/>
      <c r="AB452" s="72"/>
      <c r="AC452" s="72"/>
      <c r="AD452" s="72"/>
      <c r="AE452" s="72"/>
      <c r="AF452" s="72"/>
    </row>
    <row r="453" spans="1:32" x14ac:dyDescent="0.3">
      <c r="A453" s="73" t="s">
        <v>139</v>
      </c>
      <c r="B453" s="96" t="s">
        <v>140</v>
      </c>
      <c r="C453" s="73" t="s">
        <v>141</v>
      </c>
      <c r="D453" s="98" t="s">
        <v>228</v>
      </c>
      <c r="E453" s="73" t="s">
        <v>142</v>
      </c>
      <c r="G453" s="73" t="s">
        <v>143</v>
      </c>
      <c r="H453" s="74" t="s">
        <v>144</v>
      </c>
      <c r="I453" s="74" t="s">
        <v>145</v>
      </c>
      <c r="J453" s="74" t="s">
        <v>146</v>
      </c>
      <c r="K453" s="74" t="s">
        <v>110</v>
      </c>
      <c r="L453" s="74" t="s">
        <v>111</v>
      </c>
      <c r="M453" s="74" t="s">
        <v>112</v>
      </c>
      <c r="N453" s="74" t="s">
        <v>113</v>
      </c>
      <c r="O453" s="89" t="s">
        <v>114</v>
      </c>
      <c r="P453" s="92"/>
      <c r="Q453" s="76" t="s">
        <v>33</v>
      </c>
      <c r="R453" s="74" t="s">
        <v>34</v>
      </c>
      <c r="S453" s="89" t="s">
        <v>35</v>
      </c>
      <c r="T453" s="71"/>
      <c r="U453" s="93" t="s">
        <v>149</v>
      </c>
      <c r="V453" s="92"/>
      <c r="W453" s="76" t="s">
        <v>150</v>
      </c>
      <c r="X453" s="72"/>
      <c r="Y453" s="72"/>
      <c r="Z453" s="72"/>
      <c r="AA453" s="72"/>
      <c r="AB453" s="72"/>
      <c r="AC453" s="72"/>
      <c r="AD453" s="72"/>
      <c r="AE453" s="72"/>
      <c r="AF453" s="72"/>
    </row>
    <row r="454" spans="1:32" x14ac:dyDescent="0.3">
      <c r="A454" s="73">
        <v>1</v>
      </c>
      <c r="B454" s="96">
        <v>44815</v>
      </c>
      <c r="C454" s="84" t="s">
        <v>222</v>
      </c>
      <c r="D454" s="99">
        <v>0.54166666666666663</v>
      </c>
      <c r="E454" s="85" t="s">
        <v>170</v>
      </c>
      <c r="G454" s="73">
        <f>$G$49</f>
        <v>0.33300000000000002</v>
      </c>
      <c r="H454" s="73">
        <f>DVOA!$F$660</f>
        <v>29</v>
      </c>
      <c r="I454" s="73">
        <f>DVOA!$F$662</f>
        <v>16</v>
      </c>
      <c r="J454" s="73">
        <f>DVOA!$F$666</f>
        <v>28</v>
      </c>
      <c r="K454" s="73">
        <f>DVOA!$F$669</f>
        <v>25</v>
      </c>
      <c r="L454" s="73">
        <f>DVOA!$F$670</f>
        <v>20</v>
      </c>
      <c r="M454" s="73">
        <f>DVOA!$F$671</f>
        <v>28</v>
      </c>
      <c r="N454" s="73">
        <f>DVOA!$F$674</f>
        <v>21</v>
      </c>
      <c r="O454" s="81">
        <f>DVOA!$F$663</f>
        <v>18</v>
      </c>
      <c r="P454" s="88"/>
      <c r="Q454" s="82">
        <f>DVOA!$AE$660</f>
        <v>29</v>
      </c>
      <c r="R454" s="73">
        <f>DVOA!$AE$661</f>
        <v>27</v>
      </c>
      <c r="S454" s="81">
        <f>DVOA!$AE$662</f>
        <v>25</v>
      </c>
      <c r="T454" s="75"/>
      <c r="U454" s="87">
        <f>DVOA!$AE$674</f>
        <v>18</v>
      </c>
      <c r="V454" s="88"/>
      <c r="W454" s="82">
        <f>DVOA!$AE$670</f>
        <v>32</v>
      </c>
      <c r="X454" s="72"/>
      <c r="Y454" s="72"/>
      <c r="Z454" s="72"/>
      <c r="AA454" s="72"/>
      <c r="AB454" s="72"/>
      <c r="AC454" s="72"/>
      <c r="AD454" s="72"/>
      <c r="AE454" s="72"/>
      <c r="AF454" s="72"/>
    </row>
    <row r="455" spans="1:32" x14ac:dyDescent="0.3">
      <c r="A455" s="73">
        <v>2</v>
      </c>
      <c r="B455" s="96">
        <v>44822</v>
      </c>
      <c r="C455" s="84" t="s">
        <v>166</v>
      </c>
      <c r="D455" s="99">
        <v>0.54166666666666663</v>
      </c>
      <c r="E455" s="85" t="s">
        <v>169</v>
      </c>
      <c r="G455" s="73">
        <f>$G$274</f>
        <v>0.5</v>
      </c>
      <c r="H455" s="73">
        <f>DVOA!$F$282</f>
        <v>13</v>
      </c>
      <c r="I455" s="73">
        <f>DVOA!$F$284</f>
        <v>2</v>
      </c>
      <c r="J455" s="73">
        <f>DVOA!$F$288</f>
        <v>27</v>
      </c>
      <c r="K455" s="73">
        <f>DVOA!$F$291</f>
        <v>27</v>
      </c>
      <c r="L455" s="73">
        <f>DVOA!$F$292</f>
        <v>16</v>
      </c>
      <c r="M455" s="73">
        <f>DVOA!$F$293</f>
        <v>16</v>
      </c>
      <c r="N455" s="73">
        <f>DVOA!$F$296</f>
        <v>29</v>
      </c>
      <c r="O455" s="81">
        <f>DVOA!$F$285</f>
        <v>24</v>
      </c>
      <c r="P455" s="88"/>
      <c r="Q455" s="82">
        <f>DVOA!$AE$282</f>
        <v>32</v>
      </c>
      <c r="R455" s="73">
        <f>DVOA!$AE$283</f>
        <v>31</v>
      </c>
      <c r="S455" s="81">
        <f>DVOA!$AE$284</f>
        <v>24</v>
      </c>
      <c r="T455" s="75"/>
      <c r="U455" s="87">
        <f>DVOA!$AE$296</f>
        <v>9</v>
      </c>
      <c r="V455" s="88"/>
      <c r="W455" s="82">
        <f>DVOA!$AE$292</f>
        <v>29</v>
      </c>
      <c r="X455" s="72"/>
      <c r="Y455" s="72"/>
      <c r="Z455" s="72"/>
      <c r="AA455" s="72"/>
      <c r="AB455" s="72"/>
      <c r="AC455" s="72"/>
      <c r="AD455" s="72"/>
      <c r="AE455" s="72"/>
      <c r="AF455" s="72"/>
    </row>
    <row r="456" spans="1:32" x14ac:dyDescent="0.3">
      <c r="A456" s="73">
        <v>3</v>
      </c>
      <c r="B456" s="96">
        <v>44829</v>
      </c>
      <c r="C456" s="85" t="s">
        <v>211</v>
      </c>
      <c r="D456" s="99">
        <v>0.67013888888888884</v>
      </c>
      <c r="E456" s="85" t="s">
        <v>169</v>
      </c>
      <c r="G456" s="73">
        <f>$G$17</f>
        <v>0.33300000000000002</v>
      </c>
      <c r="H456" s="73">
        <f>DVOA!$F$366</f>
        <v>15</v>
      </c>
      <c r="I456" s="73">
        <f>DVOA!$F$368</f>
        <v>11</v>
      </c>
      <c r="J456" s="73">
        <f>DVOA!$F$372</f>
        <v>18</v>
      </c>
      <c r="K456" s="73">
        <f>DVOA!$F$375</f>
        <v>21</v>
      </c>
      <c r="L456" s="73">
        <f>DVOA!$F$376</f>
        <v>1</v>
      </c>
      <c r="M456" s="73">
        <f>DVOA!$F$377</f>
        <v>31</v>
      </c>
      <c r="N456" s="73">
        <f>DVOA!$F$380</f>
        <v>13</v>
      </c>
      <c r="O456" s="81">
        <f>DVOA!$F$369</f>
        <v>31</v>
      </c>
      <c r="P456" s="88"/>
      <c r="Q456" s="82">
        <f>DVOA!$AE$366</f>
        <v>14</v>
      </c>
      <c r="R456" s="73">
        <f>DVOA!$AE$367</f>
        <v>10</v>
      </c>
      <c r="S456" s="81">
        <f>DVOA!$AE$368</f>
        <v>31</v>
      </c>
      <c r="T456" s="75"/>
      <c r="U456" s="87">
        <f>DVOA!$AE$380</f>
        <v>23</v>
      </c>
      <c r="V456" s="88"/>
      <c r="W456" s="82">
        <f>DVOA!$AE$376</f>
        <v>22</v>
      </c>
      <c r="X456" s="72"/>
      <c r="Y456" s="72"/>
      <c r="Z456" s="72"/>
      <c r="AA456" s="72"/>
      <c r="AB456" s="72"/>
      <c r="AC456" s="72"/>
      <c r="AD456" s="72"/>
      <c r="AE456" s="72"/>
      <c r="AF456" s="72"/>
    </row>
    <row r="457" spans="1:32" x14ac:dyDescent="0.3">
      <c r="A457" s="73">
        <v>4</v>
      </c>
      <c r="B457" s="96">
        <v>44836</v>
      </c>
      <c r="C457" s="84" t="s">
        <v>214</v>
      </c>
      <c r="D457" s="99">
        <v>0.54166666666666663</v>
      </c>
      <c r="E457" s="85" t="s">
        <v>169</v>
      </c>
      <c r="G457" s="73">
        <f>$G$10</f>
        <v>1</v>
      </c>
      <c r="H457" s="73">
        <f>DVOA!$F$534</f>
        <v>6</v>
      </c>
      <c r="I457" s="73">
        <f>DVOA!$F$536</f>
        <v>25</v>
      </c>
      <c r="J457" s="73">
        <f>DVOA!$F$540</f>
        <v>3</v>
      </c>
      <c r="K457" s="73">
        <f>DVOA!$F$543</f>
        <v>7</v>
      </c>
      <c r="L457" s="73">
        <f>DVOA!$F$544</f>
        <v>4</v>
      </c>
      <c r="M457" s="73">
        <f>DVOA!$F$545</f>
        <v>13</v>
      </c>
      <c r="N457" s="73">
        <f>DVOA!$F$548</f>
        <v>7</v>
      </c>
      <c r="O457" s="81">
        <f>DVOA!$F$537</f>
        <v>16</v>
      </c>
      <c r="P457" s="88"/>
      <c r="Q457" s="82">
        <f>DVOA!$AE$534</f>
        <v>4</v>
      </c>
      <c r="R457" s="73">
        <f>DVOA!$AE$535</f>
        <v>4</v>
      </c>
      <c r="S457" s="81">
        <f>DVOA!$AE$536</f>
        <v>10</v>
      </c>
      <c r="T457" s="75"/>
      <c r="U457" s="87">
        <f>DVOA!$AE$548</f>
        <v>28</v>
      </c>
      <c r="V457" s="88"/>
      <c r="W457" s="82">
        <f>DVOA!$AE$544</f>
        <v>4</v>
      </c>
      <c r="X457" s="72"/>
      <c r="Y457" s="72"/>
      <c r="Z457" s="72"/>
      <c r="AA457" s="72"/>
      <c r="AB457" s="72"/>
      <c r="AC457" s="72"/>
      <c r="AD457" s="72"/>
      <c r="AE457" s="72"/>
      <c r="AF457" s="72"/>
    </row>
    <row r="458" spans="1:32" x14ac:dyDescent="0.3">
      <c r="A458" s="73">
        <v>5</v>
      </c>
      <c r="B458" s="96">
        <v>44843</v>
      </c>
      <c r="C458" s="84" t="s">
        <v>157</v>
      </c>
      <c r="D458" s="99">
        <v>0.54166666666666663</v>
      </c>
      <c r="E458" s="85" t="s">
        <v>169</v>
      </c>
      <c r="G458" s="73">
        <f>$G$168</f>
        <v>0</v>
      </c>
      <c r="H458" s="73">
        <f>DVOA!$F$261</f>
        <v>17</v>
      </c>
      <c r="I458" s="73">
        <f>DVOA!$F$263</f>
        <v>30</v>
      </c>
      <c r="J458" s="73">
        <f>DVOA!$F$267</f>
        <v>9</v>
      </c>
      <c r="K458" s="73">
        <f>DVOA!$F$270</f>
        <v>24</v>
      </c>
      <c r="L458" s="73">
        <f>DVOA!$F$271</f>
        <v>5</v>
      </c>
      <c r="M458" s="73">
        <f>DVOA!$F$272</f>
        <v>27</v>
      </c>
      <c r="N458" s="73">
        <f>DVOA!$F$275</f>
        <v>10</v>
      </c>
      <c r="O458" s="81">
        <f>DVOA!$F$264</f>
        <v>3</v>
      </c>
      <c r="P458" s="88"/>
      <c r="Q458" s="82">
        <f>DVOA!$AE$261</f>
        <v>30</v>
      </c>
      <c r="R458" s="73">
        <f>DVOA!$AE$262</f>
        <v>29</v>
      </c>
      <c r="S458" s="81">
        <f>DVOA!$AE$263</f>
        <v>28</v>
      </c>
      <c r="T458" s="75"/>
      <c r="U458" s="87">
        <f>DVOA!$AE$275</f>
        <v>2</v>
      </c>
      <c r="V458" s="88"/>
      <c r="W458" s="82">
        <f>DVOA!$AE$271</f>
        <v>25</v>
      </c>
      <c r="X458" s="72"/>
      <c r="Y458" s="72"/>
      <c r="Z458" s="72"/>
      <c r="AA458" s="72"/>
      <c r="AB458" s="72"/>
      <c r="AC458" s="72"/>
      <c r="AD458" s="72"/>
      <c r="AE458" s="72"/>
      <c r="AF458" s="72"/>
    </row>
    <row r="459" spans="1:32" x14ac:dyDescent="0.3">
      <c r="A459" s="73">
        <v>6</v>
      </c>
      <c r="B459" s="96">
        <v>44850</v>
      </c>
      <c r="C459" s="84" t="s">
        <v>215</v>
      </c>
      <c r="D459" s="99">
        <v>0.54166666666666663</v>
      </c>
      <c r="E459" s="85" t="s">
        <v>169</v>
      </c>
      <c r="G459" s="73">
        <f>$G$274</f>
        <v>0.5</v>
      </c>
      <c r="H459" s="73">
        <f>DVOA!$F$282</f>
        <v>13</v>
      </c>
      <c r="I459" s="73">
        <f>DVOA!$F$284</f>
        <v>2</v>
      </c>
      <c r="J459" s="73">
        <f>DVOA!$F$288</f>
        <v>27</v>
      </c>
      <c r="K459" s="73">
        <f>DVOA!$F$291</f>
        <v>27</v>
      </c>
      <c r="L459" s="73">
        <f>DVOA!$F$292</f>
        <v>16</v>
      </c>
      <c r="M459" s="73">
        <f>DVOA!$F$293</f>
        <v>16</v>
      </c>
      <c r="N459" s="73">
        <f>DVOA!$F$296</f>
        <v>29</v>
      </c>
      <c r="O459" s="81">
        <f>DVOA!$F$285</f>
        <v>24</v>
      </c>
      <c r="P459" s="88"/>
      <c r="Q459" s="82">
        <f>DVOA!$AE$282</f>
        <v>32</v>
      </c>
      <c r="R459" s="73">
        <f>DVOA!$AE$283</f>
        <v>31</v>
      </c>
      <c r="S459" s="81">
        <f>DVOA!$AE$284</f>
        <v>24</v>
      </c>
      <c r="T459" s="75"/>
      <c r="U459" s="87">
        <f>DVOA!$AE$296</f>
        <v>9</v>
      </c>
      <c r="V459" s="88"/>
      <c r="W459" s="82">
        <f>DVOA!$AE$292</f>
        <v>29</v>
      </c>
      <c r="X459" s="72"/>
      <c r="Y459" s="72"/>
      <c r="Z459" s="72"/>
      <c r="AA459" s="72"/>
      <c r="AB459" s="72"/>
      <c r="AC459" s="72"/>
      <c r="AD459" s="72"/>
      <c r="AE459" s="72"/>
      <c r="AF459" s="72"/>
    </row>
    <row r="460" spans="1:32" x14ac:dyDescent="0.3">
      <c r="A460" s="73">
        <v>7</v>
      </c>
      <c r="B460" s="96">
        <v>44857</v>
      </c>
      <c r="C460" s="84" t="s">
        <v>206</v>
      </c>
      <c r="D460" s="99">
        <v>0.54166666666666663</v>
      </c>
      <c r="E460" s="84" t="s">
        <v>170</v>
      </c>
      <c r="F460" s="113"/>
      <c r="G460" s="84">
        <f>$G$75</f>
        <v>0.66700000000000004</v>
      </c>
      <c r="H460" s="73">
        <f>DVOA!$F$492</f>
        <v>28</v>
      </c>
      <c r="I460" s="73">
        <f>DVOA!$F$494</f>
        <v>28</v>
      </c>
      <c r="J460" s="73">
        <f>DVOA!$F$498</f>
        <v>25</v>
      </c>
      <c r="K460" s="73">
        <f>DVOA!$F$501</f>
        <v>22</v>
      </c>
      <c r="L460" s="73">
        <f>DVOA!$F$502</f>
        <v>13</v>
      </c>
      <c r="M460" s="73">
        <f>DVOA!$F$503</f>
        <v>11</v>
      </c>
      <c r="N460" s="73">
        <f>DVOA!$F$506</f>
        <v>22</v>
      </c>
      <c r="O460" s="110">
        <f>DVOA!$F$495</f>
        <v>30</v>
      </c>
      <c r="P460" s="88"/>
      <c r="Q460" s="112">
        <f>DVOA!$AE$492</f>
        <v>20</v>
      </c>
      <c r="R460" s="73">
        <f>DVOA!$AE$493</f>
        <v>25</v>
      </c>
      <c r="S460" s="110">
        <f>DVOA!$AE$494</f>
        <v>11</v>
      </c>
      <c r="T460" s="75"/>
      <c r="U460" s="111">
        <f>DVOA!$AE$506</f>
        <v>13</v>
      </c>
      <c r="V460" s="88"/>
      <c r="W460" s="112">
        <f>DVOA!$AE$502</f>
        <v>28</v>
      </c>
      <c r="X460" s="72"/>
      <c r="Y460" s="72"/>
      <c r="Z460" s="72"/>
      <c r="AA460" s="72"/>
      <c r="AB460" s="72"/>
      <c r="AC460" s="72"/>
      <c r="AD460" s="72"/>
      <c r="AE460" s="72"/>
      <c r="AF460" s="72"/>
    </row>
    <row r="461" spans="1:32" x14ac:dyDescent="0.3">
      <c r="A461" s="73">
        <v>8</v>
      </c>
      <c r="B461" s="96">
        <v>44864</v>
      </c>
      <c r="C461" s="84" t="s">
        <v>212</v>
      </c>
      <c r="D461" s="99">
        <v>0.39583333333333331</v>
      </c>
      <c r="E461" s="85" t="s">
        <v>171</v>
      </c>
      <c r="G461" s="85">
        <f>$G$20</f>
        <v>0.66700000000000004</v>
      </c>
      <c r="H461" s="85">
        <f>DVOA!$F$198</f>
        <v>5</v>
      </c>
      <c r="I461" s="85">
        <f>DVOA!$F$200</f>
        <v>8</v>
      </c>
      <c r="J461" s="85">
        <f>DVOA!$F$204</f>
        <v>4</v>
      </c>
      <c r="K461" s="85">
        <f>DVOA!$F$207</f>
        <v>3</v>
      </c>
      <c r="L461" s="85">
        <f>DVOA!$F$208</f>
        <v>12</v>
      </c>
      <c r="M461" s="85">
        <f>DVOA!$F$209</f>
        <v>8</v>
      </c>
      <c r="N461" s="85">
        <f>DVOA!$F$212</f>
        <v>20</v>
      </c>
      <c r="O461" s="90">
        <f>DVOA!$F$201</f>
        <v>15</v>
      </c>
      <c r="P461" s="88"/>
      <c r="Q461" s="91">
        <f>DVOA!$AE$198</f>
        <v>22</v>
      </c>
      <c r="R461" s="85">
        <f>DVOA!$AE$199</f>
        <v>14</v>
      </c>
      <c r="S461" s="90">
        <f>DVOA!$AE$200</f>
        <v>21</v>
      </c>
      <c r="T461" s="75"/>
      <c r="U461" s="94">
        <f>DVOA!$AE$212</f>
        <v>25</v>
      </c>
      <c r="V461" s="88"/>
      <c r="W461" s="82">
        <f>DVOA!$AE$208</f>
        <v>10</v>
      </c>
      <c r="X461" s="72"/>
      <c r="Y461" s="72"/>
      <c r="Z461" s="72"/>
      <c r="AA461" s="72"/>
      <c r="AB461" s="72"/>
      <c r="AC461" s="72"/>
      <c r="AD461" s="72"/>
      <c r="AE461" s="72"/>
      <c r="AF461" s="72"/>
    </row>
    <row r="462" spans="1:32" x14ac:dyDescent="0.3">
      <c r="A462" s="73">
        <v>9</v>
      </c>
      <c r="B462" s="96">
        <v>44871</v>
      </c>
      <c r="C462" s="85" t="s">
        <v>213</v>
      </c>
      <c r="D462" s="99">
        <v>0.54166666666666663</v>
      </c>
      <c r="E462" s="85" t="s">
        <v>169</v>
      </c>
      <c r="G462" s="73">
        <f>$G$7</f>
        <v>0</v>
      </c>
      <c r="H462" s="73">
        <f>DVOA!$F$345</f>
        <v>20</v>
      </c>
      <c r="I462" s="73">
        <f>DVOA!$F$347</f>
        <v>15</v>
      </c>
      <c r="J462" s="73">
        <f>DVOA!$F$351</f>
        <v>23</v>
      </c>
      <c r="K462" s="73">
        <f>DVOA!$F$354</f>
        <v>8</v>
      </c>
      <c r="L462" s="73">
        <f>DVOA!$F$355</f>
        <v>2</v>
      </c>
      <c r="M462" s="73">
        <f>DVOA!$F$356</f>
        <v>29</v>
      </c>
      <c r="N462" s="73">
        <f>DVOA!$F$359</f>
        <v>19</v>
      </c>
      <c r="O462" s="81">
        <f>DVOA!$F$348</f>
        <v>29</v>
      </c>
      <c r="P462" s="88"/>
      <c r="Q462" s="82">
        <f>DVOA!$AE$345</f>
        <v>24</v>
      </c>
      <c r="R462" s="73">
        <f>DVOA!$AE$346</f>
        <v>20</v>
      </c>
      <c r="S462" s="81">
        <f>DVOA!$AE$347</f>
        <v>23</v>
      </c>
      <c r="T462" s="75"/>
      <c r="U462" s="87">
        <f>DVOA!$AE$359</f>
        <v>10</v>
      </c>
      <c r="V462" s="88"/>
      <c r="W462" s="82">
        <f>DVOA!$AE$355</f>
        <v>15</v>
      </c>
      <c r="X462" s="72"/>
      <c r="Y462" s="72"/>
      <c r="Z462" s="72"/>
      <c r="AA462" s="72"/>
      <c r="AB462" s="72"/>
      <c r="AC462" s="72"/>
      <c r="AD462" s="72"/>
      <c r="AE462" s="72"/>
      <c r="AF462" s="72"/>
    </row>
    <row r="463" spans="1:32" x14ac:dyDescent="0.3">
      <c r="A463" s="73">
        <v>10</v>
      </c>
      <c r="B463" s="96">
        <v>44878</v>
      </c>
      <c r="C463" s="84" t="s">
        <v>195</v>
      </c>
      <c r="D463" s="99">
        <v>0.54166666666666663</v>
      </c>
      <c r="E463" s="85" t="s">
        <v>169</v>
      </c>
      <c r="G463" s="73">
        <f>$G$6</f>
        <v>0.66700000000000004</v>
      </c>
      <c r="H463" s="73">
        <f>DVOA!$F$324</f>
        <v>9</v>
      </c>
      <c r="I463" s="73">
        <f>DVOA!$F$326</f>
        <v>6</v>
      </c>
      <c r="J463" s="73">
        <f>DVOA!$F$330</f>
        <v>14</v>
      </c>
      <c r="K463" s="73">
        <f>DVOA!$F$333</f>
        <v>29</v>
      </c>
      <c r="L463" s="73">
        <f>DVOA!$F$334</f>
        <v>14</v>
      </c>
      <c r="M463" s="73">
        <f>DVOA!$F$335</f>
        <v>21</v>
      </c>
      <c r="N463" s="73">
        <f>DVOA!$F$338</f>
        <v>8</v>
      </c>
      <c r="O463" s="81">
        <f>DVOA!$F$327</f>
        <v>21</v>
      </c>
      <c r="P463" s="88"/>
      <c r="Q463" s="82">
        <f>DVOA!$AE$324</f>
        <v>10</v>
      </c>
      <c r="R463" s="73">
        <f>DVOA!$AE$325</f>
        <v>7</v>
      </c>
      <c r="S463" s="81">
        <f>DVOA!$AE$326</f>
        <v>29</v>
      </c>
      <c r="T463" s="75"/>
      <c r="U463" s="87">
        <f>DVOA!$AE$338</f>
        <v>30</v>
      </c>
      <c r="V463" s="88"/>
      <c r="W463" s="82">
        <f>DVOA!$AE$334</f>
        <v>8</v>
      </c>
      <c r="X463" s="72"/>
      <c r="Y463" s="72"/>
      <c r="Z463" s="72"/>
      <c r="AA463" s="72"/>
      <c r="AB463" s="72"/>
      <c r="AC463" s="72"/>
      <c r="AD463" s="72"/>
      <c r="AE463" s="72"/>
      <c r="AF463" s="72"/>
    </row>
    <row r="464" spans="1:32" x14ac:dyDescent="0.3">
      <c r="A464" s="73">
        <v>11</v>
      </c>
      <c r="B464" s="96" t="s">
        <v>147</v>
      </c>
      <c r="C464" s="101" t="s">
        <v>162</v>
      </c>
      <c r="D464" s="102" t="s">
        <v>162</v>
      </c>
      <c r="E464" s="101" t="s">
        <v>162</v>
      </c>
      <c r="G464" s="101" t="s">
        <v>162</v>
      </c>
      <c r="H464" s="101" t="s">
        <v>162</v>
      </c>
      <c r="I464" s="101" t="s">
        <v>162</v>
      </c>
      <c r="J464" s="101" t="s">
        <v>162</v>
      </c>
      <c r="K464" s="101" t="s">
        <v>162</v>
      </c>
      <c r="L464" s="101" t="s">
        <v>162</v>
      </c>
      <c r="M464" s="101" t="s">
        <v>162</v>
      </c>
      <c r="N464" s="101" t="s">
        <v>162</v>
      </c>
      <c r="O464" s="101" t="s">
        <v>162</v>
      </c>
      <c r="P464" s="88"/>
      <c r="Q464" s="101" t="s">
        <v>162</v>
      </c>
      <c r="R464" s="101" t="s">
        <v>162</v>
      </c>
      <c r="S464" s="101" t="s">
        <v>162</v>
      </c>
      <c r="T464" s="75"/>
      <c r="U464" s="101" t="s">
        <v>162</v>
      </c>
      <c r="V464" s="88"/>
      <c r="W464" s="101" t="s">
        <v>162</v>
      </c>
      <c r="X464" s="72"/>
      <c r="Y464" s="72"/>
      <c r="Z464" s="72"/>
      <c r="AA464" s="72"/>
      <c r="AB464" s="72"/>
      <c r="AC464" s="72"/>
      <c r="AD464" s="72"/>
      <c r="AE464" s="72"/>
      <c r="AF464" s="72"/>
    </row>
    <row r="465" spans="1:32" x14ac:dyDescent="0.3">
      <c r="A465" s="73">
        <v>12</v>
      </c>
      <c r="B465" s="96">
        <v>44892</v>
      </c>
      <c r="C465" s="84" t="s">
        <v>203</v>
      </c>
      <c r="D465" s="99">
        <v>0.54166666666666663</v>
      </c>
      <c r="E465" s="84" t="s">
        <v>169</v>
      </c>
      <c r="G465" s="77">
        <f>$G$53</f>
        <v>0.66700000000000004</v>
      </c>
      <c r="H465" s="73">
        <f>DVOA!$F$51</f>
        <v>18</v>
      </c>
      <c r="I465" s="73">
        <f>DVOA!$F$53</f>
        <v>23</v>
      </c>
      <c r="J465" s="73">
        <f>DVOA!$F$57</f>
        <v>15</v>
      </c>
      <c r="K465" s="73">
        <f>DVOA!$F$60</f>
        <v>20</v>
      </c>
      <c r="L465" s="73">
        <f>DVOA!$F$61</f>
        <v>18</v>
      </c>
      <c r="M465" s="73">
        <f>DVOA!$F$62</f>
        <v>1</v>
      </c>
      <c r="N465" s="73">
        <f>DVOA!$F$65</f>
        <v>26</v>
      </c>
      <c r="O465" s="81">
        <f>DVOA!$F$54</f>
        <v>14</v>
      </c>
      <c r="P465" s="88"/>
      <c r="Q465" s="82">
        <f>DVOA!$AE$51</f>
        <v>1</v>
      </c>
      <c r="R465" s="73">
        <f>DVOA!$AE$52</f>
        <v>1</v>
      </c>
      <c r="S465" s="81">
        <f>DVOA!$AE$53</f>
        <v>19</v>
      </c>
      <c r="T465" s="75"/>
      <c r="U465" s="87">
        <f>DVOA!$AE$65</f>
        <v>1</v>
      </c>
      <c r="V465" s="88"/>
      <c r="W465" s="82">
        <f>DVOA!$AE$61</f>
        <v>3</v>
      </c>
      <c r="X465" s="72"/>
      <c r="Y465" s="72"/>
      <c r="Z465" s="72"/>
      <c r="AA465" s="72"/>
      <c r="AB465" s="72"/>
      <c r="AC465" s="72"/>
      <c r="AD465" s="72"/>
      <c r="AE465" s="72"/>
      <c r="AF465" s="72"/>
    </row>
    <row r="466" spans="1:32" x14ac:dyDescent="0.3">
      <c r="A466" s="73">
        <v>13</v>
      </c>
      <c r="B466" s="96">
        <v>44899</v>
      </c>
      <c r="C466" s="85" t="s">
        <v>165</v>
      </c>
      <c r="D466" s="99">
        <v>0.54166666666666663</v>
      </c>
      <c r="E466" s="85" t="s">
        <v>170</v>
      </c>
      <c r="G466" s="73">
        <f>$G$113</f>
        <v>0.33300000000000002</v>
      </c>
      <c r="H466" s="73">
        <f>DVOA!$F$219</f>
        <v>22</v>
      </c>
      <c r="I466" s="73">
        <f>DVOA!$F$221</f>
        <v>24</v>
      </c>
      <c r="J466" s="73">
        <f>DVOA!$F$225</f>
        <v>19</v>
      </c>
      <c r="K466" s="73">
        <f>DVOA!$F$228</f>
        <v>19</v>
      </c>
      <c r="L466" s="73">
        <f>DVOA!$F$229</f>
        <v>24</v>
      </c>
      <c r="M466" s="73">
        <f>DVOA!$F$230</f>
        <v>18</v>
      </c>
      <c r="N466" s="73">
        <f>DVOA!$F$233</f>
        <v>18</v>
      </c>
      <c r="O466" s="81">
        <f>DVOA!$F$222</f>
        <v>22</v>
      </c>
      <c r="P466" s="88"/>
      <c r="Q466" s="82">
        <f>DVOA!$AE$219</f>
        <v>7</v>
      </c>
      <c r="R466" s="73">
        <f>DVOA!$AE$220</f>
        <v>12</v>
      </c>
      <c r="S466" s="81">
        <f>DVOA!$AE$221</f>
        <v>5</v>
      </c>
      <c r="T466" s="75"/>
      <c r="U466" s="87">
        <f>DVOA!$AE$233</f>
        <v>11</v>
      </c>
      <c r="V466" s="88"/>
      <c r="W466" s="82">
        <f>DVOA!$AE$229</f>
        <v>13</v>
      </c>
      <c r="X466" s="72"/>
      <c r="Y466" s="72"/>
      <c r="Z466" s="72"/>
      <c r="AA466" s="72"/>
      <c r="AB466" s="72"/>
      <c r="AC466" s="72"/>
      <c r="AD466" s="72"/>
      <c r="AE466" s="72"/>
      <c r="AF466" s="72"/>
    </row>
    <row r="467" spans="1:32" x14ac:dyDescent="0.3">
      <c r="A467" s="73">
        <v>14</v>
      </c>
      <c r="B467" s="96">
        <v>44906</v>
      </c>
      <c r="C467" s="84" t="s">
        <v>151</v>
      </c>
      <c r="D467" s="99">
        <v>0.54166666666666663</v>
      </c>
      <c r="E467" s="85" t="s">
        <v>169</v>
      </c>
      <c r="G467" s="73">
        <f>$G$103</f>
        <v>0.33300000000000002</v>
      </c>
      <c r="H467" s="73">
        <f>DVOA!$F$639</f>
        <v>26</v>
      </c>
      <c r="I467" s="73">
        <f>DVOA!$F$641</f>
        <v>20</v>
      </c>
      <c r="J467" s="73">
        <f>DVOA!$F$645</f>
        <v>26</v>
      </c>
      <c r="K467" s="73">
        <f>DVOA!$F$648</f>
        <v>31</v>
      </c>
      <c r="L467" s="73">
        <f>DVOA!$F$649</f>
        <v>32</v>
      </c>
      <c r="M467" s="73">
        <f>DVOA!$F$650</f>
        <v>22</v>
      </c>
      <c r="N467" s="73">
        <f>DVOA!$F$653</f>
        <v>5</v>
      </c>
      <c r="O467" s="81">
        <f>DVOA!$F$642</f>
        <v>7</v>
      </c>
      <c r="P467" s="88"/>
      <c r="Q467" s="82">
        <f>DVOA!$AE$639</f>
        <v>17</v>
      </c>
      <c r="R467" s="73">
        <f>DVOA!$AE$640</f>
        <v>8</v>
      </c>
      <c r="S467" s="81">
        <f>DVOA!$AE$641</f>
        <v>27</v>
      </c>
      <c r="T467" s="75"/>
      <c r="U467" s="87">
        <f>DVOA!$AE$653</f>
        <v>24</v>
      </c>
      <c r="V467" s="88"/>
      <c r="W467" s="82">
        <f>DVOA!$AE$649</f>
        <v>26</v>
      </c>
      <c r="X467" s="72"/>
      <c r="Y467" s="72"/>
      <c r="Z467" s="72"/>
      <c r="AA467" s="72"/>
      <c r="AB467" s="72"/>
      <c r="AC467" s="72"/>
      <c r="AD467" s="72"/>
      <c r="AE467" s="72"/>
      <c r="AF467" s="72"/>
    </row>
    <row r="468" spans="1:32" x14ac:dyDescent="0.3">
      <c r="A468" s="73">
        <v>15</v>
      </c>
      <c r="B468" s="96">
        <v>44913</v>
      </c>
      <c r="C468" s="85" t="s">
        <v>219</v>
      </c>
      <c r="D468" s="99">
        <v>0.54166666666666663</v>
      </c>
      <c r="E468" s="85" t="s">
        <v>170</v>
      </c>
      <c r="G468" s="73">
        <f>$G$173</f>
        <v>0.66700000000000004</v>
      </c>
      <c r="H468" s="73">
        <f>DVOA!$F$177</f>
        <v>8</v>
      </c>
      <c r="I468" s="73">
        <f>DVOA!$F$179</f>
        <v>19</v>
      </c>
      <c r="J468" s="73">
        <f>DVOA!$F$183</f>
        <v>6</v>
      </c>
      <c r="K468" s="73">
        <f>DVOA!$F$186</f>
        <v>10</v>
      </c>
      <c r="L468" s="73">
        <f>DVOA!$F$187</f>
        <v>10</v>
      </c>
      <c r="M468" s="73">
        <f>DVOA!$F$188</f>
        <v>12</v>
      </c>
      <c r="N468" s="73">
        <f>DVOA!$F$191</f>
        <v>9</v>
      </c>
      <c r="O468" s="81">
        <f>DVOA!$F$180</f>
        <v>25</v>
      </c>
      <c r="P468" s="88"/>
      <c r="Q468" s="82">
        <f>DVOA!$AE$177</f>
        <v>15</v>
      </c>
      <c r="R468" s="73">
        <f>DVOA!$AE$178</f>
        <v>17</v>
      </c>
      <c r="S468" s="81">
        <f>DVOA!$AE$179</f>
        <v>4</v>
      </c>
      <c r="T468" s="75"/>
      <c r="U468" s="87">
        <f>DVOA!$AE$191</f>
        <v>4</v>
      </c>
      <c r="V468" s="88"/>
      <c r="W468" s="82">
        <f>DVOA!$AE$187</f>
        <v>6</v>
      </c>
      <c r="X468" s="72"/>
      <c r="Y468" s="72"/>
      <c r="Z468" s="72"/>
      <c r="AA468" s="72"/>
      <c r="AB468" s="72"/>
      <c r="AC468" s="72"/>
      <c r="AD468" s="72"/>
      <c r="AE468" s="72"/>
      <c r="AF468" s="72"/>
    </row>
    <row r="469" spans="1:32" x14ac:dyDescent="0.3">
      <c r="A469" s="73">
        <v>16</v>
      </c>
      <c r="B469" s="96">
        <v>44917</v>
      </c>
      <c r="C469" s="84" t="s">
        <v>197</v>
      </c>
      <c r="D469" s="99">
        <v>0.84375</v>
      </c>
      <c r="E469" s="85" t="s">
        <v>221</v>
      </c>
      <c r="G469" s="73">
        <f>$G$70</f>
        <v>0.33300000000000002</v>
      </c>
      <c r="H469" s="73">
        <f>DVOA!$F$513</f>
        <v>32</v>
      </c>
      <c r="I469" s="73">
        <f>DVOA!$F$515</f>
        <v>12</v>
      </c>
      <c r="J469" s="73">
        <f>DVOA!$F$519</f>
        <v>32</v>
      </c>
      <c r="K469" s="73">
        <f>DVOA!$F$522</f>
        <v>13</v>
      </c>
      <c r="L469" s="73">
        <f>DVOA!$F$523</f>
        <v>31</v>
      </c>
      <c r="M469" s="73">
        <f>DVOA!$F$524</f>
        <v>30</v>
      </c>
      <c r="N469" s="73">
        <f>DVOA!$F$527</f>
        <v>15</v>
      </c>
      <c r="O469" s="81">
        <f>DVOA!$F$516</f>
        <v>23</v>
      </c>
      <c r="P469" s="88"/>
      <c r="Q469" s="82">
        <f>DVOA!$AE$513</f>
        <v>19</v>
      </c>
      <c r="R469" s="73">
        <f>DVOA!$AE$514</f>
        <v>23</v>
      </c>
      <c r="S469" s="81">
        <f>DVOA!$AE$515</f>
        <v>17</v>
      </c>
      <c r="T469" s="75"/>
      <c r="U469" s="87">
        <f>DVOA!$AE$527</f>
        <v>7</v>
      </c>
      <c r="V469" s="88"/>
      <c r="W469" s="82">
        <f>DVOA!$AE$523</f>
        <v>30</v>
      </c>
      <c r="X469" s="72"/>
      <c r="Y469" s="72"/>
      <c r="Z469" s="72"/>
      <c r="AA469" s="72"/>
      <c r="AB469" s="72"/>
      <c r="AC469" s="72"/>
      <c r="AD469" s="72"/>
      <c r="AE469" s="72"/>
      <c r="AF469" s="72"/>
    </row>
    <row r="470" spans="1:32" x14ac:dyDescent="0.3">
      <c r="A470" s="73">
        <v>17</v>
      </c>
      <c r="B470" s="96">
        <v>44562</v>
      </c>
      <c r="C470" s="84" t="s">
        <v>217</v>
      </c>
      <c r="D470" s="99">
        <v>0.54166666666666663</v>
      </c>
      <c r="E470" s="85" t="s">
        <v>169</v>
      </c>
      <c r="G470" s="73">
        <f>$G$168</f>
        <v>0</v>
      </c>
      <c r="H470" s="73">
        <f>DVOA!$F$261</f>
        <v>17</v>
      </c>
      <c r="I470" s="73">
        <f>DVOA!$F$263</f>
        <v>30</v>
      </c>
      <c r="J470" s="73">
        <f>DVOA!$F$267</f>
        <v>9</v>
      </c>
      <c r="K470" s="73">
        <f>DVOA!$F$270</f>
        <v>24</v>
      </c>
      <c r="L470" s="73">
        <f>DVOA!$F$271</f>
        <v>5</v>
      </c>
      <c r="M470" s="73">
        <f>DVOA!$F$272</f>
        <v>27</v>
      </c>
      <c r="N470" s="73">
        <f>DVOA!$F$275</f>
        <v>10</v>
      </c>
      <c r="O470" s="81">
        <f>DVOA!$F$264</f>
        <v>3</v>
      </c>
      <c r="P470" s="88"/>
      <c r="Q470" s="82">
        <f>DVOA!$AE$261</f>
        <v>30</v>
      </c>
      <c r="R470" s="73">
        <f>DVOA!$AE$262</f>
        <v>29</v>
      </c>
      <c r="S470" s="81">
        <f>DVOA!$AE$263</f>
        <v>28</v>
      </c>
      <c r="T470" s="75"/>
      <c r="U470" s="87">
        <f>DVOA!$AE$275</f>
        <v>2</v>
      </c>
      <c r="V470" s="88"/>
      <c r="W470" s="82">
        <f>DVOA!$AE$271</f>
        <v>25</v>
      </c>
      <c r="X470" s="72"/>
      <c r="Y470" s="72"/>
      <c r="Z470" s="72"/>
      <c r="AA470" s="72"/>
      <c r="AB470" s="72"/>
      <c r="AC470" s="72"/>
      <c r="AD470" s="72"/>
      <c r="AE470" s="72"/>
      <c r="AF470" s="72"/>
    </row>
    <row r="471" spans="1:32" x14ac:dyDescent="0.3">
      <c r="A471" s="73">
        <v>18</v>
      </c>
      <c r="B471" s="96">
        <v>44569</v>
      </c>
      <c r="C471" s="84" t="s">
        <v>216</v>
      </c>
      <c r="D471" s="99" t="s">
        <v>200</v>
      </c>
      <c r="E471" s="85"/>
      <c r="G471" s="73">
        <f>$G$103</f>
        <v>0.33300000000000002</v>
      </c>
      <c r="H471" s="73">
        <f>DVOA!$F$639</f>
        <v>26</v>
      </c>
      <c r="I471" s="73">
        <f>DVOA!$F$641</f>
        <v>20</v>
      </c>
      <c r="J471" s="73">
        <f>DVOA!$F$645</f>
        <v>26</v>
      </c>
      <c r="K471" s="73">
        <f>DVOA!$F$648</f>
        <v>31</v>
      </c>
      <c r="L471" s="73">
        <f>DVOA!$F$649</f>
        <v>32</v>
      </c>
      <c r="M471" s="73">
        <f>DVOA!$F$650</f>
        <v>22</v>
      </c>
      <c r="N471" s="73">
        <f>DVOA!$F$653</f>
        <v>5</v>
      </c>
      <c r="O471" s="81">
        <f>DVOA!$F$642</f>
        <v>7</v>
      </c>
      <c r="P471" s="79"/>
      <c r="Q471" s="82">
        <f>DVOA!$AE$639</f>
        <v>17</v>
      </c>
      <c r="R471" s="73">
        <f>DVOA!$AE$640</f>
        <v>8</v>
      </c>
      <c r="S471" s="81">
        <f>DVOA!$AE$641</f>
        <v>27</v>
      </c>
      <c r="T471" s="80"/>
      <c r="U471" s="87">
        <f>DVOA!$AE$653</f>
        <v>24</v>
      </c>
      <c r="V471" s="79"/>
      <c r="W471" s="82">
        <f>DVOA!$AE$649</f>
        <v>26</v>
      </c>
      <c r="X471" s="72"/>
      <c r="Y471" s="72"/>
      <c r="Z471" s="72"/>
      <c r="AA471" s="72"/>
      <c r="AB471" s="72"/>
      <c r="AC471" s="72"/>
      <c r="AD471" s="72"/>
      <c r="AE471" s="72"/>
      <c r="AF471" s="72"/>
    </row>
    <row r="473" spans="1:32" x14ac:dyDescent="0.3">
      <c r="B473" s="96" t="s">
        <v>148</v>
      </c>
      <c r="C473" s="73" t="s">
        <v>124</v>
      </c>
      <c r="D473" s="98" t="s">
        <v>144</v>
      </c>
      <c r="E473" s="73" t="s">
        <v>124</v>
      </c>
      <c r="F473" s="73" t="s">
        <v>145</v>
      </c>
      <c r="G473" s="73" t="s">
        <v>124</v>
      </c>
      <c r="H473" s="73" t="s">
        <v>146</v>
      </c>
      <c r="I473" s="73" t="s">
        <v>124</v>
      </c>
      <c r="J473" s="73" t="s">
        <v>110</v>
      </c>
      <c r="K473" s="73" t="s">
        <v>124</v>
      </c>
      <c r="L473" s="73" t="s">
        <v>111</v>
      </c>
      <c r="M473" s="73" t="s">
        <v>124</v>
      </c>
      <c r="N473" s="73" t="s">
        <v>112</v>
      </c>
      <c r="O473" s="73" t="s">
        <v>124</v>
      </c>
      <c r="P473" s="73" t="s">
        <v>113</v>
      </c>
      <c r="Q473" s="73" t="s">
        <v>124</v>
      </c>
      <c r="R473" s="73" t="s">
        <v>114</v>
      </c>
      <c r="S473" s="81" t="s">
        <v>124</v>
      </c>
      <c r="T473" s="71"/>
      <c r="U473" s="82" t="s">
        <v>33</v>
      </c>
      <c r="V473" s="73" t="s">
        <v>124</v>
      </c>
      <c r="W473" s="73" t="s">
        <v>34</v>
      </c>
      <c r="X473" s="73" t="s">
        <v>124</v>
      </c>
      <c r="Y473" s="73" t="s">
        <v>35</v>
      </c>
      <c r="Z473" s="81" t="s">
        <v>124</v>
      </c>
      <c r="AA473" s="71"/>
      <c r="AB473" s="87" t="s">
        <v>149</v>
      </c>
      <c r="AC473" s="81" t="s">
        <v>124</v>
      </c>
      <c r="AD473" s="71"/>
      <c r="AE473" s="82" t="s">
        <v>150</v>
      </c>
      <c r="AF473" s="73" t="s">
        <v>124</v>
      </c>
    </row>
    <row r="474" spans="1:32" x14ac:dyDescent="0.3">
      <c r="A474" s="73" t="s">
        <v>132</v>
      </c>
      <c r="B474" s="104">
        <f>AVERAGE(G454,G455,G456,G457,G458,G465,G461,G459,G462,G463,G460,G466,G467,G468,G469,G470,G471)</f>
        <v>0.43135294117647061</v>
      </c>
      <c r="C474" s="73">
        <f>$AJ$17</f>
        <v>27</v>
      </c>
      <c r="D474" s="104">
        <f>AVERAGE(H454,H455,H456,H457,H458,H465,H461,H459,H462,H463,H460,H466,H467,H468,H469,H470,H471)</f>
        <v>17.882352941176471</v>
      </c>
      <c r="E474" s="73">
        <f>$AJ$52</f>
        <v>24</v>
      </c>
      <c r="F474" s="104">
        <f>AVERAGE(I454,I455,I456,I457,I458,I465,I461,I459,I462,I463,I460,I466,I467,I468,I469,I470,I471)</f>
        <v>17.117647058823529</v>
      </c>
      <c r="G474" s="73">
        <f>$AJ$87</f>
        <v>20</v>
      </c>
      <c r="H474" s="104">
        <f>AVERAGE(J454,J455,J456,J457,J458,J465,J461,J459,J462,J463,J460,J466,J467,J468,J469,J470,J471)</f>
        <v>18.294117647058822</v>
      </c>
      <c r="I474" s="73">
        <f>$AJ$122</f>
        <v>27</v>
      </c>
      <c r="J474" s="104">
        <f>AVERAGE(K454,K455,K456,K457,K458,K465,K461,K459,K462,K463,K460,K466,K467,K468,K469,K470,K471)</f>
        <v>20.058823529411764</v>
      </c>
      <c r="K474" s="73">
        <f>$AJ$157</f>
        <v>32</v>
      </c>
      <c r="L474" s="104">
        <f>AVERAGE(L454,L455,L456,L457,L458,L465,L461,L459,L462,L463,L460,L466,L467,L468,L469,L470,L471)</f>
        <v>15</v>
      </c>
      <c r="M474" s="73">
        <f>$AJ$192</f>
        <v>10</v>
      </c>
      <c r="N474" s="104">
        <f>AVERAGE(M454,M455,M456,M457,M458,M465,M461,M459,M462,M463,M460,M466,M467,M468,M469,M470,M471)</f>
        <v>19.529411764705884</v>
      </c>
      <c r="O474" s="73">
        <f>$AJ$227</f>
        <v>30</v>
      </c>
      <c r="P474" s="104">
        <f>AVERAGE(N454,N455,N456,N457,N458,N465,N461,N459,N462,N463,N460,N466,N467,N468,N469,N470,N471)</f>
        <v>15.647058823529411</v>
      </c>
      <c r="Q474" s="73">
        <f>$AJ$262</f>
        <v>6</v>
      </c>
      <c r="R474" s="104">
        <f>AVERAGE(O454,O455,O456,O457,O458,O465,O461,O459,O462,O463,O460,O466,O467,O468,O469,O470,O471)</f>
        <v>18.352941176470587</v>
      </c>
      <c r="S474" s="81">
        <f>$AJ$297</f>
        <v>26</v>
      </c>
      <c r="T474" s="75"/>
      <c r="U474" s="104">
        <f>AVERAGE(Q454,Q455,Q456,Q457,Q458,Q465,Q461,Q459,Q462,Q463,Q460,Q466,Q467,Q468,Q469,Q470,Q471)</f>
        <v>19</v>
      </c>
      <c r="V474" s="73">
        <f>$BL$52</f>
        <v>28</v>
      </c>
      <c r="W474" s="104">
        <f>AVERAGE(R454,R455,R456,R457,R458,R465,R461,R459,R462,R463,R460,R466,R467,R468,R469,R470,R471)</f>
        <v>17.411764705882351</v>
      </c>
      <c r="X474" s="73">
        <f>$BL$122</f>
        <v>24</v>
      </c>
      <c r="Y474" s="104">
        <f>AVERAGE(S454,S455,S456,S457,S458,S465,S461,S459,S462,S463,S460,S466,S467,S468,S469,S470,S471)</f>
        <v>20.764705882352942</v>
      </c>
      <c r="Z474" s="81">
        <f>$BL$87</f>
        <v>28</v>
      </c>
      <c r="AA474" s="75"/>
      <c r="AB474" s="105">
        <f>AVERAGE(U454,U455,U456,U457,U458,U465,U461,U459,U462,U463,U460,U466,U467,U468,U469,U470,U471)</f>
        <v>14.117647058823529</v>
      </c>
      <c r="AC474" s="73">
        <f>$CN$87</f>
        <v>5</v>
      </c>
      <c r="AD474" s="75"/>
      <c r="AE474" s="104">
        <f>AVERAGE(W454,W455,W456,W457,W458,W465,W461,W459,W462,W463,W460,W466,W467,W468,W469,W470,W471)</f>
        <v>19.470588235294116</v>
      </c>
      <c r="AF474" s="73">
        <f>$CN$52</f>
        <v>30</v>
      </c>
    </row>
    <row r="475" spans="1:32" x14ac:dyDescent="0.3">
      <c r="A475" s="73" t="s">
        <v>133</v>
      </c>
      <c r="B475" s="104">
        <f>AVERAGE(G454:G461)</f>
        <v>0.5</v>
      </c>
      <c r="C475" s="73">
        <f>$AN$17</f>
        <v>15</v>
      </c>
      <c r="D475" s="104">
        <f>AVERAGE(H454:H461)</f>
        <v>15.75</v>
      </c>
      <c r="E475" s="73">
        <f>$AN$52</f>
        <v>13</v>
      </c>
      <c r="F475" s="104">
        <f>AVERAGE(I454:I461)</f>
        <v>15.25</v>
      </c>
      <c r="G475" s="73">
        <f>$AN$87</f>
        <v>12</v>
      </c>
      <c r="H475" s="104">
        <f>AVERAGE(J454:J461)</f>
        <v>17.625</v>
      </c>
      <c r="I475" s="73">
        <f>$AN$122</f>
        <v>20</v>
      </c>
      <c r="J475" s="104">
        <f>AVERAGE(K454:K461)</f>
        <v>19.5</v>
      </c>
      <c r="K475" s="73">
        <f>$AN$157</f>
        <v>27</v>
      </c>
      <c r="L475" s="104">
        <f>AVERAGE(L454:L461)</f>
        <v>10.875</v>
      </c>
      <c r="M475" s="73">
        <f>$AN$192</f>
        <v>1</v>
      </c>
      <c r="N475" s="104">
        <f>AVERAGE(M454:M461)</f>
        <v>18.75</v>
      </c>
      <c r="O475" s="73">
        <f>$AN$227</f>
        <v>22</v>
      </c>
      <c r="P475" s="104">
        <f>AVERAGE(N454:N461)</f>
        <v>18.875</v>
      </c>
      <c r="Q475" s="73">
        <f>$AN$262</f>
        <v>26</v>
      </c>
      <c r="R475" s="104">
        <f>AVERAGE(O454:O461)</f>
        <v>20.125</v>
      </c>
      <c r="S475" s="81">
        <f>$AN$297</f>
        <v>30</v>
      </c>
      <c r="T475" s="75"/>
      <c r="U475" s="104">
        <f>AVERAGE(Q454:Q461)</f>
        <v>22.875</v>
      </c>
      <c r="V475" s="73">
        <f>$BP$52</f>
        <v>31</v>
      </c>
      <c r="W475" s="104">
        <f>AVERAGE(R454:R461)</f>
        <v>21.375</v>
      </c>
      <c r="X475" s="73">
        <f>$BP$122</f>
        <v>31</v>
      </c>
      <c r="Y475" s="104">
        <f>AVERAGE(S454:S461)</f>
        <v>21.75</v>
      </c>
      <c r="Z475" s="81">
        <f>$BP$87</f>
        <v>27</v>
      </c>
      <c r="AA475" s="75"/>
      <c r="AB475" s="105">
        <f>AVERAGE(U454:U461)</f>
        <v>15.875</v>
      </c>
      <c r="AC475" s="73">
        <f>$CR$87</f>
        <v>15</v>
      </c>
      <c r="AD475" s="75"/>
      <c r="AE475" s="104">
        <f>AVERAGE(W454:W461)</f>
        <v>22.375</v>
      </c>
      <c r="AF475" s="73">
        <f>$CR$52</f>
        <v>32</v>
      </c>
    </row>
    <row r="476" spans="1:32" x14ac:dyDescent="0.3">
      <c r="A476" s="73" t="s">
        <v>134</v>
      </c>
      <c r="B476" s="104">
        <f>AVERAGE(G462:G463,G465:G471)</f>
        <v>0.37033333333333335</v>
      </c>
      <c r="C476" s="73">
        <f>$AR$17</f>
        <v>32</v>
      </c>
      <c r="D476" s="104">
        <f>AVERAGE(H462:H463,H465:H471)</f>
        <v>19.777777777777779</v>
      </c>
      <c r="E476" s="73">
        <f>$AR$52</f>
        <v>29</v>
      </c>
      <c r="F476" s="104">
        <f>AVERAGE(I462:I463,I465:I471)</f>
        <v>18.777777777777779</v>
      </c>
      <c r="G476" s="73">
        <f>$AR$87</f>
        <v>22</v>
      </c>
      <c r="H476" s="104">
        <f>AVERAGE(J462:J463,J465:J471)</f>
        <v>18.888888888888889</v>
      </c>
      <c r="I476" s="73">
        <f>$AR$122</f>
        <v>24</v>
      </c>
      <c r="J476" s="104">
        <f>AVERAGE(K462:K463,K465:K471)</f>
        <v>20.555555555555557</v>
      </c>
      <c r="K476" s="73">
        <f>$AR$157</f>
        <v>28</v>
      </c>
      <c r="L476" s="104">
        <f>AVERAGE(L462:L463,L465:L471)</f>
        <v>18.666666666666668</v>
      </c>
      <c r="M476" s="73">
        <f>$AR$192</f>
        <v>22</v>
      </c>
      <c r="N476" s="104">
        <f>AVERAGE(M462:M463,M465:M471)</f>
        <v>20.222222222222221</v>
      </c>
      <c r="O476" s="73">
        <f>$AR$227</f>
        <v>30</v>
      </c>
      <c r="P476" s="104">
        <f>AVERAGE(N462:N463,N465:N471)</f>
        <v>12.777777777777779</v>
      </c>
      <c r="Q476" s="73">
        <f>$AR$262</f>
        <v>3</v>
      </c>
      <c r="R476" s="104">
        <f>AVERAGE(O462:O463,O465:O471)</f>
        <v>16.777777777777779</v>
      </c>
      <c r="S476" s="81">
        <f>$AR$297</f>
        <v>17</v>
      </c>
      <c r="T476" s="75"/>
      <c r="U476" s="104">
        <f>AVERAGE(Q462:Q463,Q465:Q471)</f>
        <v>15.555555555555555</v>
      </c>
      <c r="V476" s="73">
        <f>$BT$52</f>
        <v>11</v>
      </c>
      <c r="W476" s="104">
        <f>AVERAGE(R462:R463,R465:R471)</f>
        <v>13.888888888888889</v>
      </c>
      <c r="X476" s="73">
        <f>$BT$122</f>
        <v>8</v>
      </c>
      <c r="Y476" s="104">
        <f>AVERAGE(S462:S463,S465:S471)</f>
        <v>19.888888888888889</v>
      </c>
      <c r="Z476" s="81">
        <f>$BT$87</f>
        <v>25</v>
      </c>
      <c r="AA476" s="75"/>
      <c r="AB476" s="105">
        <f>AVERAGE(U462:U463,U465:U471)</f>
        <v>12.555555555555555</v>
      </c>
      <c r="AC476" s="73">
        <f>$CV$87</f>
        <v>3</v>
      </c>
      <c r="AD476" s="75"/>
      <c r="AE476" s="104">
        <f>AVERAGE(W462:W463,W465:W471)</f>
        <v>16.888888888888889</v>
      </c>
      <c r="AF476" s="73">
        <f>$CV$52</f>
        <v>16</v>
      </c>
    </row>
    <row r="477" spans="1:32" x14ac:dyDescent="0.3">
      <c r="A477" s="73" t="s">
        <v>135</v>
      </c>
      <c r="B477" s="104">
        <f>AVERAGE(G454,G455,G456,G457)</f>
        <v>0.54149999999999998</v>
      </c>
      <c r="C477" s="73">
        <f>$AV$17</f>
        <v>12</v>
      </c>
      <c r="D477" s="104">
        <f>AVERAGE(H454,H455,H456,H457)</f>
        <v>15.75</v>
      </c>
      <c r="E477" s="73">
        <f>$AV$52</f>
        <v>15</v>
      </c>
      <c r="F477" s="104">
        <f>AVERAGE(I454,I455,I456,I457)</f>
        <v>13.5</v>
      </c>
      <c r="G477" s="73">
        <f>$AV$87</f>
        <v>9</v>
      </c>
      <c r="H477" s="104">
        <f>AVERAGE(J454,J455,J456,J457)</f>
        <v>19</v>
      </c>
      <c r="I477" s="73">
        <f>$AV$122</f>
        <v>19</v>
      </c>
      <c r="J477" s="104">
        <f>AVERAGE(K454,K455,K456,K457)</f>
        <v>20</v>
      </c>
      <c r="K477" s="73">
        <f>$AV$157</f>
        <v>26</v>
      </c>
      <c r="L477" s="104">
        <f>AVERAGE(L454,L455,L456,L457)</f>
        <v>10.25</v>
      </c>
      <c r="M477" s="73">
        <f>$AV$192</f>
        <v>5</v>
      </c>
      <c r="N477" s="104">
        <f>AVERAGE(M454,M455,M456,M457)</f>
        <v>22</v>
      </c>
      <c r="O477" s="73">
        <f>$AV$227</f>
        <v>29</v>
      </c>
      <c r="P477" s="104">
        <f>AVERAGE(N454,N455,N456,N457)</f>
        <v>17.5</v>
      </c>
      <c r="Q477" s="73">
        <f>$AV$262</f>
        <v>14</v>
      </c>
      <c r="R477" s="104">
        <f>AVERAGE(O454,O455,O456,O457)</f>
        <v>22.25</v>
      </c>
      <c r="S477" s="81">
        <f>$AV$297</f>
        <v>29</v>
      </c>
      <c r="T477" s="75"/>
      <c r="U477" s="104">
        <f>AVERAGE(Q454,Q455,Q456,Q457)</f>
        <v>19.75</v>
      </c>
      <c r="V477" s="73">
        <f>$BX$52</f>
        <v>24</v>
      </c>
      <c r="W477" s="104">
        <f>AVERAGE(R454,R455,R456,R457)</f>
        <v>18</v>
      </c>
      <c r="X477" s="73">
        <f>$BX$122</f>
        <v>18</v>
      </c>
      <c r="Y477" s="104">
        <f>AVERAGE(S454,S455,S456,S457)</f>
        <v>22.5</v>
      </c>
      <c r="Z477" s="81">
        <f>$BX$87</f>
        <v>25</v>
      </c>
      <c r="AA477" s="75"/>
      <c r="AB477" s="105">
        <f>AVERAGE(U454,U455,U456,U457)</f>
        <v>19.5</v>
      </c>
      <c r="AC477" s="73">
        <f>$CZ$87</f>
        <v>22</v>
      </c>
      <c r="AD477" s="75"/>
      <c r="AE477" s="104">
        <f>AVERAGE(W454,W455,W456,W457)</f>
        <v>21.75</v>
      </c>
      <c r="AF477" s="73">
        <f>$CZ$52</f>
        <v>29</v>
      </c>
    </row>
    <row r="478" spans="1:32" x14ac:dyDescent="0.3">
      <c r="A478" s="73" t="s">
        <v>136</v>
      </c>
      <c r="B478" s="104">
        <f>AVERAGE(G458:G461)</f>
        <v>0.45850000000000002</v>
      </c>
      <c r="C478" s="73">
        <f>$AZ$17</f>
        <v>21</v>
      </c>
      <c r="D478" s="104">
        <f>AVERAGE(H458:H461)</f>
        <v>15.75</v>
      </c>
      <c r="E478" s="73">
        <f>$AZ$52</f>
        <v>13</v>
      </c>
      <c r="F478" s="104">
        <f>AVERAGE(I458:I461)</f>
        <v>17</v>
      </c>
      <c r="G478" s="73">
        <f>$AZ$87</f>
        <v>18</v>
      </c>
      <c r="H478" s="104">
        <f>AVERAGE(J458:J461)</f>
        <v>16.25</v>
      </c>
      <c r="I478" s="73">
        <f>$AZ$122</f>
        <v>15</v>
      </c>
      <c r="J478" s="104">
        <f>AVERAGE(K458:K461)</f>
        <v>19</v>
      </c>
      <c r="K478" s="73">
        <f>$AZ$157</f>
        <v>24</v>
      </c>
      <c r="L478" s="104">
        <f>AVERAGE(L458:L461)</f>
        <v>11.5</v>
      </c>
      <c r="M478" s="73">
        <f>$AZ$192</f>
        <v>6</v>
      </c>
      <c r="N478" s="104">
        <f>AVERAGE(M458:M461)</f>
        <v>15.5</v>
      </c>
      <c r="O478" s="73">
        <f>$AZ$227</f>
        <v>13</v>
      </c>
      <c r="P478" s="104">
        <f>AVERAGE(N458:N461)</f>
        <v>20.25</v>
      </c>
      <c r="Q478" s="73">
        <f>$AZ$262</f>
        <v>26</v>
      </c>
      <c r="R478" s="104">
        <f>AVERAGE(O458:O461)</f>
        <v>18</v>
      </c>
      <c r="S478" s="81">
        <f>$AZ$297</f>
        <v>18</v>
      </c>
      <c r="T478" s="75"/>
      <c r="U478" s="104">
        <f>AVERAGE(Q458:Q461)</f>
        <v>26</v>
      </c>
      <c r="V478" s="73">
        <f>$CB$52</f>
        <v>32</v>
      </c>
      <c r="W478" s="104">
        <f>AVERAGE(R458:R461)</f>
        <v>24.75</v>
      </c>
      <c r="X478" s="73">
        <f>$CB$122</f>
        <v>32</v>
      </c>
      <c r="Y478" s="104">
        <f>AVERAGE(S458:S461)</f>
        <v>21</v>
      </c>
      <c r="Z478" s="81">
        <f>$CB$87</f>
        <v>24</v>
      </c>
      <c r="AA478" s="75"/>
      <c r="AB478" s="105">
        <f>AVERAGE(U458:U461)</f>
        <v>12.25</v>
      </c>
      <c r="AC478" s="73">
        <f>$DD$87</f>
        <v>7</v>
      </c>
      <c r="AD478" s="75"/>
      <c r="AE478" s="104">
        <f>AVERAGE(W458:W461)</f>
        <v>23</v>
      </c>
      <c r="AF478" s="73">
        <f>$DD$52</f>
        <v>29</v>
      </c>
    </row>
    <row r="479" spans="1:32" x14ac:dyDescent="0.3">
      <c r="A479" s="73" t="s">
        <v>137</v>
      </c>
      <c r="B479" s="104">
        <f>AVERAGE(G462:G463,G465:G466)</f>
        <v>0.41675000000000001</v>
      </c>
      <c r="C479" s="73">
        <f>$BD$17</f>
        <v>21</v>
      </c>
      <c r="D479" s="104">
        <f>AVERAGE(H462:H463,H465:H466)</f>
        <v>17.25</v>
      </c>
      <c r="E479" s="73">
        <f>$BD$52</f>
        <v>18</v>
      </c>
      <c r="F479" s="104">
        <f>AVERAGE(I462:I463,I465:I466)</f>
        <v>17</v>
      </c>
      <c r="G479" s="73">
        <f>$BD$87</f>
        <v>19</v>
      </c>
      <c r="H479" s="104">
        <f>AVERAGE(J462:J463,J465:J466)</f>
        <v>17.75</v>
      </c>
      <c r="I479" s="73">
        <f>$BD$122</f>
        <v>18</v>
      </c>
      <c r="J479" s="104">
        <f>AVERAGE(K462:K463,K465:K466)</f>
        <v>19</v>
      </c>
      <c r="K479" s="73">
        <f>$BD$157</f>
        <v>25</v>
      </c>
      <c r="L479" s="104">
        <f>AVERAGE(L462:L463,L465:L466)</f>
        <v>14.5</v>
      </c>
      <c r="M479" s="73">
        <f>$BD$192</f>
        <v>12</v>
      </c>
      <c r="N479" s="104">
        <f>AVERAGE(M462:M463,M465:M466)</f>
        <v>17.25</v>
      </c>
      <c r="O479" s="73">
        <f>$BD$227</f>
        <v>16</v>
      </c>
      <c r="P479" s="104">
        <f>AVERAGE(N462:N463,N465:N466)</f>
        <v>17.75</v>
      </c>
      <c r="Q479" s="73">
        <f>$BD$262</f>
        <v>19</v>
      </c>
      <c r="R479" s="104">
        <f>AVERAGE(O462:O463,O465:O466)</f>
        <v>21.5</v>
      </c>
      <c r="S479" s="81">
        <f>$BD$297</f>
        <v>27</v>
      </c>
      <c r="T479" s="75"/>
      <c r="U479" s="104">
        <f>AVERAGE(Q462:Q463,Q465:Q466)</f>
        <v>10.5</v>
      </c>
      <c r="V479" s="73">
        <f>$CF$52</f>
        <v>3</v>
      </c>
      <c r="W479" s="104">
        <f>AVERAGE(R462:R463,R465:R466)</f>
        <v>10</v>
      </c>
      <c r="X479" s="73">
        <f>$CF$122</f>
        <v>1</v>
      </c>
      <c r="Y479" s="104">
        <f>AVERAGE(S462:S463,S465:S466)</f>
        <v>19</v>
      </c>
      <c r="Z479" s="81">
        <f>$CF$87</f>
        <v>20</v>
      </c>
      <c r="AA479" s="75"/>
      <c r="AB479" s="105">
        <f>AVERAGE(U462:U463,U465:U466)</f>
        <v>13</v>
      </c>
      <c r="AC479" s="73">
        <f>$DH$87</f>
        <v>7</v>
      </c>
      <c r="AD479" s="75"/>
      <c r="AE479" s="104">
        <f>AVERAGE(W462:W463,W465:W466)</f>
        <v>9.75</v>
      </c>
      <c r="AF479" s="73">
        <f>$DH$52</f>
        <v>1</v>
      </c>
    </row>
    <row r="480" spans="1:32" x14ac:dyDescent="0.3">
      <c r="A480" s="73" t="s">
        <v>138</v>
      </c>
      <c r="B480" s="104">
        <f>AVERAGE(G467,G468,G469,G470,G471)</f>
        <v>0.3332</v>
      </c>
      <c r="C480" s="73">
        <f>$BH$17</f>
        <v>30</v>
      </c>
      <c r="D480" s="104">
        <f>AVERAGE(H467,H468,H469,H470,H471)</f>
        <v>21.8</v>
      </c>
      <c r="E480" s="73">
        <f>$BH$52</f>
        <v>30</v>
      </c>
      <c r="F480" s="104">
        <f>AVERAGE(I467,I468,I469,I470,I471)</f>
        <v>20.2</v>
      </c>
      <c r="G480" s="73">
        <f>$BH$87</f>
        <v>25</v>
      </c>
      <c r="H480" s="104">
        <f>AVERAGE(J467,J468,J469,J470,J471)</f>
        <v>19.8</v>
      </c>
      <c r="I480" s="73">
        <f>$BH$122</f>
        <v>27</v>
      </c>
      <c r="J480" s="104">
        <f>AVERAGE(K467,K468,K469,K470,K471)</f>
        <v>21.8</v>
      </c>
      <c r="K480" s="73">
        <f>$BH$157</f>
        <v>29</v>
      </c>
      <c r="L480" s="104">
        <f>AVERAGE(L467,L468,L469,L470,L471)</f>
        <v>22</v>
      </c>
      <c r="M480" s="73">
        <f>$BH$192</f>
        <v>27</v>
      </c>
      <c r="N480" s="104">
        <f>AVERAGE(M467,M468,M469,M470,M471)</f>
        <v>22.6</v>
      </c>
      <c r="O480" s="73">
        <f>$BH$227</f>
        <v>31</v>
      </c>
      <c r="P480" s="104">
        <f>AVERAGE(N467,N468,N469,N470,N471)</f>
        <v>8.8000000000000007</v>
      </c>
      <c r="Q480" s="73">
        <f>$BH$262</f>
        <v>2</v>
      </c>
      <c r="R480" s="104">
        <f>AVERAGE(O467,O468,O469,O470,O471)</f>
        <v>13</v>
      </c>
      <c r="S480" s="81">
        <f>$BH$297</f>
        <v>4</v>
      </c>
      <c r="T480" s="80"/>
      <c r="U480" s="104">
        <f>AVERAGE(Q467,Q468,Q469,Q470,Q471)</f>
        <v>19.600000000000001</v>
      </c>
      <c r="V480" s="73">
        <f>$CJ$52</f>
        <v>27</v>
      </c>
      <c r="W480" s="104">
        <f>AVERAGE(R467,R468,R469,R470,R471)</f>
        <v>17</v>
      </c>
      <c r="X480" s="73">
        <f>$CJ$122</f>
        <v>20</v>
      </c>
      <c r="Y480" s="104">
        <f>AVERAGE(S467,S468,S469,S470,S471)</f>
        <v>20.6</v>
      </c>
      <c r="Z480" s="81">
        <f>$CJ$87</f>
        <v>27</v>
      </c>
      <c r="AA480" s="80"/>
      <c r="AB480" s="105">
        <f>AVERAGE(U467,U468,U469,U470,U471)</f>
        <v>12.2</v>
      </c>
      <c r="AC480" s="73">
        <f>$DL$87</f>
        <v>4</v>
      </c>
      <c r="AD480" s="80"/>
      <c r="AE480" s="104">
        <f>AVERAGE(W467,W468,W469,W470,W471)</f>
        <v>22.6</v>
      </c>
      <c r="AF480" s="73">
        <f>$DL$52</f>
        <v>31</v>
      </c>
    </row>
    <row r="482" spans="1:32" x14ac:dyDescent="0.3">
      <c r="A482" s="288" t="s">
        <v>87</v>
      </c>
      <c r="B482" s="289"/>
      <c r="C482" s="289"/>
      <c r="D482" s="289"/>
      <c r="E482" s="290"/>
    </row>
    <row r="483" spans="1:32" x14ac:dyDescent="0.3">
      <c r="A483" s="291"/>
      <c r="B483" s="292"/>
      <c r="C483" s="292"/>
      <c r="D483" s="292"/>
      <c r="E483" s="293"/>
    </row>
    <row r="484" spans="1:32" x14ac:dyDescent="0.3">
      <c r="A484" s="294"/>
      <c r="B484" s="295"/>
      <c r="C484" s="295"/>
      <c r="D484" s="295"/>
      <c r="E484" s="296"/>
      <c r="H484" s="306" t="s">
        <v>232</v>
      </c>
      <c r="I484" s="307"/>
      <c r="J484" s="307"/>
      <c r="K484" s="307"/>
      <c r="L484" s="307"/>
      <c r="M484" s="307"/>
      <c r="N484" s="307"/>
      <c r="O484" s="307"/>
      <c r="P484" s="307"/>
      <c r="Q484" s="307"/>
      <c r="R484" s="307"/>
      <c r="S484" s="307"/>
      <c r="T484" s="307"/>
      <c r="U484" s="307"/>
      <c r="V484" s="308"/>
      <c r="W484" s="86" t="s">
        <v>38</v>
      </c>
      <c r="X484" s="72"/>
      <c r="Y484" s="72"/>
      <c r="Z484" s="72"/>
      <c r="AA484" s="72"/>
      <c r="AB484" s="72"/>
      <c r="AC484" s="72"/>
      <c r="AD484" s="72"/>
      <c r="AE484" s="72"/>
      <c r="AF484" s="72"/>
    </row>
    <row r="485" spans="1:32" x14ac:dyDescent="0.3">
      <c r="A485" s="73" t="s">
        <v>139</v>
      </c>
      <c r="B485" s="96" t="s">
        <v>140</v>
      </c>
      <c r="C485" s="73" t="s">
        <v>141</v>
      </c>
      <c r="D485" s="98" t="s">
        <v>228</v>
      </c>
      <c r="E485" s="73" t="s">
        <v>142</v>
      </c>
      <c r="G485" s="73" t="s">
        <v>143</v>
      </c>
      <c r="H485" s="74" t="s">
        <v>144</v>
      </c>
      <c r="I485" s="74" t="s">
        <v>145</v>
      </c>
      <c r="J485" s="74" t="s">
        <v>146</v>
      </c>
      <c r="K485" s="74" t="s">
        <v>110</v>
      </c>
      <c r="L485" s="74" t="s">
        <v>111</v>
      </c>
      <c r="M485" s="74" t="s">
        <v>112</v>
      </c>
      <c r="N485" s="74" t="s">
        <v>113</v>
      </c>
      <c r="O485" s="89" t="s">
        <v>114</v>
      </c>
      <c r="P485" s="92"/>
      <c r="Q485" s="76" t="s">
        <v>33</v>
      </c>
      <c r="R485" s="74" t="s">
        <v>34</v>
      </c>
      <c r="S485" s="89" t="s">
        <v>35</v>
      </c>
      <c r="T485" s="71"/>
      <c r="U485" s="93" t="s">
        <v>149</v>
      </c>
      <c r="V485" s="92"/>
      <c r="W485" s="76" t="s">
        <v>150</v>
      </c>
      <c r="X485" s="72"/>
      <c r="Y485" s="72"/>
      <c r="Z485" s="72"/>
      <c r="AA485" s="72"/>
      <c r="AB485" s="72"/>
      <c r="AC485" s="72"/>
      <c r="AD485" s="72"/>
      <c r="AE485" s="72"/>
      <c r="AF485" s="72"/>
    </row>
    <row r="486" spans="1:32" x14ac:dyDescent="0.3">
      <c r="A486" s="73">
        <v>1</v>
      </c>
      <c r="B486" s="96">
        <v>44815</v>
      </c>
      <c r="C486" s="84" t="s">
        <v>202</v>
      </c>
      <c r="D486" s="99">
        <v>0.68402777777777779</v>
      </c>
      <c r="E486" s="85" t="s">
        <v>169</v>
      </c>
      <c r="G486" s="73">
        <f>$G$54</f>
        <v>0.33300000000000002</v>
      </c>
      <c r="H486" s="73">
        <f>DVOA!$F$9</f>
        <v>31</v>
      </c>
      <c r="I486" s="73">
        <f>DVOA!$F$11</f>
        <v>14</v>
      </c>
      <c r="J486" s="73">
        <f>DVOA!$F$15</f>
        <v>30</v>
      </c>
      <c r="K486" s="73">
        <f>DVOA!$F$18</f>
        <v>9</v>
      </c>
      <c r="L486" s="73">
        <f>DVOA!$F$19</f>
        <v>7</v>
      </c>
      <c r="M486" s="73">
        <f>DVOA!$F$20</f>
        <v>24</v>
      </c>
      <c r="N486" s="73">
        <f>DVOA!$F$23</f>
        <v>32</v>
      </c>
      <c r="O486" s="81">
        <f>DVOA!$F$12</f>
        <v>32</v>
      </c>
      <c r="P486" s="88"/>
      <c r="Q486" s="82">
        <f>DVOA!$AE$9</f>
        <v>21</v>
      </c>
      <c r="R486" s="73">
        <f>DVOA!$AE$10</f>
        <v>24</v>
      </c>
      <c r="S486" s="81">
        <f>DVOA!$AE$11</f>
        <v>16</v>
      </c>
      <c r="T486" s="75"/>
      <c r="U486" s="87">
        <f>DVOA!$AE$23</f>
        <v>27</v>
      </c>
      <c r="V486" s="88"/>
      <c r="W486" s="82">
        <f>DVOA!$AE$19</f>
        <v>31</v>
      </c>
      <c r="X486" s="72"/>
      <c r="Y486" s="72"/>
      <c r="Z486" s="72"/>
      <c r="AA486" s="72"/>
      <c r="AB486" s="72"/>
      <c r="AC486" s="72"/>
      <c r="AD486" s="72"/>
      <c r="AE486" s="72"/>
      <c r="AF486" s="72"/>
    </row>
    <row r="487" spans="1:32" x14ac:dyDescent="0.3">
      <c r="A487" s="73">
        <v>2</v>
      </c>
      <c r="B487" s="96">
        <v>44819</v>
      </c>
      <c r="C487" s="84" t="s">
        <v>188</v>
      </c>
      <c r="D487" s="99">
        <v>0.84375</v>
      </c>
      <c r="E487" s="85" t="s">
        <v>221</v>
      </c>
      <c r="G487" s="73">
        <f>$G$17</f>
        <v>0.33300000000000002</v>
      </c>
      <c r="H487" s="73">
        <f>DVOA!$F$366</f>
        <v>15</v>
      </c>
      <c r="I487" s="73">
        <f>DVOA!$F$368</f>
        <v>11</v>
      </c>
      <c r="J487" s="73">
        <f>DVOA!$F$372</f>
        <v>18</v>
      </c>
      <c r="K487" s="73">
        <f>DVOA!$F$375</f>
        <v>21</v>
      </c>
      <c r="L487" s="73">
        <f>DVOA!$F$376</f>
        <v>1</v>
      </c>
      <c r="M487" s="73">
        <f>DVOA!$F$377</f>
        <v>31</v>
      </c>
      <c r="N487" s="73">
        <f>DVOA!$F$380</f>
        <v>13</v>
      </c>
      <c r="O487" s="81">
        <f>DVOA!$F$369</f>
        <v>31</v>
      </c>
      <c r="P487" s="88"/>
      <c r="Q487" s="82">
        <f>DVOA!$AE$366</f>
        <v>14</v>
      </c>
      <c r="R487" s="73">
        <f>DVOA!$AE$367</f>
        <v>10</v>
      </c>
      <c r="S487" s="81">
        <f>DVOA!$AE$368</f>
        <v>31</v>
      </c>
      <c r="T487" s="75"/>
      <c r="U487" s="87">
        <f>DVOA!$AE$380</f>
        <v>23</v>
      </c>
      <c r="V487" s="88"/>
      <c r="W487" s="82">
        <f>DVOA!$AE$376</f>
        <v>22</v>
      </c>
      <c r="X487" s="72"/>
      <c r="Y487" s="72"/>
      <c r="Z487" s="72"/>
      <c r="AA487" s="72"/>
      <c r="AB487" s="72"/>
      <c r="AC487" s="72"/>
      <c r="AD487" s="72"/>
      <c r="AE487" s="72"/>
      <c r="AF487" s="72"/>
    </row>
    <row r="488" spans="1:32" x14ac:dyDescent="0.3">
      <c r="A488" s="73">
        <v>3</v>
      </c>
      <c r="B488" s="96">
        <v>44829</v>
      </c>
      <c r="C488" s="85" t="s">
        <v>215</v>
      </c>
      <c r="D488" s="99">
        <v>0.54166666666666663</v>
      </c>
      <c r="E488" s="85" t="s">
        <v>169</v>
      </c>
      <c r="G488" s="73">
        <f>$G$274</f>
        <v>0.5</v>
      </c>
      <c r="H488" s="73">
        <f>DVOA!$F$282</f>
        <v>13</v>
      </c>
      <c r="I488" s="73">
        <f>DVOA!$F$284</f>
        <v>2</v>
      </c>
      <c r="J488" s="73">
        <f>DVOA!$F$288</f>
        <v>27</v>
      </c>
      <c r="K488" s="73">
        <f>DVOA!$F$291</f>
        <v>27</v>
      </c>
      <c r="L488" s="73">
        <f>DVOA!$F$292</f>
        <v>16</v>
      </c>
      <c r="M488" s="73">
        <f>DVOA!$F$293</f>
        <v>16</v>
      </c>
      <c r="N488" s="73">
        <f>DVOA!$F$296</f>
        <v>29</v>
      </c>
      <c r="O488" s="81">
        <f>DVOA!$F$285</f>
        <v>24</v>
      </c>
      <c r="P488" s="88"/>
      <c r="Q488" s="82">
        <f>DVOA!$AE$282</f>
        <v>32</v>
      </c>
      <c r="R488" s="73">
        <f>DVOA!$AE$283</f>
        <v>31</v>
      </c>
      <c r="S488" s="81">
        <f>DVOA!$AE$284</f>
        <v>24</v>
      </c>
      <c r="T488" s="75"/>
      <c r="U488" s="87">
        <f>DVOA!$AE$296</f>
        <v>9</v>
      </c>
      <c r="V488" s="88"/>
      <c r="W488" s="82">
        <f>DVOA!$AE$292</f>
        <v>29</v>
      </c>
      <c r="X488" s="72"/>
      <c r="Y488" s="72"/>
      <c r="Z488" s="72"/>
      <c r="AA488" s="72"/>
      <c r="AB488" s="72"/>
      <c r="AC488" s="72"/>
      <c r="AD488" s="72"/>
      <c r="AE488" s="72"/>
      <c r="AF488" s="72"/>
    </row>
    <row r="489" spans="1:32" x14ac:dyDescent="0.3">
      <c r="A489" s="73">
        <v>4</v>
      </c>
      <c r="B489" s="96">
        <v>44836</v>
      </c>
      <c r="C489" s="84" t="s">
        <v>174</v>
      </c>
      <c r="D489" s="99">
        <v>0.84722222222222221</v>
      </c>
      <c r="E489" s="85" t="s">
        <v>194</v>
      </c>
      <c r="G489" s="73">
        <f>$G$21</f>
        <v>0.66700000000000004</v>
      </c>
      <c r="H489" s="73">
        <f>DVOA!$F$618</f>
        <v>1</v>
      </c>
      <c r="I489" s="73">
        <f>DVOA!$F$620</f>
        <v>10</v>
      </c>
      <c r="J489" s="73">
        <f>DVOA!$F$624</f>
        <v>1</v>
      </c>
      <c r="K489" s="73">
        <f>DVOA!$F$627</f>
        <v>18</v>
      </c>
      <c r="L489" s="73">
        <f>DVOA!$F$628</f>
        <v>6</v>
      </c>
      <c r="M489" s="73">
        <f>DVOA!$F$629</f>
        <v>2</v>
      </c>
      <c r="N489" s="73">
        <f>DVOA!$F$632</f>
        <v>6</v>
      </c>
      <c r="O489" s="81">
        <f>DVOA!$F$621</f>
        <v>1</v>
      </c>
      <c r="P489" s="88"/>
      <c r="Q489" s="82">
        <f>DVOA!$AE$618</f>
        <v>27</v>
      </c>
      <c r="R489" s="73">
        <f>DVOA!$AE$619</f>
        <v>18</v>
      </c>
      <c r="S489" s="81">
        <f>DVOA!$AE$620</f>
        <v>26</v>
      </c>
      <c r="T489" s="75"/>
      <c r="U489" s="87">
        <f>DVOA!$AE$632</f>
        <v>15</v>
      </c>
      <c r="V489" s="88"/>
      <c r="W489" s="82">
        <f>DVOA!$AE$628</f>
        <v>5</v>
      </c>
      <c r="X489" s="72"/>
      <c r="Y489" s="72"/>
      <c r="Z489" s="72"/>
      <c r="AA489" s="72"/>
      <c r="AB489" s="72"/>
      <c r="AC489" s="72"/>
      <c r="AD489" s="72"/>
      <c r="AE489" s="72"/>
      <c r="AF489" s="72"/>
    </row>
    <row r="490" spans="1:32" x14ac:dyDescent="0.3">
      <c r="A490" s="73">
        <v>5</v>
      </c>
      <c r="B490" s="96">
        <v>44844</v>
      </c>
      <c r="C490" s="84" t="s">
        <v>213</v>
      </c>
      <c r="D490" s="99">
        <v>0.84375</v>
      </c>
      <c r="E490" s="85" t="s">
        <v>171</v>
      </c>
      <c r="G490" s="73">
        <f>$G$7</f>
        <v>0</v>
      </c>
      <c r="H490" s="73">
        <f>DVOA!$F$345</f>
        <v>20</v>
      </c>
      <c r="I490" s="73">
        <f>DVOA!$F$347</f>
        <v>15</v>
      </c>
      <c r="J490" s="73">
        <f>DVOA!$F$351</f>
        <v>23</v>
      </c>
      <c r="K490" s="73">
        <f>DVOA!$F$354</f>
        <v>8</v>
      </c>
      <c r="L490" s="73">
        <f>DVOA!$F$355</f>
        <v>2</v>
      </c>
      <c r="M490" s="73">
        <f>DVOA!$F$356</f>
        <v>29</v>
      </c>
      <c r="N490" s="73">
        <f>DVOA!$F$359</f>
        <v>19</v>
      </c>
      <c r="O490" s="81">
        <f>DVOA!$F$348</f>
        <v>29</v>
      </c>
      <c r="P490" s="88"/>
      <c r="Q490" s="82">
        <f>DVOA!$AE$345</f>
        <v>24</v>
      </c>
      <c r="R490" s="73">
        <f>DVOA!$AE$346</f>
        <v>20</v>
      </c>
      <c r="S490" s="81">
        <f>DVOA!$AE$347</f>
        <v>23</v>
      </c>
      <c r="T490" s="75"/>
      <c r="U490" s="87">
        <f>DVOA!$AE$359</f>
        <v>10</v>
      </c>
      <c r="V490" s="88"/>
      <c r="W490" s="82">
        <f>DVOA!$AE$355</f>
        <v>15</v>
      </c>
      <c r="X490" s="72"/>
      <c r="Y490" s="72"/>
      <c r="Z490" s="72"/>
      <c r="AA490" s="72"/>
      <c r="AB490" s="72"/>
      <c r="AC490" s="72"/>
      <c r="AD490" s="72"/>
      <c r="AE490" s="72"/>
      <c r="AF490" s="72"/>
    </row>
    <row r="491" spans="1:32" x14ac:dyDescent="0.3">
      <c r="A491" s="73">
        <v>6</v>
      </c>
      <c r="B491" s="96">
        <v>44850</v>
      </c>
      <c r="C491" s="84" t="s">
        <v>218</v>
      </c>
      <c r="D491" s="99">
        <v>0.68402777777777779</v>
      </c>
      <c r="E491" s="85" t="s">
        <v>169</v>
      </c>
      <c r="G491" s="73">
        <f>$G$73</f>
        <v>0.66700000000000004</v>
      </c>
      <c r="H491" s="73">
        <f>DVOA!$F$72</f>
        <v>2</v>
      </c>
      <c r="I491" s="73">
        <f>DVOA!$F$74</f>
        <v>5</v>
      </c>
      <c r="J491" s="73">
        <f>DVOA!$F$78</f>
        <v>2</v>
      </c>
      <c r="K491" s="73">
        <f>DVOA!$F$81</f>
        <v>14</v>
      </c>
      <c r="L491" s="73">
        <f>DVOA!$F$82</f>
        <v>26</v>
      </c>
      <c r="M491" s="73">
        <f>DVOA!$F$83</f>
        <v>3</v>
      </c>
      <c r="N491" s="73">
        <f>DVOA!$F$86</f>
        <v>1</v>
      </c>
      <c r="O491" s="81">
        <f>DVOA!$F$75</f>
        <v>11</v>
      </c>
      <c r="P491" s="88"/>
      <c r="Q491" s="82">
        <f>DVOA!$AE$72</f>
        <v>6</v>
      </c>
      <c r="R491" s="73">
        <f>DVOA!$AE$73</f>
        <v>5</v>
      </c>
      <c r="S491" s="81">
        <f>DVOA!$AE$74</f>
        <v>32</v>
      </c>
      <c r="T491" s="75"/>
      <c r="U491" s="87">
        <f>DVOA!$AE$86</f>
        <v>8</v>
      </c>
      <c r="V491" s="88"/>
      <c r="W491" s="82">
        <f>DVOA!$AE$82</f>
        <v>1</v>
      </c>
      <c r="X491" s="72"/>
      <c r="Y491" s="72"/>
      <c r="Z491" s="72"/>
      <c r="AA491" s="72"/>
      <c r="AB491" s="72"/>
      <c r="AC491" s="72"/>
      <c r="AD491" s="72"/>
      <c r="AE491" s="72"/>
      <c r="AF491" s="72"/>
    </row>
    <row r="492" spans="1:32" x14ac:dyDescent="0.3">
      <c r="A492" s="73">
        <v>7</v>
      </c>
      <c r="B492" s="96">
        <v>44857</v>
      </c>
      <c r="C492" s="84" t="s">
        <v>159</v>
      </c>
      <c r="D492" s="99">
        <v>0.68402777777777779</v>
      </c>
      <c r="E492" s="85" t="s">
        <v>170</v>
      </c>
      <c r="G492" s="73">
        <f>$G$16</f>
        <v>0.33300000000000002</v>
      </c>
      <c r="H492" s="73">
        <f>DVOA!$F$576</f>
        <v>30</v>
      </c>
      <c r="I492" s="73">
        <f>DVOA!$F$578</f>
        <v>21</v>
      </c>
      <c r="J492" s="73">
        <f>DVOA!$F$582</f>
        <v>31</v>
      </c>
      <c r="K492" s="73">
        <f>DVOA!$F$585</f>
        <v>28</v>
      </c>
      <c r="L492" s="73">
        <f>DVOA!$F$586</f>
        <v>29</v>
      </c>
      <c r="M492" s="73">
        <f>DVOA!$F$587</f>
        <v>9</v>
      </c>
      <c r="N492" s="73">
        <f>DVOA!$F$590</f>
        <v>31</v>
      </c>
      <c r="O492" s="81">
        <f>DVOA!$F$579</f>
        <v>26</v>
      </c>
      <c r="P492" s="88"/>
      <c r="Q492" s="82">
        <f>DVOA!$AE$576</f>
        <v>12</v>
      </c>
      <c r="R492" s="73">
        <f>DVOA!$AE$577</f>
        <v>11</v>
      </c>
      <c r="S492" s="81">
        <f>DVOA!$AE$578</f>
        <v>22</v>
      </c>
      <c r="T492" s="75"/>
      <c r="U492" s="87">
        <f>DVOA!$AE$590</f>
        <v>3</v>
      </c>
      <c r="V492" s="88"/>
      <c r="W492" s="82">
        <f>DVOA!$AE$586</f>
        <v>21</v>
      </c>
      <c r="X492" s="72"/>
      <c r="Y492" s="72"/>
      <c r="Z492" s="72"/>
      <c r="AA492" s="72"/>
      <c r="AB492" s="72"/>
      <c r="AC492" s="72"/>
      <c r="AD492" s="72"/>
      <c r="AE492" s="72"/>
      <c r="AF492" s="72"/>
    </row>
    <row r="493" spans="1:32" x14ac:dyDescent="0.3">
      <c r="A493" s="73">
        <v>8</v>
      </c>
      <c r="B493" s="96" t="s">
        <v>147</v>
      </c>
      <c r="C493" s="101" t="s">
        <v>162</v>
      </c>
      <c r="D493" s="102" t="s">
        <v>162</v>
      </c>
      <c r="E493" s="101" t="s">
        <v>162</v>
      </c>
      <c r="G493" s="101" t="s">
        <v>162</v>
      </c>
      <c r="H493" s="101" t="s">
        <v>162</v>
      </c>
      <c r="I493" s="101" t="s">
        <v>162</v>
      </c>
      <c r="J493" s="101" t="s">
        <v>162</v>
      </c>
      <c r="K493" s="101" t="s">
        <v>162</v>
      </c>
      <c r="L493" s="101" t="s">
        <v>162</v>
      </c>
      <c r="M493" s="101" t="s">
        <v>162</v>
      </c>
      <c r="N493" s="101" t="s">
        <v>162</v>
      </c>
      <c r="O493" s="101" t="s">
        <v>162</v>
      </c>
      <c r="P493" s="88"/>
      <c r="Q493" s="101" t="s">
        <v>162</v>
      </c>
      <c r="R493" s="101" t="s">
        <v>162</v>
      </c>
      <c r="S493" s="101" t="s">
        <v>162</v>
      </c>
      <c r="T493" s="75"/>
      <c r="U493" s="101" t="s">
        <v>162</v>
      </c>
      <c r="V493" s="88"/>
      <c r="W493" s="101" t="s">
        <v>162</v>
      </c>
      <c r="X493" s="72"/>
      <c r="Y493" s="72"/>
      <c r="Z493" s="72"/>
      <c r="AA493" s="72"/>
      <c r="AB493" s="72"/>
      <c r="AC493" s="72"/>
      <c r="AD493" s="72"/>
      <c r="AE493" s="72"/>
      <c r="AF493" s="72"/>
    </row>
    <row r="494" spans="1:32" x14ac:dyDescent="0.3">
      <c r="A494" s="73">
        <v>9</v>
      </c>
      <c r="B494" s="96">
        <v>44871</v>
      </c>
      <c r="C494" s="85" t="s">
        <v>216</v>
      </c>
      <c r="D494" s="99">
        <v>0.84722222222222221</v>
      </c>
      <c r="E494" s="85" t="s">
        <v>194</v>
      </c>
      <c r="G494" s="73">
        <f>$G$103</f>
        <v>0.33300000000000002</v>
      </c>
      <c r="H494" s="73">
        <f>DVOA!$F$639</f>
        <v>26</v>
      </c>
      <c r="I494" s="73">
        <f>DVOA!$F$641</f>
        <v>20</v>
      </c>
      <c r="J494" s="73">
        <f>DVOA!$F$645</f>
        <v>26</v>
      </c>
      <c r="K494" s="73">
        <f>DVOA!$F$648</f>
        <v>31</v>
      </c>
      <c r="L494" s="73">
        <f>DVOA!$F$649</f>
        <v>32</v>
      </c>
      <c r="M494" s="73">
        <f>DVOA!$F$650</f>
        <v>22</v>
      </c>
      <c r="N494" s="73">
        <f>DVOA!$F$653</f>
        <v>5</v>
      </c>
      <c r="O494" s="81">
        <f>DVOA!$F$642</f>
        <v>7</v>
      </c>
      <c r="P494" s="88"/>
      <c r="Q494" s="82">
        <f>DVOA!$AE$639</f>
        <v>17</v>
      </c>
      <c r="R494" s="73">
        <f>DVOA!$AE$640</f>
        <v>8</v>
      </c>
      <c r="S494" s="81">
        <f>DVOA!$AE$641</f>
        <v>27</v>
      </c>
      <c r="T494" s="75"/>
      <c r="U494" s="87">
        <f>DVOA!$AE$653</f>
        <v>24</v>
      </c>
      <c r="V494" s="88"/>
      <c r="W494" s="82">
        <f>DVOA!$AE$649</f>
        <v>26</v>
      </c>
      <c r="X494" s="72"/>
      <c r="Y494" s="72"/>
      <c r="Z494" s="72"/>
      <c r="AA494" s="72"/>
      <c r="AB494" s="72"/>
      <c r="AC494" s="72"/>
      <c r="AD494" s="72"/>
      <c r="AE494" s="72"/>
      <c r="AF494" s="72"/>
    </row>
    <row r="495" spans="1:32" x14ac:dyDescent="0.3">
      <c r="A495" s="73">
        <v>10</v>
      </c>
      <c r="B495" s="96">
        <v>44878</v>
      </c>
      <c r="C495" s="84" t="s">
        <v>208</v>
      </c>
      <c r="D495" s="99">
        <v>0.54166666666666663</v>
      </c>
      <c r="E495" s="85" t="s">
        <v>169</v>
      </c>
      <c r="G495" s="73">
        <f>$G$81</f>
        <v>0.66700000000000004</v>
      </c>
      <c r="H495" s="73">
        <f>DVOA!$F$303</f>
        <v>4</v>
      </c>
      <c r="I495" s="73">
        <f>DVOA!$F$305</f>
        <v>1</v>
      </c>
      <c r="J495" s="73">
        <f>DVOA!$F$309</f>
        <v>7</v>
      </c>
      <c r="K495" s="73">
        <f>DVOA!$F$312</f>
        <v>4</v>
      </c>
      <c r="L495" s="73">
        <f>DVOA!$F$313</f>
        <v>17</v>
      </c>
      <c r="M495" s="73">
        <f>DVOA!$F$314</f>
        <v>14</v>
      </c>
      <c r="N495" s="73">
        <f>DVOA!$F$317</f>
        <v>11</v>
      </c>
      <c r="O495" s="81">
        <f>DVOA!$F$306</f>
        <v>13</v>
      </c>
      <c r="P495" s="88"/>
      <c r="Q495" s="82">
        <f>DVOA!$AE$303</f>
        <v>5</v>
      </c>
      <c r="R495" s="73">
        <f>DVOA!$AE$304</f>
        <v>2</v>
      </c>
      <c r="S495" s="81">
        <f>DVOA!$AE$305</f>
        <v>18</v>
      </c>
      <c r="T495" s="75"/>
      <c r="U495" s="87">
        <f>DVOA!$AE$317</f>
        <v>17</v>
      </c>
      <c r="V495" s="88"/>
      <c r="W495" s="82">
        <f>DVOA!$AE$313</f>
        <v>2</v>
      </c>
      <c r="X495" s="72"/>
      <c r="Y495" s="72"/>
      <c r="Z495" s="72"/>
      <c r="AA495" s="72"/>
      <c r="AB495" s="72"/>
      <c r="AC495" s="72"/>
      <c r="AD495" s="72"/>
      <c r="AE495" s="72"/>
      <c r="AF495" s="72"/>
    </row>
    <row r="496" spans="1:32" x14ac:dyDescent="0.3">
      <c r="A496" s="73">
        <v>11</v>
      </c>
      <c r="B496" s="96">
        <v>44885</v>
      </c>
      <c r="C496" s="84" t="s">
        <v>211</v>
      </c>
      <c r="D496" s="99">
        <v>0.68402777777777779</v>
      </c>
      <c r="E496" s="85" t="s">
        <v>169</v>
      </c>
      <c r="G496" s="73">
        <f>$G$17</f>
        <v>0.33300000000000002</v>
      </c>
      <c r="H496" s="73">
        <f>DVOA!$F$366</f>
        <v>15</v>
      </c>
      <c r="I496" s="73">
        <f>DVOA!$F$368</f>
        <v>11</v>
      </c>
      <c r="J496" s="73">
        <f>DVOA!$F$372</f>
        <v>18</v>
      </c>
      <c r="K496" s="73">
        <f>DVOA!$F$375</f>
        <v>21</v>
      </c>
      <c r="L496" s="73">
        <f>DVOA!$F$376</f>
        <v>1</v>
      </c>
      <c r="M496" s="73">
        <f>DVOA!$F$377</f>
        <v>31</v>
      </c>
      <c r="N496" s="73">
        <f>DVOA!$F$380</f>
        <v>13</v>
      </c>
      <c r="O496" s="81">
        <f>DVOA!$F$369</f>
        <v>31</v>
      </c>
      <c r="P496" s="88"/>
      <c r="Q496" s="82">
        <f>DVOA!$AE$366</f>
        <v>14</v>
      </c>
      <c r="R496" s="73">
        <f>DVOA!$AE$367</f>
        <v>10</v>
      </c>
      <c r="S496" s="81">
        <f>DVOA!$AE$368</f>
        <v>31</v>
      </c>
      <c r="T496" s="75"/>
      <c r="U496" s="87">
        <f>DVOA!$AE$380</f>
        <v>23</v>
      </c>
      <c r="V496" s="88"/>
      <c r="W496" s="82">
        <f>DVOA!$AE$376</f>
        <v>22</v>
      </c>
      <c r="X496" s="72"/>
      <c r="Y496" s="72"/>
      <c r="Z496" s="72"/>
      <c r="AA496" s="72"/>
      <c r="AB496" s="72"/>
      <c r="AC496" s="72"/>
      <c r="AD496" s="72"/>
      <c r="AE496" s="72"/>
      <c r="AF496" s="72"/>
    </row>
    <row r="497" spans="1:32" x14ac:dyDescent="0.3">
      <c r="A497" s="73">
        <v>12</v>
      </c>
      <c r="B497" s="96">
        <v>44892</v>
      </c>
      <c r="C497" s="84" t="s">
        <v>164</v>
      </c>
      <c r="D497" s="99">
        <v>0.68402777777777779</v>
      </c>
      <c r="E497" s="84" t="s">
        <v>170</v>
      </c>
      <c r="F497" s="113"/>
      <c r="G497" s="84">
        <f>$G$8</f>
        <v>0.66700000000000004</v>
      </c>
      <c r="H497" s="73">
        <f>DVOA!$F$387</f>
        <v>16</v>
      </c>
      <c r="I497" s="73">
        <f>DVOA!$F$389</f>
        <v>4</v>
      </c>
      <c r="J497" s="73">
        <f>DVOA!$F$393</f>
        <v>22</v>
      </c>
      <c r="K497" s="73">
        <f>DVOA!$F$396</f>
        <v>30</v>
      </c>
      <c r="L497" s="73">
        <f>DVOA!$F$397</f>
        <v>30</v>
      </c>
      <c r="M497" s="73">
        <f>DVOA!$F$398</f>
        <v>7</v>
      </c>
      <c r="N497" s="73">
        <f>DVOA!$F$401</f>
        <v>17</v>
      </c>
      <c r="O497" s="110">
        <f>DVOA!$F$390</f>
        <v>2</v>
      </c>
      <c r="P497" s="88"/>
      <c r="Q497" s="112">
        <f>DVOA!$AE$387</f>
        <v>18</v>
      </c>
      <c r="R497" s="73">
        <f>DVOA!$AE$388</f>
        <v>16</v>
      </c>
      <c r="S497" s="110">
        <f>DVOA!$AE$389</f>
        <v>14</v>
      </c>
      <c r="T497" s="75"/>
      <c r="U497" s="111">
        <f>DVOA!$AE$401</f>
        <v>31</v>
      </c>
      <c r="V497" s="88"/>
      <c r="W497" s="112">
        <f>DVOA!$AE$397</f>
        <v>24</v>
      </c>
      <c r="X497" s="72"/>
      <c r="Y497" s="72"/>
      <c r="Z497" s="72"/>
      <c r="AA497" s="72"/>
      <c r="AB497" s="72"/>
      <c r="AC497" s="72"/>
      <c r="AD497" s="72"/>
      <c r="AE497" s="72"/>
      <c r="AF497" s="72"/>
    </row>
    <row r="498" spans="1:32" x14ac:dyDescent="0.3">
      <c r="A498" s="73">
        <v>13</v>
      </c>
      <c r="B498" s="96">
        <v>44899</v>
      </c>
      <c r="C498" s="85" t="s">
        <v>192</v>
      </c>
      <c r="D498" s="99">
        <v>0.68402777777777779</v>
      </c>
      <c r="E498" s="85" t="s">
        <v>169</v>
      </c>
      <c r="G498" s="73">
        <f>$G$44</f>
        <v>0.33300000000000002</v>
      </c>
      <c r="H498" s="73">
        <f>DVOA!$F$135</f>
        <v>7</v>
      </c>
      <c r="I498" s="73">
        <f>DVOA!$F$137</f>
        <v>9</v>
      </c>
      <c r="J498" s="73">
        <f>DVOA!$F$141</f>
        <v>8</v>
      </c>
      <c r="K498" s="73">
        <f>DVOA!$F$144</f>
        <v>6</v>
      </c>
      <c r="L498" s="73">
        <f>DVOA!$F$145</f>
        <v>22</v>
      </c>
      <c r="M498" s="73">
        <f>DVOA!$F$146</f>
        <v>4</v>
      </c>
      <c r="N498" s="73">
        <f>DVOA!$F$149</f>
        <v>23</v>
      </c>
      <c r="O498" s="81">
        <f>DVOA!$F$138</f>
        <v>9</v>
      </c>
      <c r="P498" s="88"/>
      <c r="Q498" s="82">
        <f>DVOA!$AE$135</f>
        <v>31</v>
      </c>
      <c r="R498" s="73">
        <f>DVOA!$AE$136</f>
        <v>26</v>
      </c>
      <c r="S498" s="81">
        <f>DVOA!$AE$137</f>
        <v>30</v>
      </c>
      <c r="T498" s="75"/>
      <c r="U498" s="87">
        <f>DVOA!$AE$149</f>
        <v>19</v>
      </c>
      <c r="V498" s="88"/>
      <c r="W498" s="82">
        <f>DVOA!$AE$145</f>
        <v>20</v>
      </c>
      <c r="X498" s="72"/>
      <c r="Y498" s="72"/>
      <c r="Z498" s="72"/>
      <c r="AA498" s="72"/>
      <c r="AB498" s="72"/>
      <c r="AC498" s="72"/>
      <c r="AD498" s="72"/>
      <c r="AE498" s="72"/>
      <c r="AF498" s="72"/>
    </row>
    <row r="499" spans="1:32" x14ac:dyDescent="0.3">
      <c r="A499" s="73">
        <v>14</v>
      </c>
      <c r="B499" s="96">
        <v>44906</v>
      </c>
      <c r="C499" s="84" t="s">
        <v>187</v>
      </c>
      <c r="D499" s="99">
        <v>0.84722222222222221</v>
      </c>
      <c r="E499" s="85" t="s">
        <v>194</v>
      </c>
      <c r="G499" s="73">
        <f>$G$20</f>
        <v>0.66700000000000004</v>
      </c>
      <c r="H499" s="73">
        <f>DVOA!$F$198</f>
        <v>5</v>
      </c>
      <c r="I499" s="73">
        <f>DVOA!$F$200</f>
        <v>8</v>
      </c>
      <c r="J499" s="73">
        <f>DVOA!$F$204</f>
        <v>4</v>
      </c>
      <c r="K499" s="73">
        <f>DVOA!$F$207</f>
        <v>3</v>
      </c>
      <c r="L499" s="73">
        <f>DVOA!$F$208</f>
        <v>12</v>
      </c>
      <c r="M499" s="73">
        <f>DVOA!$F$209</f>
        <v>8</v>
      </c>
      <c r="N499" s="73">
        <f>DVOA!$F$212</f>
        <v>20</v>
      </c>
      <c r="O499" s="81">
        <f>DVOA!$F$201</f>
        <v>15</v>
      </c>
      <c r="P499" s="88"/>
      <c r="Q499" s="82">
        <f>DVOA!$AE$198</f>
        <v>22</v>
      </c>
      <c r="R499" s="73">
        <f>DVOA!$AE$199</f>
        <v>14</v>
      </c>
      <c r="S499" s="81">
        <f>DVOA!$AE$200</f>
        <v>21</v>
      </c>
      <c r="T499" s="75"/>
      <c r="U499" s="87">
        <f>DVOA!$AE$212</f>
        <v>25</v>
      </c>
      <c r="V499" s="88"/>
      <c r="W499" s="82">
        <f>DVOA!$AE$208</f>
        <v>10</v>
      </c>
      <c r="X499" s="72"/>
      <c r="Y499" s="72"/>
      <c r="Z499" s="72"/>
      <c r="AA499" s="72"/>
      <c r="AB499" s="72"/>
      <c r="AC499" s="72"/>
      <c r="AD499" s="72"/>
      <c r="AE499" s="72"/>
      <c r="AF499" s="72"/>
    </row>
    <row r="500" spans="1:32" x14ac:dyDescent="0.3">
      <c r="A500" s="73">
        <v>15</v>
      </c>
      <c r="B500" s="96">
        <v>44913</v>
      </c>
      <c r="C500" s="85" t="s">
        <v>217</v>
      </c>
      <c r="D500" s="99">
        <v>0.54166666666666663</v>
      </c>
      <c r="E500" s="85" t="s">
        <v>169</v>
      </c>
      <c r="G500" s="73">
        <f>$G$168</f>
        <v>0</v>
      </c>
      <c r="H500" s="73">
        <f>DVOA!$F$261</f>
        <v>17</v>
      </c>
      <c r="I500" s="73">
        <f>DVOA!$F$263</f>
        <v>30</v>
      </c>
      <c r="J500" s="73">
        <f>DVOA!$F$267</f>
        <v>9</v>
      </c>
      <c r="K500" s="73">
        <f>DVOA!$F$270</f>
        <v>24</v>
      </c>
      <c r="L500" s="73">
        <f>DVOA!$F$271</f>
        <v>5</v>
      </c>
      <c r="M500" s="73">
        <f>DVOA!$F$272</f>
        <v>27</v>
      </c>
      <c r="N500" s="73">
        <f>DVOA!$F$275</f>
        <v>10</v>
      </c>
      <c r="O500" s="81">
        <f>DVOA!$F$264</f>
        <v>3</v>
      </c>
      <c r="P500" s="88"/>
      <c r="Q500" s="82">
        <f>DVOA!$AE$261</f>
        <v>30</v>
      </c>
      <c r="R500" s="73">
        <f>DVOA!$AE$262</f>
        <v>29</v>
      </c>
      <c r="S500" s="81">
        <f>DVOA!$AE$263</f>
        <v>28</v>
      </c>
      <c r="T500" s="75"/>
      <c r="U500" s="87">
        <f>DVOA!$AE$275</f>
        <v>2</v>
      </c>
      <c r="V500" s="88"/>
      <c r="W500" s="82">
        <f>DVOA!$AE$271</f>
        <v>25</v>
      </c>
      <c r="X500" s="72"/>
      <c r="Y500" s="72"/>
      <c r="Z500" s="72"/>
      <c r="AA500" s="72"/>
      <c r="AB500" s="72"/>
      <c r="AC500" s="72"/>
      <c r="AD500" s="72"/>
      <c r="AE500" s="72"/>
      <c r="AF500" s="72"/>
    </row>
    <row r="501" spans="1:32" x14ac:dyDescent="0.3">
      <c r="A501" s="73">
        <v>16</v>
      </c>
      <c r="B501" s="96">
        <v>44919</v>
      </c>
      <c r="C501" s="84" t="s">
        <v>168</v>
      </c>
      <c r="D501" s="99">
        <v>0.54166666666666663</v>
      </c>
      <c r="E501" s="85" t="s">
        <v>170</v>
      </c>
      <c r="G501" s="73">
        <f>$G$11</f>
        <v>0.33300000000000002</v>
      </c>
      <c r="H501" s="73">
        <f>DVOA!$F$597</f>
        <v>3</v>
      </c>
      <c r="I501" s="73">
        <f>DVOA!$F$599</f>
        <v>3</v>
      </c>
      <c r="J501" s="73">
        <f>DVOA!$F$603</f>
        <v>5</v>
      </c>
      <c r="K501" s="73">
        <f>DVOA!$F$606</f>
        <v>5</v>
      </c>
      <c r="L501" s="73">
        <f>DVOA!$F$607</f>
        <v>11</v>
      </c>
      <c r="M501" s="73">
        <f>DVOA!$F$608</f>
        <v>32</v>
      </c>
      <c r="N501" s="73">
        <f>DVOA!$F$611</f>
        <v>2</v>
      </c>
      <c r="O501" s="81">
        <f>DVOA!$F$600</f>
        <v>5</v>
      </c>
      <c r="P501" s="88"/>
      <c r="Q501" s="82">
        <f>DVOA!$AE$597</f>
        <v>23</v>
      </c>
      <c r="R501" s="73">
        <f>DVOA!$AE$598</f>
        <v>19</v>
      </c>
      <c r="S501" s="81">
        <f>DVOA!$AE$599</f>
        <v>20</v>
      </c>
      <c r="T501" s="75"/>
      <c r="U501" s="87">
        <f>DVOA!$AE$611</f>
        <v>16</v>
      </c>
      <c r="V501" s="88"/>
      <c r="W501" s="82">
        <f>DVOA!$AE$607</f>
        <v>9</v>
      </c>
      <c r="X501" s="72"/>
      <c r="Y501" s="72"/>
      <c r="Z501" s="72"/>
      <c r="AA501" s="72"/>
      <c r="AB501" s="72"/>
      <c r="AC501" s="72"/>
      <c r="AD501" s="72"/>
      <c r="AE501" s="72"/>
      <c r="AF501" s="72"/>
    </row>
    <row r="502" spans="1:32" x14ac:dyDescent="0.3">
      <c r="A502" s="73">
        <v>17</v>
      </c>
      <c r="B502" s="96">
        <v>44562</v>
      </c>
      <c r="C502" s="84" t="s">
        <v>212</v>
      </c>
      <c r="D502" s="99">
        <v>0.54166666666666663</v>
      </c>
      <c r="E502" s="85" t="s">
        <v>169</v>
      </c>
      <c r="G502" s="73">
        <f>$G$20</f>
        <v>0.66700000000000004</v>
      </c>
      <c r="H502" s="73">
        <f>DVOA!$F$198</f>
        <v>5</v>
      </c>
      <c r="I502" s="73">
        <f>DVOA!$F$200</f>
        <v>8</v>
      </c>
      <c r="J502" s="73">
        <f>DVOA!$F$204</f>
        <v>4</v>
      </c>
      <c r="K502" s="73">
        <f>DVOA!$F$207</f>
        <v>3</v>
      </c>
      <c r="L502" s="73">
        <f>DVOA!$F$208</f>
        <v>12</v>
      </c>
      <c r="M502" s="73">
        <f>DVOA!$F$209</f>
        <v>8</v>
      </c>
      <c r="N502" s="73">
        <f>DVOA!$F$212</f>
        <v>20</v>
      </c>
      <c r="O502" s="81">
        <f>DVOA!$F$201</f>
        <v>15</v>
      </c>
      <c r="P502" s="88"/>
      <c r="Q502" s="82">
        <f>DVOA!$AE$198</f>
        <v>22</v>
      </c>
      <c r="R502" s="73">
        <f>DVOA!$AE$199</f>
        <v>14</v>
      </c>
      <c r="S502" s="81">
        <f>DVOA!$AE$200</f>
        <v>21</v>
      </c>
      <c r="T502" s="75"/>
      <c r="U502" s="87">
        <f>DVOA!$AE$212</f>
        <v>25</v>
      </c>
      <c r="V502" s="88"/>
      <c r="W502" s="82">
        <f>DVOA!$AE$208</f>
        <v>10</v>
      </c>
      <c r="X502" s="72"/>
      <c r="Y502" s="72"/>
      <c r="Z502" s="72"/>
      <c r="AA502" s="72"/>
      <c r="AB502" s="72"/>
      <c r="AC502" s="72"/>
      <c r="AD502" s="72"/>
      <c r="AE502" s="72"/>
      <c r="AF502" s="72"/>
    </row>
    <row r="503" spans="1:32" x14ac:dyDescent="0.3">
      <c r="A503" s="73">
        <v>18</v>
      </c>
      <c r="B503" s="96">
        <v>44569</v>
      </c>
      <c r="C503" s="84" t="s">
        <v>185</v>
      </c>
      <c r="D503" s="99" t="s">
        <v>200</v>
      </c>
      <c r="E503" s="85"/>
      <c r="G503" s="73">
        <f>$G$7</f>
        <v>0</v>
      </c>
      <c r="H503" s="73">
        <f>DVOA!$F$345</f>
        <v>20</v>
      </c>
      <c r="I503" s="73">
        <f>DVOA!$F$347</f>
        <v>15</v>
      </c>
      <c r="J503" s="73">
        <f>DVOA!$F$351</f>
        <v>23</v>
      </c>
      <c r="K503" s="73">
        <f>DVOA!$F$354</f>
        <v>8</v>
      </c>
      <c r="L503" s="73">
        <f>DVOA!$F$355</f>
        <v>2</v>
      </c>
      <c r="M503" s="73">
        <f>DVOA!$F$356</f>
        <v>29</v>
      </c>
      <c r="N503" s="73">
        <f>DVOA!$F$359</f>
        <v>19</v>
      </c>
      <c r="O503" s="81">
        <f>DVOA!$F$348</f>
        <v>29</v>
      </c>
      <c r="P503" s="79"/>
      <c r="Q503" s="82">
        <f>DVOA!$AE$345</f>
        <v>24</v>
      </c>
      <c r="R503" s="73">
        <f>DVOA!$AE$346</f>
        <v>20</v>
      </c>
      <c r="S503" s="81">
        <f>DVOA!$AE$347</f>
        <v>23</v>
      </c>
      <c r="T503" s="80"/>
      <c r="U503" s="87">
        <f>DVOA!$AE$359</f>
        <v>10</v>
      </c>
      <c r="V503" s="79"/>
      <c r="W503" s="82">
        <f>DVOA!$AE$355</f>
        <v>15</v>
      </c>
      <c r="X503" s="72"/>
      <c r="Y503" s="72"/>
      <c r="Z503" s="72"/>
      <c r="AA503" s="72"/>
      <c r="AB503" s="72"/>
      <c r="AC503" s="72"/>
      <c r="AD503" s="72"/>
      <c r="AE503" s="72"/>
      <c r="AF503" s="72"/>
    </row>
    <row r="505" spans="1:32" x14ac:dyDescent="0.3">
      <c r="B505" s="96" t="s">
        <v>148</v>
      </c>
      <c r="C505" s="73" t="s">
        <v>124</v>
      </c>
      <c r="D505" s="98" t="s">
        <v>144</v>
      </c>
      <c r="E505" s="73" t="s">
        <v>124</v>
      </c>
      <c r="F505" s="73" t="s">
        <v>145</v>
      </c>
      <c r="G505" s="73" t="s">
        <v>124</v>
      </c>
      <c r="H505" s="73" t="s">
        <v>146</v>
      </c>
      <c r="I505" s="73" t="s">
        <v>124</v>
      </c>
      <c r="J505" s="73" t="s">
        <v>110</v>
      </c>
      <c r="K505" s="73" t="s">
        <v>124</v>
      </c>
      <c r="L505" s="73" t="s">
        <v>111</v>
      </c>
      <c r="M505" s="73" t="s">
        <v>124</v>
      </c>
      <c r="N505" s="73" t="s">
        <v>112</v>
      </c>
      <c r="O505" s="73" t="s">
        <v>124</v>
      </c>
      <c r="P505" s="73" t="s">
        <v>113</v>
      </c>
      <c r="Q505" s="73" t="s">
        <v>124</v>
      </c>
      <c r="R505" s="73" t="s">
        <v>114</v>
      </c>
      <c r="S505" s="81" t="s">
        <v>124</v>
      </c>
      <c r="T505" s="71"/>
      <c r="U505" s="82" t="s">
        <v>33</v>
      </c>
      <c r="V505" s="73" t="s">
        <v>124</v>
      </c>
      <c r="W505" s="73" t="s">
        <v>34</v>
      </c>
      <c r="X505" s="73" t="s">
        <v>124</v>
      </c>
      <c r="Y505" s="73" t="s">
        <v>35</v>
      </c>
      <c r="Z505" s="81" t="s">
        <v>124</v>
      </c>
      <c r="AA505" s="71"/>
      <c r="AB505" s="87" t="s">
        <v>149</v>
      </c>
      <c r="AC505" s="81" t="s">
        <v>124</v>
      </c>
      <c r="AD505" s="71"/>
      <c r="AE505" s="82" t="s">
        <v>150</v>
      </c>
      <c r="AF505" s="73" t="s">
        <v>124</v>
      </c>
    </row>
    <row r="506" spans="1:32" x14ac:dyDescent="0.3">
      <c r="A506" s="73" t="s">
        <v>132</v>
      </c>
      <c r="B506" s="104">
        <f>AVERAGE(G486,G487,G488,G489,G490,G491,G492,G497,G494,G495,G496,G498,G499,G500,G501,G502,G503)</f>
        <v>0.40194117647058825</v>
      </c>
      <c r="C506" s="73">
        <f>$AJ$18</f>
        <v>31</v>
      </c>
      <c r="D506" s="104">
        <f>AVERAGE(H486,H487,H488,H489,H490,H491,H492,H497,H494,H495,H496,H498,H499,H500,H501,H502,H503)</f>
        <v>13.529411764705882</v>
      </c>
      <c r="E506" s="73">
        <f>$AJ$53</f>
        <v>2</v>
      </c>
      <c r="F506" s="104">
        <f>AVERAGE(I486,I487,I488,I489,I490,I491,I492,I497,I494,I495,I496,I498,I499,I500,I501,I502,I503)</f>
        <v>11</v>
      </c>
      <c r="G506" s="73">
        <f>$AJ$88</f>
        <v>1</v>
      </c>
      <c r="H506" s="104">
        <f>AVERAGE(J486,J487,J488,J489,J490,J491,J492,J497,J494,J495,J496,J498,J499,J500,J501,J502,J503)</f>
        <v>15.176470588235293</v>
      </c>
      <c r="I506" s="73">
        <f>$AJ$123</f>
        <v>8</v>
      </c>
      <c r="J506" s="104">
        <f>AVERAGE(K486,K487,K488,K489,K490,K491,K492,K497,K494,K495,K496,K498,K499,K500,K501,K502,K503)</f>
        <v>15.294117647058824</v>
      </c>
      <c r="K506" s="73">
        <f>$AJ$158</f>
        <v>6</v>
      </c>
      <c r="L506" s="104">
        <f>AVERAGE(L486,L487,L488,L489,L490,L491,L492,L497,L494,L495,L496,L498,L499,L500,L501,L502,L503)</f>
        <v>13.588235294117647</v>
      </c>
      <c r="M506" s="73">
        <f>$AJ$193</f>
        <v>3</v>
      </c>
      <c r="N506" s="104">
        <f>AVERAGE(M486,M487,M488,M489,M490,M491,M492,M497,M494,M495,M496,M498,M499,M500,M501,M502,M503)</f>
        <v>17.411764705882351</v>
      </c>
      <c r="O506" s="73">
        <f>$AJ$228</f>
        <v>20</v>
      </c>
      <c r="P506" s="104">
        <f>AVERAGE(N486,N487,N488,N489,N490,N491,N492,N497,N494,N495,N496,N498,N499,N500,N501,N502,N503)</f>
        <v>15.941176470588236</v>
      </c>
      <c r="Q506" s="73">
        <f>$AJ$263</f>
        <v>9</v>
      </c>
      <c r="R506" s="104">
        <f>AVERAGE(O486,O487,O488,O489,O490,O491,O492,O497,O494,O495,O496,O498,O499,O500,O501,O502,O503)</f>
        <v>16.647058823529413</v>
      </c>
      <c r="S506" s="81">
        <f>$AJ$298</f>
        <v>15</v>
      </c>
      <c r="T506" s="75"/>
      <c r="U506" s="104">
        <f>AVERAGE(Q486,Q487,Q488,Q489,Q490,Q491,Q492,Q497,Q494,Q495,Q496,Q498,Q499,Q500,Q501,Q502,Q503)</f>
        <v>20.117647058823529</v>
      </c>
      <c r="V506" s="73">
        <f>$BL$53</f>
        <v>31</v>
      </c>
      <c r="W506" s="104">
        <f>AVERAGE(R486,R487,R488,R489,R490,R491,R492,R497,R494,R495,R496,R498,R499,R500,R501,R502,R503)</f>
        <v>16.294117647058822</v>
      </c>
      <c r="X506" s="73">
        <f>$BL$123</f>
        <v>16</v>
      </c>
      <c r="Y506" s="104">
        <f>AVERAGE(S486,S487,S488,S489,S490,S491,S492,S497,S494,S495,S496,S498,S499,S500,S501,S502,S503)</f>
        <v>23.941176470588236</v>
      </c>
      <c r="Z506" s="81">
        <f>$BL$88</f>
        <v>32</v>
      </c>
      <c r="AA506" s="75"/>
      <c r="AB506" s="105">
        <f>AVERAGE(U486,U487,U488,U489,U490,U491,U492,U497,U494,U495,U496,U498,U499,U500,U501,U502,U503)</f>
        <v>16.882352941176471</v>
      </c>
      <c r="AC506" s="73">
        <f>$CN$88</f>
        <v>19</v>
      </c>
      <c r="AD506" s="75"/>
      <c r="AE506" s="104">
        <f>AVERAGE(W486,W487,W488,W489,W490,W491,W492,W497,W494,W495,W496,W498,W499,W500,W501,W502,W503)</f>
        <v>16.882352941176471</v>
      </c>
      <c r="AF506" s="73">
        <f>$CN$53</f>
        <v>21</v>
      </c>
    </row>
    <row r="507" spans="1:32" x14ac:dyDescent="0.3">
      <c r="A507" s="73" t="s">
        <v>133</v>
      </c>
      <c r="B507" s="104">
        <f>AVERAGE(G486,G487,G488,G489,G490,G491,G492,G494)</f>
        <v>0.39575000000000005</v>
      </c>
      <c r="C507" s="73">
        <f>$AN$18</f>
        <v>29</v>
      </c>
      <c r="D507" s="104">
        <f>AVERAGE(H486,H487,H488,H489,H490,H491,H492,H494)</f>
        <v>17.25</v>
      </c>
      <c r="E507" s="73">
        <f>$AN$53</f>
        <v>19</v>
      </c>
      <c r="F507" s="104">
        <f>AVERAGE(I486,I487,I488,I489,I490,I491,I492,I494)</f>
        <v>12.25</v>
      </c>
      <c r="G507" s="73">
        <f>$AN$88</f>
        <v>3</v>
      </c>
      <c r="H507" s="104">
        <f>AVERAGE(J486,J487,J488,J489,J490,J491,J492,J494)</f>
        <v>19.75</v>
      </c>
      <c r="I507" s="73">
        <f>$AN$123</f>
        <v>29</v>
      </c>
      <c r="J507" s="104">
        <f>AVERAGE(K486,K487,K488,K489,K490,K491,K492,K494)</f>
        <v>19.5</v>
      </c>
      <c r="K507" s="73">
        <f>$AN$158</f>
        <v>27</v>
      </c>
      <c r="L507" s="104">
        <f>AVERAGE(L486,L487,L488,L489,L490,L491,L492,L494)</f>
        <v>14.875</v>
      </c>
      <c r="M507" s="73">
        <f>$AN$193</f>
        <v>11</v>
      </c>
      <c r="N507" s="104">
        <f>AVERAGE(M486,M487,M488,M489,M490,M491,M492,M494)</f>
        <v>17</v>
      </c>
      <c r="O507" s="73">
        <f>$AN$228</f>
        <v>18</v>
      </c>
      <c r="P507" s="104">
        <f>AVERAGE(N486,N487,N488,N489,N490,N491,N492,N494)</f>
        <v>17</v>
      </c>
      <c r="Q507" s="73">
        <f>$AN$263</f>
        <v>20</v>
      </c>
      <c r="R507" s="104">
        <f>AVERAGE(O486,O487,O488,O489,O490,O491,O492,O494)</f>
        <v>20.125</v>
      </c>
      <c r="S507" s="81">
        <f>$AN$298</f>
        <v>30</v>
      </c>
      <c r="T507" s="75"/>
      <c r="U507" s="104">
        <f>AVERAGE(Q486,Q487,Q488,Q489,Q490,Q491,Q492,Q494)</f>
        <v>19.125</v>
      </c>
      <c r="V507" s="73">
        <f>$BP$53</f>
        <v>25</v>
      </c>
      <c r="W507" s="104">
        <f>AVERAGE(R486,R487,R488,R489,R490,R491,R492,R494)</f>
        <v>15.875</v>
      </c>
      <c r="X507" s="73">
        <f>$BP$123</f>
        <v>16</v>
      </c>
      <c r="Y507" s="104">
        <f>AVERAGE(S486,S487,S488,S489,S490,S491,S492,S494)</f>
        <v>25.125</v>
      </c>
      <c r="Z507" s="81">
        <f>$BP$88</f>
        <v>32</v>
      </c>
      <c r="AA507" s="75"/>
      <c r="AB507" s="105">
        <f>AVERAGE(U486,U487,U488,U489,U490,U491,U492,U494)</f>
        <v>14.875</v>
      </c>
      <c r="AC507" s="73">
        <f>$CR$88</f>
        <v>13</v>
      </c>
      <c r="AD507" s="75"/>
      <c r="AE507" s="104">
        <f>AVERAGE(W486,W487,W488,W489,W490,W491,W492,W494)</f>
        <v>18.75</v>
      </c>
      <c r="AF507" s="73">
        <f>$CR$53</f>
        <v>23</v>
      </c>
    </row>
    <row r="508" spans="1:32" x14ac:dyDescent="0.3">
      <c r="A508" s="73" t="s">
        <v>134</v>
      </c>
      <c r="B508" s="104">
        <f>AVERAGE(G497,G495,G496,G498,G499,G500,G501,G502,G503)</f>
        <v>0.40744444444444444</v>
      </c>
      <c r="C508" s="73">
        <f>$AR$18</f>
        <v>28</v>
      </c>
      <c r="D508" s="104">
        <f>AVERAGE(H497,H495,H496,H498,H499,H500,H501,H502,H503)</f>
        <v>10.222222222222221</v>
      </c>
      <c r="E508" s="73">
        <f>$AR$53</f>
        <v>2</v>
      </c>
      <c r="F508" s="104">
        <f>AVERAGE(I497,I495,I496,I498,I499,I500,I501,I502,I503)</f>
        <v>9.8888888888888893</v>
      </c>
      <c r="G508" s="73">
        <f>$AR$88</f>
        <v>1</v>
      </c>
      <c r="H508" s="104">
        <f>AVERAGE(J497,J495,J496,J498,J499,J500,J501,J502,J503)</f>
        <v>11.111111111111111</v>
      </c>
      <c r="I508" s="73">
        <f>$AR$123</f>
        <v>3</v>
      </c>
      <c r="J508" s="104">
        <f>AVERAGE(K497,K495,K496,K498,K499,K500,K501,K502,K503)</f>
        <v>11.555555555555555</v>
      </c>
      <c r="K508" s="73">
        <f>$AR$158</f>
        <v>3</v>
      </c>
      <c r="L508" s="104">
        <f>AVERAGE(L497,L495,L496,L498,L499,L500,L501,L502,L503)</f>
        <v>12.444444444444445</v>
      </c>
      <c r="M508" s="73">
        <f>$AR$193</f>
        <v>6</v>
      </c>
      <c r="N508" s="104">
        <f>AVERAGE(M497,M495,M496,M498,M499,M500,M501,M502,M503)</f>
        <v>17.777777777777779</v>
      </c>
      <c r="O508" s="73">
        <f>$AR$228</f>
        <v>25</v>
      </c>
      <c r="P508" s="104">
        <f>AVERAGE(N497,N495,N496,N498,N499,N500,N501,N502,N503)</f>
        <v>15</v>
      </c>
      <c r="Q508" s="73">
        <f>$AR$263</f>
        <v>9</v>
      </c>
      <c r="R508" s="104">
        <f>AVERAGE(O497,O495,O496,O498,O499,O500,O501,O502,O503)</f>
        <v>13.555555555555555</v>
      </c>
      <c r="S508" s="81">
        <f>$AR$298</f>
        <v>6</v>
      </c>
      <c r="T508" s="75"/>
      <c r="U508" s="104">
        <f>AVERAGE(Q497,Q495,Q496,Q498,Q499,Q500,Q501,Q502,Q503)</f>
        <v>21</v>
      </c>
      <c r="V508" s="73">
        <f>$BT$53</f>
        <v>31</v>
      </c>
      <c r="W508" s="104">
        <f>AVERAGE(R497,R495,R496,R498,R499,R500,R501,R502,R503)</f>
        <v>16.666666666666668</v>
      </c>
      <c r="X508" s="73">
        <f>$BT$123</f>
        <v>14</v>
      </c>
      <c r="Y508" s="104">
        <f>AVERAGE(S497,S495,S496,S498,S499,S500,S501,S502,S503)</f>
        <v>22.888888888888889</v>
      </c>
      <c r="Z508" s="81">
        <f>$BT$88</f>
        <v>32</v>
      </c>
      <c r="AA508" s="75"/>
      <c r="AB508" s="105">
        <f>AVERAGE(U497,U495,U496,U498,U499,U500,U501,U502,U503)</f>
        <v>18.666666666666668</v>
      </c>
      <c r="AC508" s="73">
        <f>$CV$88</f>
        <v>25</v>
      </c>
      <c r="AD508" s="75"/>
      <c r="AE508" s="104">
        <f>AVERAGE(W497,W495,W496,W498,W499,W500,W501,W502,W503)</f>
        <v>15.222222222222221</v>
      </c>
      <c r="AF508" s="73">
        <f>$CV$53</f>
        <v>9</v>
      </c>
    </row>
    <row r="509" spans="1:32" x14ac:dyDescent="0.3">
      <c r="A509" s="73" t="s">
        <v>135</v>
      </c>
      <c r="B509" s="104">
        <f>AVERAGE(G486,G487,G488,G489)</f>
        <v>0.45824999999999999</v>
      </c>
      <c r="C509" s="73">
        <f>$AV$18</f>
        <v>22</v>
      </c>
      <c r="D509" s="104">
        <f>AVERAGE(H486,H487,H488,H489)</f>
        <v>15</v>
      </c>
      <c r="E509" s="73">
        <f>$AV$53</f>
        <v>13</v>
      </c>
      <c r="F509" s="104">
        <f>AVERAGE(I486,I487,I488,I489)</f>
        <v>9.25</v>
      </c>
      <c r="G509" s="73">
        <f>$AV$88</f>
        <v>25</v>
      </c>
      <c r="H509" s="104">
        <f>AVERAGE(J486,J487,J488,J489)</f>
        <v>19</v>
      </c>
      <c r="I509" s="73">
        <f>$AV$123</f>
        <v>19</v>
      </c>
      <c r="J509" s="104">
        <f>AVERAGE(K486,K487,K488,K489)</f>
        <v>18.75</v>
      </c>
      <c r="K509" s="73">
        <f>$AV$158</f>
        <v>25</v>
      </c>
      <c r="L509" s="104">
        <f>AVERAGE(L486,L487,L488,L489)</f>
        <v>7.5</v>
      </c>
      <c r="M509" s="73">
        <f>$AV$193</f>
        <v>1</v>
      </c>
      <c r="N509" s="104">
        <f>AVERAGE(M486,M487,M488,M489)</f>
        <v>18.25</v>
      </c>
      <c r="O509" s="73">
        <f>$AV$228</f>
        <v>21</v>
      </c>
      <c r="P509" s="104">
        <f>AVERAGE(N486,N487,N488,N489)</f>
        <v>20</v>
      </c>
      <c r="Q509" s="73">
        <f>$AV$263</f>
        <v>29</v>
      </c>
      <c r="R509" s="104">
        <f>AVERAGE(O486,O487,O488,O489)</f>
        <v>22</v>
      </c>
      <c r="S509" s="81">
        <f>$AV$298</f>
        <v>28</v>
      </c>
      <c r="T509" s="75"/>
      <c r="U509" s="104">
        <f>AVERAGE(Q486,Q487,Q488,Q489)</f>
        <v>23.5</v>
      </c>
      <c r="V509" s="73">
        <f>$BX$53</f>
        <v>30</v>
      </c>
      <c r="W509" s="104">
        <f>AVERAGE(R486,R487,R488,R489)</f>
        <v>20.75</v>
      </c>
      <c r="X509" s="73">
        <f>$BX$123</f>
        <v>26</v>
      </c>
      <c r="Y509" s="104">
        <f>AVERAGE(S486,S487,S488,S489)</f>
        <v>24.25</v>
      </c>
      <c r="Z509" s="81">
        <f>$BX$88</f>
        <v>30</v>
      </c>
      <c r="AA509" s="75"/>
      <c r="AB509" s="105">
        <f>AVERAGE(U486,U487,U488,U489)</f>
        <v>18.5</v>
      </c>
      <c r="AC509" s="73">
        <f>$CZ$88</f>
        <v>20</v>
      </c>
      <c r="AD509" s="75"/>
      <c r="AE509" s="104">
        <f>AVERAGE(W486,W487,W488,W489)</f>
        <v>21.75</v>
      </c>
      <c r="AF509" s="73">
        <f>$CZ$53</f>
        <v>29</v>
      </c>
    </row>
    <row r="510" spans="1:32" x14ac:dyDescent="0.3">
      <c r="A510" s="73" t="s">
        <v>136</v>
      </c>
      <c r="B510" s="104">
        <f>AVERAGE(G490,G491,G492,G494)</f>
        <v>0.33324999999999999</v>
      </c>
      <c r="C510" s="73">
        <f>$AZ$18</f>
        <v>30</v>
      </c>
      <c r="D510" s="104">
        <f>AVERAGE(H490,H491,H492,H494)</f>
        <v>19.5</v>
      </c>
      <c r="E510" s="73">
        <f>$AZ$53</f>
        <v>25</v>
      </c>
      <c r="F510" s="104">
        <f>AVERAGE(I490,I491,I492,I494)</f>
        <v>15.25</v>
      </c>
      <c r="G510" s="73">
        <f>$AZ$88</f>
        <v>11</v>
      </c>
      <c r="H510" s="104">
        <f>AVERAGE(J490,J491,J492,J494)</f>
        <v>20.5</v>
      </c>
      <c r="I510" s="73">
        <f>$AZ$123</f>
        <v>26</v>
      </c>
      <c r="J510" s="104">
        <f>AVERAGE(K490,K491,K492,K494)</f>
        <v>20.25</v>
      </c>
      <c r="K510" s="73">
        <f>$AZ$158</f>
        <v>26</v>
      </c>
      <c r="L510" s="104">
        <f>AVERAGE(L490,L491,L492,L494)</f>
        <v>22.25</v>
      </c>
      <c r="M510" s="73">
        <f>$AZ$193</f>
        <v>28</v>
      </c>
      <c r="N510" s="104">
        <f>AVERAGE(M490,M491,M492,M494)</f>
        <v>15.75</v>
      </c>
      <c r="O510" s="73">
        <f>$AZ$228</f>
        <v>15</v>
      </c>
      <c r="P510" s="104">
        <f>AVERAGE(N490,N491,N492,N494)</f>
        <v>14</v>
      </c>
      <c r="Q510" s="73">
        <f>$AZ$263</f>
        <v>8</v>
      </c>
      <c r="R510" s="104">
        <f>AVERAGE(O490,O491,O492,O494)</f>
        <v>18.25</v>
      </c>
      <c r="S510" s="81">
        <f>$AZ$298</f>
        <v>20</v>
      </c>
      <c r="T510" s="75"/>
      <c r="U510" s="104">
        <f>AVERAGE(Q490,Q491,Q492,Q494)</f>
        <v>14.75</v>
      </c>
      <c r="V510" s="73">
        <f>$CB$53</f>
        <v>13</v>
      </c>
      <c r="W510" s="104">
        <f>AVERAGE(R490,R491,R492,R494)</f>
        <v>11</v>
      </c>
      <c r="X510" s="73">
        <f>$CB$123</f>
        <v>4</v>
      </c>
      <c r="Y510" s="104">
        <f>AVERAGE(S490,S491,S492,S494)</f>
        <v>26</v>
      </c>
      <c r="Z510" s="81">
        <f>$CB$88</f>
        <v>31</v>
      </c>
      <c r="AA510" s="75"/>
      <c r="AB510" s="105">
        <f>AVERAGE(U490,U491,U492,U494)</f>
        <v>11.25</v>
      </c>
      <c r="AC510" s="73">
        <f>$DD$88</f>
        <v>4</v>
      </c>
      <c r="AD510" s="75"/>
      <c r="AE510" s="104">
        <f>AVERAGE(W490,W491,W492,W494)</f>
        <v>15.75</v>
      </c>
      <c r="AF510" s="73">
        <f>$DD$53</f>
        <v>13</v>
      </c>
    </row>
    <row r="511" spans="1:32" x14ac:dyDescent="0.3">
      <c r="A511" s="73" t="s">
        <v>137</v>
      </c>
      <c r="B511" s="104">
        <f>AVERAGE(G497,G495,G496,G498)</f>
        <v>0.5</v>
      </c>
      <c r="C511" s="73">
        <f>$BD$18</f>
        <v>9</v>
      </c>
      <c r="D511" s="104">
        <f>AVERAGE(H497,H495,H496,H498)</f>
        <v>10.5</v>
      </c>
      <c r="E511" s="73">
        <f>$BD$53</f>
        <v>4</v>
      </c>
      <c r="F511" s="104">
        <f>AVERAGE(I497,I495,I496,I498)</f>
        <v>6.25</v>
      </c>
      <c r="G511" s="73">
        <f>$BD$88</f>
        <v>2</v>
      </c>
      <c r="H511" s="104">
        <f>AVERAGE(J497,J495,J496,J498)</f>
        <v>13.75</v>
      </c>
      <c r="I511" s="73">
        <f>$BD$123</f>
        <v>10</v>
      </c>
      <c r="J511" s="104">
        <f>AVERAGE(K497,K495,K496,K498)</f>
        <v>15.25</v>
      </c>
      <c r="K511" s="73">
        <f>$BD$158</f>
        <v>12</v>
      </c>
      <c r="L511" s="104">
        <f>AVERAGE(L497,L495,L496,L498)</f>
        <v>17.5</v>
      </c>
      <c r="M511" s="73">
        <f>$BD$193</f>
        <v>18</v>
      </c>
      <c r="N511" s="104">
        <f>AVERAGE(M497,M495,M496,M498)</f>
        <v>14</v>
      </c>
      <c r="O511" s="73">
        <f>$BD$228</f>
        <v>9</v>
      </c>
      <c r="P511" s="104">
        <f>AVERAGE(N497,N495,N496,N498)</f>
        <v>16</v>
      </c>
      <c r="Q511" s="73">
        <f>$BD$263</f>
        <v>12</v>
      </c>
      <c r="R511" s="104">
        <f>AVERAGE(O497,O495,O496,O498)</f>
        <v>13.75</v>
      </c>
      <c r="S511" s="81">
        <f>$BD$298</f>
        <v>8</v>
      </c>
      <c r="T511" s="75"/>
      <c r="U511" s="104">
        <f>AVERAGE(Q497,Q495,Q496,Q498)</f>
        <v>17</v>
      </c>
      <c r="V511" s="73">
        <f>$CF$53</f>
        <v>19</v>
      </c>
      <c r="W511" s="104">
        <f>AVERAGE(R497,R495,R496,R498)</f>
        <v>13.5</v>
      </c>
      <c r="X511" s="73">
        <f>$CF$123</f>
        <v>6</v>
      </c>
      <c r="Y511" s="104">
        <f>AVERAGE(S497,S495,S496,S498)</f>
        <v>23.25</v>
      </c>
      <c r="Z511" s="81">
        <f>$CF$88</f>
        <v>30</v>
      </c>
      <c r="AA511" s="75"/>
      <c r="AB511" s="105">
        <f>AVERAGE(U497,U495,U496,U498)</f>
        <v>22.5</v>
      </c>
      <c r="AC511" s="73">
        <f>$DH$88</f>
        <v>29</v>
      </c>
      <c r="AD511" s="75"/>
      <c r="AE511" s="104">
        <f>AVERAGE(W497,W495,W496,W498)</f>
        <v>17</v>
      </c>
      <c r="AF511" s="73">
        <f>$DH$53</f>
        <v>16</v>
      </c>
    </row>
    <row r="512" spans="1:32" x14ac:dyDescent="0.3">
      <c r="A512" s="73" t="s">
        <v>138</v>
      </c>
      <c r="B512" s="104">
        <f>AVERAGE(G499,G500,G501,G502,G503)</f>
        <v>0.33340000000000003</v>
      </c>
      <c r="C512" s="73">
        <f>$BH$18</f>
        <v>29</v>
      </c>
      <c r="D512" s="104">
        <f>AVERAGE(H499,H500,H501,H502,H503)</f>
        <v>10</v>
      </c>
      <c r="E512" s="73">
        <f>$BH$53</f>
        <v>3</v>
      </c>
      <c r="F512" s="104">
        <f>AVERAGE(I499,I500,I501,I502,I503)</f>
        <v>12.8</v>
      </c>
      <c r="G512" s="73">
        <f>$BH$88</f>
        <v>9</v>
      </c>
      <c r="H512" s="104">
        <f>AVERAGE(J499,J500,J501,J502,J503)</f>
        <v>9</v>
      </c>
      <c r="I512" s="73">
        <f>$BH$123</f>
        <v>1</v>
      </c>
      <c r="J512" s="104">
        <f>AVERAGE(K499,K500,K501,K502,K503)</f>
        <v>8.6</v>
      </c>
      <c r="K512" s="73">
        <f>$BH$158</f>
        <v>2</v>
      </c>
      <c r="L512" s="104">
        <f>AVERAGE(L499,L500,L501,L502,L503)</f>
        <v>8.4</v>
      </c>
      <c r="M512" s="73">
        <f>$BH$193</f>
        <v>2</v>
      </c>
      <c r="N512" s="104">
        <f>AVERAGE(M499,M500,M501,M502,M503)</f>
        <v>20.8</v>
      </c>
      <c r="O512" s="73">
        <f>$BH$228</f>
        <v>26</v>
      </c>
      <c r="P512" s="104">
        <f>AVERAGE(N499,N500,N501,N502,N503)</f>
        <v>14.2</v>
      </c>
      <c r="Q512" s="73">
        <f>$BH$263</f>
        <v>12</v>
      </c>
      <c r="R512" s="104">
        <f>AVERAGE(O499,O500,O501,O502,O503)</f>
        <v>13.4</v>
      </c>
      <c r="S512" s="81">
        <f>$BH$298</f>
        <v>7</v>
      </c>
      <c r="T512" s="80"/>
      <c r="U512" s="104">
        <f>AVERAGE(Q499,Q500,Q501,Q502,Q503)</f>
        <v>24.2</v>
      </c>
      <c r="V512" s="73">
        <f>$CJ$53</f>
        <v>31</v>
      </c>
      <c r="W512" s="104">
        <f>AVERAGE(R499,R500,R501,R502,R503)</f>
        <v>19.2</v>
      </c>
      <c r="X512" s="73">
        <f>$CJ$123</f>
        <v>23</v>
      </c>
      <c r="Y512" s="104">
        <f>AVERAGE(S499,S500,S501,S502,S503)</f>
        <v>22.6</v>
      </c>
      <c r="Z512" s="81">
        <f>$CJ$88</f>
        <v>30</v>
      </c>
      <c r="AA512" s="80"/>
      <c r="AB512" s="105">
        <f>AVERAGE(U499,U500,U501,U502,U503)</f>
        <v>15.6</v>
      </c>
      <c r="AC512" s="73">
        <f>$DL$88</f>
        <v>13</v>
      </c>
      <c r="AD512" s="80"/>
      <c r="AE512" s="104">
        <f>AVERAGE(W499,W500,W501,W502,W503)</f>
        <v>13.8</v>
      </c>
      <c r="AF512" s="73">
        <f>$DL$53</f>
        <v>8</v>
      </c>
    </row>
    <row r="514" spans="1:32" x14ac:dyDescent="0.3">
      <c r="A514" s="392" t="s">
        <v>88</v>
      </c>
      <c r="B514" s="393"/>
      <c r="C514" s="393"/>
      <c r="D514" s="393"/>
      <c r="E514" s="394"/>
    </row>
    <row r="515" spans="1:32" x14ac:dyDescent="0.3">
      <c r="A515" s="395"/>
      <c r="B515" s="396"/>
      <c r="C515" s="396"/>
      <c r="D515" s="396"/>
      <c r="E515" s="397"/>
    </row>
    <row r="516" spans="1:32" x14ac:dyDescent="0.3">
      <c r="A516" s="398"/>
      <c r="B516" s="399"/>
      <c r="C516" s="399"/>
      <c r="D516" s="399"/>
      <c r="E516" s="400"/>
      <c r="H516" s="306" t="s">
        <v>232</v>
      </c>
      <c r="I516" s="307"/>
      <c r="J516" s="307"/>
      <c r="K516" s="307"/>
      <c r="L516" s="307"/>
      <c r="M516" s="307"/>
      <c r="N516" s="307"/>
      <c r="O516" s="307"/>
      <c r="P516" s="307"/>
      <c r="Q516" s="307"/>
      <c r="R516" s="307"/>
      <c r="S516" s="307"/>
      <c r="T516" s="307"/>
      <c r="U516" s="307"/>
      <c r="V516" s="308"/>
      <c r="W516" s="86" t="s">
        <v>38</v>
      </c>
      <c r="X516" s="72"/>
      <c r="Y516" s="72"/>
      <c r="Z516" s="72"/>
      <c r="AA516" s="72"/>
      <c r="AB516" s="72"/>
      <c r="AC516" s="72"/>
      <c r="AD516" s="72"/>
      <c r="AE516" s="72"/>
      <c r="AF516" s="72"/>
    </row>
    <row r="517" spans="1:32" x14ac:dyDescent="0.3">
      <c r="A517" s="73" t="s">
        <v>139</v>
      </c>
      <c r="B517" s="96" t="s">
        <v>140</v>
      </c>
      <c r="C517" s="73" t="s">
        <v>141</v>
      </c>
      <c r="D517" s="98" t="s">
        <v>228</v>
      </c>
      <c r="E517" s="73" t="s">
        <v>142</v>
      </c>
      <c r="G517" s="73" t="s">
        <v>143</v>
      </c>
      <c r="H517" s="74" t="s">
        <v>144</v>
      </c>
      <c r="I517" s="74" t="s">
        <v>145</v>
      </c>
      <c r="J517" s="74" t="s">
        <v>146</v>
      </c>
      <c r="K517" s="74" t="s">
        <v>110</v>
      </c>
      <c r="L517" s="74" t="s">
        <v>111</v>
      </c>
      <c r="M517" s="74" t="s">
        <v>112</v>
      </c>
      <c r="N517" s="74" t="s">
        <v>113</v>
      </c>
      <c r="O517" s="89" t="s">
        <v>114</v>
      </c>
      <c r="P517" s="92"/>
      <c r="Q517" s="76" t="s">
        <v>33</v>
      </c>
      <c r="R517" s="74" t="s">
        <v>34</v>
      </c>
      <c r="S517" s="89" t="s">
        <v>35</v>
      </c>
      <c r="T517" s="71"/>
      <c r="U517" s="93" t="s">
        <v>149</v>
      </c>
      <c r="V517" s="92"/>
      <c r="W517" s="76" t="s">
        <v>150</v>
      </c>
      <c r="X517" s="72"/>
      <c r="Y517" s="72"/>
      <c r="Z517" s="72"/>
      <c r="AA517" s="72"/>
      <c r="AB517" s="72"/>
      <c r="AC517" s="72"/>
      <c r="AD517" s="72"/>
      <c r="AE517" s="72"/>
      <c r="AF517" s="72"/>
    </row>
    <row r="518" spans="1:32" x14ac:dyDescent="0.3">
      <c r="A518" s="73">
        <v>1</v>
      </c>
      <c r="B518" s="96">
        <v>44815</v>
      </c>
      <c r="C518" s="84" t="s">
        <v>211</v>
      </c>
      <c r="D518" s="99">
        <v>0.68402777777777779</v>
      </c>
      <c r="E518" s="85" t="s">
        <v>169</v>
      </c>
      <c r="G518" s="73">
        <f>$G$17</f>
        <v>0.33300000000000002</v>
      </c>
      <c r="H518" s="73">
        <f>DVOA!$F$366</f>
        <v>15</v>
      </c>
      <c r="I518" s="73">
        <f>DVOA!$F$368</f>
        <v>11</v>
      </c>
      <c r="J518" s="73">
        <f>DVOA!$F$372</f>
        <v>18</v>
      </c>
      <c r="K518" s="73">
        <f>DVOA!$F$375</f>
        <v>21</v>
      </c>
      <c r="L518" s="73">
        <f>DVOA!$F$376</f>
        <v>1</v>
      </c>
      <c r="M518" s="73">
        <f>DVOA!$F$377</f>
        <v>31</v>
      </c>
      <c r="N518" s="73">
        <f>DVOA!$F$380</f>
        <v>13</v>
      </c>
      <c r="O518" s="81">
        <f>DVOA!$F$369</f>
        <v>31</v>
      </c>
      <c r="P518" s="88"/>
      <c r="Q518" s="82">
        <f>DVOA!$AE$366</f>
        <v>14</v>
      </c>
      <c r="R518" s="73">
        <f>DVOA!$AE$367</f>
        <v>10</v>
      </c>
      <c r="S518" s="81">
        <f>DVOA!$AE$368</f>
        <v>31</v>
      </c>
      <c r="T518" s="75"/>
      <c r="U518" s="87">
        <f>DVOA!$AE$380</f>
        <v>23</v>
      </c>
      <c r="V518" s="88"/>
      <c r="W518" s="82">
        <f>DVOA!$AE$376</f>
        <v>22</v>
      </c>
      <c r="X518" s="72"/>
      <c r="Y518" s="72"/>
      <c r="Z518" s="72"/>
      <c r="AA518" s="72"/>
      <c r="AB518" s="72"/>
      <c r="AC518" s="72"/>
      <c r="AD518" s="72"/>
      <c r="AE518" s="72"/>
      <c r="AF518" s="72"/>
    </row>
    <row r="519" spans="1:32" x14ac:dyDescent="0.3">
      <c r="A519" s="73">
        <v>2</v>
      </c>
      <c r="B519" s="96">
        <v>44822</v>
      </c>
      <c r="C519" s="84" t="s">
        <v>204</v>
      </c>
      <c r="D519" s="99">
        <v>0.68402777777777779</v>
      </c>
      <c r="E519" s="85" t="s">
        <v>169</v>
      </c>
      <c r="G519" s="73">
        <f>$G$54</f>
        <v>0.33300000000000002</v>
      </c>
      <c r="H519" s="73">
        <f>DVOA!$F$9</f>
        <v>31</v>
      </c>
      <c r="I519" s="73">
        <f>DVOA!$F$11</f>
        <v>14</v>
      </c>
      <c r="J519" s="73">
        <f>DVOA!$F$15</f>
        <v>30</v>
      </c>
      <c r="K519" s="73">
        <f>DVOA!$F$18</f>
        <v>9</v>
      </c>
      <c r="L519" s="73">
        <f>DVOA!$F$19</f>
        <v>7</v>
      </c>
      <c r="M519" s="73">
        <f>DVOA!$F$20</f>
        <v>24</v>
      </c>
      <c r="N519" s="73">
        <f>DVOA!$F$23</f>
        <v>32</v>
      </c>
      <c r="O519" s="81">
        <f>DVOA!$F$12</f>
        <v>32</v>
      </c>
      <c r="P519" s="88"/>
      <c r="Q519" s="82">
        <f>DVOA!$AE$9</f>
        <v>21</v>
      </c>
      <c r="R519" s="73">
        <f>DVOA!$AE$10</f>
        <v>24</v>
      </c>
      <c r="S519" s="81">
        <f>DVOA!$AE$11</f>
        <v>16</v>
      </c>
      <c r="T519" s="75"/>
      <c r="U519" s="87">
        <f>DVOA!$AE$23</f>
        <v>27</v>
      </c>
      <c r="V519" s="88"/>
      <c r="W519" s="82">
        <f>DVOA!$AE$19</f>
        <v>31</v>
      </c>
      <c r="X519" s="72"/>
      <c r="Y519" s="72"/>
      <c r="Z519" s="72"/>
      <c r="AA519" s="72"/>
      <c r="AB519" s="72"/>
      <c r="AC519" s="72"/>
      <c r="AD519" s="72"/>
      <c r="AE519" s="72"/>
      <c r="AF519" s="72"/>
    </row>
    <row r="520" spans="1:32" x14ac:dyDescent="0.3">
      <c r="A520" s="73">
        <v>3</v>
      </c>
      <c r="B520" s="96">
        <v>44829</v>
      </c>
      <c r="C520" s="85" t="s">
        <v>151</v>
      </c>
      <c r="D520" s="99">
        <v>0.54166666666666663</v>
      </c>
      <c r="E520" s="85" t="s">
        <v>170</v>
      </c>
      <c r="G520" s="73">
        <f>$G$103</f>
        <v>0.33300000000000002</v>
      </c>
      <c r="H520" s="73">
        <f>DVOA!$F$639</f>
        <v>26</v>
      </c>
      <c r="I520" s="73">
        <f>DVOA!$F$641</f>
        <v>20</v>
      </c>
      <c r="J520" s="73">
        <f>DVOA!$F$645</f>
        <v>26</v>
      </c>
      <c r="K520" s="73">
        <f>DVOA!$F$648</f>
        <v>31</v>
      </c>
      <c r="L520" s="73">
        <f>DVOA!$F$649</f>
        <v>32</v>
      </c>
      <c r="M520" s="73">
        <f>DVOA!$F$650</f>
        <v>22</v>
      </c>
      <c r="N520" s="73">
        <f>DVOA!$F$653</f>
        <v>5</v>
      </c>
      <c r="O520" s="81">
        <f>DVOA!$F$642</f>
        <v>7</v>
      </c>
      <c r="P520" s="88"/>
      <c r="Q520" s="82">
        <f>DVOA!$AE$639</f>
        <v>17</v>
      </c>
      <c r="R520" s="73">
        <f>DVOA!$AE$640</f>
        <v>8</v>
      </c>
      <c r="S520" s="81">
        <f>DVOA!$AE$641</f>
        <v>27</v>
      </c>
      <c r="T520" s="75"/>
      <c r="U520" s="87">
        <f>DVOA!$AE$653</f>
        <v>24</v>
      </c>
      <c r="V520" s="88"/>
      <c r="W520" s="82">
        <f>DVOA!$AE$649</f>
        <v>26</v>
      </c>
      <c r="X520" s="72"/>
      <c r="Y520" s="72"/>
      <c r="Z520" s="72"/>
      <c r="AA520" s="72"/>
      <c r="AB520" s="72"/>
      <c r="AC520" s="72"/>
      <c r="AD520" s="72"/>
      <c r="AE520" s="72"/>
      <c r="AF520" s="72"/>
    </row>
    <row r="521" spans="1:32" x14ac:dyDescent="0.3">
      <c r="A521" s="73">
        <v>4</v>
      </c>
      <c r="B521" s="96">
        <v>44836</v>
      </c>
      <c r="C521" s="84" t="s">
        <v>212</v>
      </c>
      <c r="D521" s="99">
        <v>0.68402777777777779</v>
      </c>
      <c r="E521" s="85" t="s">
        <v>169</v>
      </c>
      <c r="G521" s="73">
        <f>$G$20</f>
        <v>0.66700000000000004</v>
      </c>
      <c r="H521" s="73">
        <f>DVOA!$F$198</f>
        <v>5</v>
      </c>
      <c r="I521" s="73">
        <f>DVOA!$F$200</f>
        <v>8</v>
      </c>
      <c r="J521" s="73">
        <f>DVOA!$F$204</f>
        <v>4</v>
      </c>
      <c r="K521" s="73">
        <f>DVOA!$F$207</f>
        <v>3</v>
      </c>
      <c r="L521" s="73">
        <f>DVOA!$F$208</f>
        <v>12</v>
      </c>
      <c r="M521" s="73">
        <f>DVOA!$F$209</f>
        <v>8</v>
      </c>
      <c r="N521" s="73">
        <f>DVOA!$F$212</f>
        <v>20</v>
      </c>
      <c r="O521" s="81">
        <f>DVOA!$F$201</f>
        <v>15</v>
      </c>
      <c r="P521" s="88"/>
      <c r="Q521" s="82">
        <f>DVOA!$AE$198</f>
        <v>22</v>
      </c>
      <c r="R521" s="73">
        <f>DVOA!$AE$199</f>
        <v>14</v>
      </c>
      <c r="S521" s="81">
        <f>DVOA!$AE$200</f>
        <v>21</v>
      </c>
      <c r="T521" s="75"/>
      <c r="U521" s="87">
        <f>DVOA!$AE$212</f>
        <v>25</v>
      </c>
      <c r="V521" s="88"/>
      <c r="W521" s="82">
        <f>DVOA!$AE$208</f>
        <v>10</v>
      </c>
      <c r="X521" s="72"/>
      <c r="Y521" s="72"/>
      <c r="Z521" s="72"/>
      <c r="AA521" s="72"/>
      <c r="AB521" s="72"/>
      <c r="AC521" s="72"/>
      <c r="AD521" s="72"/>
      <c r="AE521" s="72"/>
      <c r="AF521" s="72"/>
    </row>
    <row r="522" spans="1:32" x14ac:dyDescent="0.3">
      <c r="A522" s="73">
        <v>5</v>
      </c>
      <c r="B522" s="96">
        <v>44844</v>
      </c>
      <c r="C522" s="84" t="s">
        <v>195</v>
      </c>
      <c r="D522" s="99">
        <v>0.84375</v>
      </c>
      <c r="E522" s="85" t="s">
        <v>171</v>
      </c>
      <c r="G522" s="73">
        <f>$G$6</f>
        <v>0.66700000000000004</v>
      </c>
      <c r="H522" s="73">
        <f>DVOA!$F$324</f>
        <v>9</v>
      </c>
      <c r="I522" s="73">
        <f>DVOA!$F$326</f>
        <v>6</v>
      </c>
      <c r="J522" s="73">
        <f>DVOA!$F$330</f>
        <v>14</v>
      </c>
      <c r="K522" s="73">
        <f>DVOA!$F$333</f>
        <v>29</v>
      </c>
      <c r="L522" s="73">
        <f>DVOA!$F$334</f>
        <v>14</v>
      </c>
      <c r="M522" s="73">
        <f>DVOA!$F$335</f>
        <v>21</v>
      </c>
      <c r="N522" s="73">
        <f>DVOA!$F$338</f>
        <v>8</v>
      </c>
      <c r="O522" s="81">
        <f>DVOA!$F$327</f>
        <v>21</v>
      </c>
      <c r="P522" s="88"/>
      <c r="Q522" s="82">
        <f>DVOA!$AE$324</f>
        <v>10</v>
      </c>
      <c r="R522" s="73">
        <f>DVOA!$AE$325</f>
        <v>7</v>
      </c>
      <c r="S522" s="81">
        <f>DVOA!$AE$326</f>
        <v>29</v>
      </c>
      <c r="T522" s="75"/>
      <c r="U522" s="87">
        <f>DVOA!$AE$338</f>
        <v>30</v>
      </c>
      <c r="V522" s="88"/>
      <c r="W522" s="82">
        <f>DVOA!$AE$334</f>
        <v>8</v>
      </c>
      <c r="X522" s="72"/>
      <c r="Y522" s="72"/>
      <c r="Z522" s="72"/>
      <c r="AA522" s="72"/>
      <c r="AB522" s="72"/>
      <c r="AC522" s="72"/>
      <c r="AD522" s="72"/>
      <c r="AE522" s="72"/>
      <c r="AF522" s="72"/>
    </row>
    <row r="523" spans="1:32" x14ac:dyDescent="0.3">
      <c r="A523" s="73">
        <v>6</v>
      </c>
      <c r="B523" s="96" t="s">
        <v>147</v>
      </c>
      <c r="C523" s="101" t="s">
        <v>162</v>
      </c>
      <c r="D523" s="102" t="s">
        <v>162</v>
      </c>
      <c r="E523" s="101" t="s">
        <v>162</v>
      </c>
      <c r="G523" s="101" t="s">
        <v>162</v>
      </c>
      <c r="H523" s="101" t="s">
        <v>162</v>
      </c>
      <c r="I523" s="101" t="s">
        <v>162</v>
      </c>
      <c r="J523" s="101" t="s">
        <v>162</v>
      </c>
      <c r="K523" s="101" t="s">
        <v>162</v>
      </c>
      <c r="L523" s="101" t="s">
        <v>162</v>
      </c>
      <c r="M523" s="101" t="s">
        <v>162</v>
      </c>
      <c r="N523" s="101" t="s">
        <v>162</v>
      </c>
      <c r="O523" s="101" t="s">
        <v>162</v>
      </c>
      <c r="P523" s="88"/>
      <c r="Q523" s="101" t="s">
        <v>162</v>
      </c>
      <c r="R523" s="101" t="s">
        <v>162</v>
      </c>
      <c r="S523" s="101" t="s">
        <v>162</v>
      </c>
      <c r="T523" s="75"/>
      <c r="U523" s="101" t="s">
        <v>162</v>
      </c>
      <c r="V523" s="88"/>
      <c r="W523" s="101" t="s">
        <v>162</v>
      </c>
      <c r="X523" s="72"/>
      <c r="Y523" s="72"/>
      <c r="Z523" s="72"/>
      <c r="AA523" s="72"/>
      <c r="AB523" s="72"/>
      <c r="AC523" s="72"/>
      <c r="AD523" s="72"/>
      <c r="AE523" s="72"/>
      <c r="AF523" s="72"/>
    </row>
    <row r="524" spans="1:32" x14ac:dyDescent="0.3">
      <c r="A524" s="73">
        <v>7</v>
      </c>
      <c r="B524" s="96">
        <v>44857</v>
      </c>
      <c r="C524" s="84" t="s">
        <v>157</v>
      </c>
      <c r="D524" s="99">
        <v>0.67013888888888884</v>
      </c>
      <c r="E524" s="85" t="s">
        <v>169</v>
      </c>
      <c r="G524" s="73">
        <f>$G$168</f>
        <v>0</v>
      </c>
      <c r="H524" s="73">
        <f>DVOA!$F$261</f>
        <v>17</v>
      </c>
      <c r="I524" s="73">
        <f>DVOA!$F$263</f>
        <v>30</v>
      </c>
      <c r="J524" s="73">
        <f>DVOA!$F$267</f>
        <v>9</v>
      </c>
      <c r="K524" s="73">
        <f>DVOA!$F$270</f>
        <v>24</v>
      </c>
      <c r="L524" s="73">
        <f>DVOA!$F$271</f>
        <v>5</v>
      </c>
      <c r="M524" s="73">
        <f>DVOA!$F$272</f>
        <v>27</v>
      </c>
      <c r="N524" s="73">
        <f>DVOA!$F$275</f>
        <v>10</v>
      </c>
      <c r="O524" s="81">
        <f>DVOA!$F$264</f>
        <v>3</v>
      </c>
      <c r="P524" s="88"/>
      <c r="Q524" s="82">
        <f>DVOA!$AE$261</f>
        <v>30</v>
      </c>
      <c r="R524" s="73">
        <f>DVOA!$AE$262</f>
        <v>29</v>
      </c>
      <c r="S524" s="81">
        <f>DVOA!$AE$263</f>
        <v>28</v>
      </c>
      <c r="T524" s="75"/>
      <c r="U524" s="87">
        <f>DVOA!$AE$275</f>
        <v>2</v>
      </c>
      <c r="V524" s="88"/>
      <c r="W524" s="82">
        <f>DVOA!$AE$271</f>
        <v>25</v>
      </c>
      <c r="X524" s="72"/>
      <c r="Y524" s="72"/>
      <c r="Z524" s="72"/>
      <c r="AA524" s="72"/>
      <c r="AB524" s="72"/>
      <c r="AC524" s="72"/>
      <c r="AD524" s="72"/>
      <c r="AE524" s="72"/>
      <c r="AF524" s="72"/>
    </row>
    <row r="525" spans="1:32" x14ac:dyDescent="0.3">
      <c r="A525" s="73">
        <v>8</v>
      </c>
      <c r="B525" s="96">
        <v>44864</v>
      </c>
      <c r="C525" s="84" t="s">
        <v>178</v>
      </c>
      <c r="D525" s="99">
        <v>0.54166666666666663</v>
      </c>
      <c r="E525" s="84" t="s">
        <v>169</v>
      </c>
      <c r="F525" s="113"/>
      <c r="G525" s="84">
        <f>$G$12</f>
        <v>0.33300000000000002</v>
      </c>
      <c r="H525" s="73">
        <f>DVOA!$F$471</f>
        <v>10</v>
      </c>
      <c r="I525" s="73">
        <f>DVOA!$F$473</f>
        <v>18</v>
      </c>
      <c r="J525" s="73">
        <f>DVOA!$F$477</f>
        <v>11</v>
      </c>
      <c r="K525" s="73">
        <f>DVOA!$F$480</f>
        <v>16</v>
      </c>
      <c r="L525" s="73">
        <f>DVOA!$F$481</f>
        <v>9</v>
      </c>
      <c r="M525" s="73">
        <f>DVOA!$F$482</f>
        <v>25</v>
      </c>
      <c r="N525" s="73">
        <f>DVOA!$F$485</f>
        <v>3</v>
      </c>
      <c r="O525" s="110">
        <f>DVOA!$F$474</f>
        <v>4</v>
      </c>
      <c r="P525" s="88"/>
      <c r="Q525" s="112">
        <f>DVOA!$AE$471</f>
        <v>26</v>
      </c>
      <c r="R525" s="73">
        <f>DVOA!$AE$472</f>
        <v>28</v>
      </c>
      <c r="S525" s="110">
        <f>DVOA!$AE$473</f>
        <v>13</v>
      </c>
      <c r="T525" s="75"/>
      <c r="U525" s="111">
        <f>DVOA!$AE$485</f>
        <v>32</v>
      </c>
      <c r="V525" s="88"/>
      <c r="W525" s="112">
        <f>DVOA!$AE$481</f>
        <v>27</v>
      </c>
      <c r="X525" s="72"/>
      <c r="Y525" s="72"/>
      <c r="Z525" s="72"/>
      <c r="AA525" s="72"/>
      <c r="AB525" s="72"/>
      <c r="AC525" s="72"/>
      <c r="AD525" s="72"/>
      <c r="AE525" s="72"/>
      <c r="AF525" s="72"/>
    </row>
    <row r="526" spans="1:32" x14ac:dyDescent="0.3">
      <c r="A526" s="73">
        <v>9</v>
      </c>
      <c r="B526" s="96">
        <v>44871</v>
      </c>
      <c r="C526" s="85" t="s">
        <v>153</v>
      </c>
      <c r="D526" s="99">
        <v>0.54166666666666663</v>
      </c>
      <c r="E526" s="85" t="s">
        <v>169</v>
      </c>
      <c r="G526" s="73">
        <f>$G$81</f>
        <v>0.66700000000000004</v>
      </c>
      <c r="H526" s="73">
        <f>DVOA!$F$303</f>
        <v>4</v>
      </c>
      <c r="I526" s="73">
        <f>DVOA!$F$305</f>
        <v>1</v>
      </c>
      <c r="J526" s="73">
        <f>DVOA!$F$309</f>
        <v>7</v>
      </c>
      <c r="K526" s="73">
        <f>DVOA!$F$312</f>
        <v>4</v>
      </c>
      <c r="L526" s="73">
        <f>DVOA!$F$313</f>
        <v>17</v>
      </c>
      <c r="M526" s="73">
        <f>DVOA!$F$314</f>
        <v>14</v>
      </c>
      <c r="N526" s="73">
        <f>DVOA!$F$317</f>
        <v>11</v>
      </c>
      <c r="O526" s="81">
        <f>DVOA!$F$306</f>
        <v>13</v>
      </c>
      <c r="P526" s="88"/>
      <c r="Q526" s="82">
        <f>DVOA!$AE$303</f>
        <v>5</v>
      </c>
      <c r="R526" s="73">
        <f>DVOA!$AE$304</f>
        <v>2</v>
      </c>
      <c r="S526" s="81">
        <f>DVOA!$AE$305</f>
        <v>18</v>
      </c>
      <c r="T526" s="75"/>
      <c r="U526" s="87">
        <f>DVOA!$AE$317</f>
        <v>17</v>
      </c>
      <c r="V526" s="88"/>
      <c r="W526" s="82">
        <f>DVOA!$AE$313</f>
        <v>2</v>
      </c>
      <c r="X526" s="72"/>
      <c r="Y526" s="72"/>
      <c r="Z526" s="72"/>
      <c r="AA526" s="72"/>
      <c r="AB526" s="72"/>
      <c r="AC526" s="72"/>
      <c r="AD526" s="72"/>
      <c r="AE526" s="72"/>
      <c r="AF526" s="72"/>
    </row>
    <row r="527" spans="1:32" x14ac:dyDescent="0.3">
      <c r="A527" s="73">
        <v>10</v>
      </c>
      <c r="B527" s="96">
        <v>44878</v>
      </c>
      <c r="C527" s="84" t="s">
        <v>166</v>
      </c>
      <c r="D527" s="99">
        <v>0.67013888888888884</v>
      </c>
      <c r="E527" s="85" t="s">
        <v>169</v>
      </c>
      <c r="G527" s="73">
        <f>$G$274</f>
        <v>0.5</v>
      </c>
      <c r="H527" s="73">
        <f>DVOA!$F$282</f>
        <v>13</v>
      </c>
      <c r="I527" s="73">
        <f>DVOA!$F$284</f>
        <v>2</v>
      </c>
      <c r="J527" s="73">
        <f>DVOA!$F$288</f>
        <v>27</v>
      </c>
      <c r="K527" s="73">
        <f>DVOA!$F$291</f>
        <v>27</v>
      </c>
      <c r="L527" s="73">
        <f>DVOA!$F$292</f>
        <v>16</v>
      </c>
      <c r="M527" s="73">
        <f>DVOA!$F$293</f>
        <v>16</v>
      </c>
      <c r="N527" s="73">
        <f>DVOA!$F$296</f>
        <v>29</v>
      </c>
      <c r="O527" s="81">
        <f>DVOA!$F$285</f>
        <v>24</v>
      </c>
      <c r="P527" s="88"/>
      <c r="Q527" s="82">
        <f>DVOA!$AE$282</f>
        <v>32</v>
      </c>
      <c r="R527" s="73">
        <f>DVOA!$AE$283</f>
        <v>31</v>
      </c>
      <c r="S527" s="81">
        <f>DVOA!$AE$284</f>
        <v>24</v>
      </c>
      <c r="T527" s="75"/>
      <c r="U527" s="87">
        <f>DVOA!$AE$296</f>
        <v>9</v>
      </c>
      <c r="V527" s="88"/>
      <c r="W527" s="82">
        <f>DVOA!$AE$292</f>
        <v>29</v>
      </c>
      <c r="X527" s="72"/>
      <c r="Y527" s="72"/>
      <c r="Z527" s="72"/>
      <c r="AA527" s="72"/>
      <c r="AB527" s="72"/>
      <c r="AC527" s="72"/>
      <c r="AD527" s="72"/>
      <c r="AE527" s="72"/>
      <c r="AF527" s="72"/>
    </row>
    <row r="528" spans="1:32" x14ac:dyDescent="0.3">
      <c r="A528" s="73">
        <v>11</v>
      </c>
      <c r="B528" s="96">
        <v>44885</v>
      </c>
      <c r="C528" s="84" t="s">
        <v>187</v>
      </c>
      <c r="D528" s="99">
        <v>0.67013888888888884</v>
      </c>
      <c r="E528" s="85" t="s">
        <v>170</v>
      </c>
      <c r="G528" s="73">
        <f>$G$20</f>
        <v>0.66700000000000004</v>
      </c>
      <c r="H528" s="73">
        <f>DVOA!$F$198</f>
        <v>5</v>
      </c>
      <c r="I528" s="73">
        <f>DVOA!$F$200</f>
        <v>8</v>
      </c>
      <c r="J528" s="73">
        <f>DVOA!$F$204</f>
        <v>4</v>
      </c>
      <c r="K528" s="73">
        <f>DVOA!$F$207</f>
        <v>3</v>
      </c>
      <c r="L528" s="73">
        <f>DVOA!$F$208</f>
        <v>12</v>
      </c>
      <c r="M528" s="73">
        <f>DVOA!$F$209</f>
        <v>8</v>
      </c>
      <c r="N528" s="73">
        <f>DVOA!$F$212</f>
        <v>20</v>
      </c>
      <c r="O528" s="81">
        <f>DVOA!$F$201</f>
        <v>15</v>
      </c>
      <c r="P528" s="88"/>
      <c r="Q528" s="82">
        <f>DVOA!$AE$198</f>
        <v>22</v>
      </c>
      <c r="R528" s="73">
        <f>DVOA!$AE$199</f>
        <v>14</v>
      </c>
      <c r="S528" s="81">
        <f>DVOA!$AE$200</f>
        <v>21</v>
      </c>
      <c r="T528" s="75"/>
      <c r="U528" s="87">
        <f>DVOA!$AE$212</f>
        <v>25</v>
      </c>
      <c r="V528" s="88"/>
      <c r="W528" s="82">
        <f>DVOA!$AE$208</f>
        <v>10</v>
      </c>
      <c r="X528" s="72"/>
      <c r="Y528" s="72"/>
      <c r="Z528" s="72"/>
      <c r="AA528" s="72"/>
      <c r="AB528" s="72"/>
      <c r="AC528" s="72"/>
      <c r="AD528" s="72"/>
      <c r="AE528" s="72"/>
      <c r="AF528" s="72"/>
    </row>
    <row r="529" spans="1:32" x14ac:dyDescent="0.3">
      <c r="A529" s="73">
        <v>12</v>
      </c>
      <c r="B529" s="96">
        <v>44892</v>
      </c>
      <c r="C529" s="84" t="s">
        <v>161</v>
      </c>
      <c r="D529" s="99">
        <v>0.67013888888888884</v>
      </c>
      <c r="E529" s="84" t="s">
        <v>169</v>
      </c>
      <c r="G529" s="77">
        <f>$G$11</f>
        <v>0.33300000000000002</v>
      </c>
      <c r="H529" s="73">
        <f>DVOA!$F$597</f>
        <v>3</v>
      </c>
      <c r="I529" s="73">
        <f>DVOA!$F$599</f>
        <v>3</v>
      </c>
      <c r="J529" s="73">
        <f>DVOA!$F$603</f>
        <v>5</v>
      </c>
      <c r="K529" s="73">
        <f>DVOA!$F$606</f>
        <v>5</v>
      </c>
      <c r="L529" s="73">
        <f>DVOA!$F$607</f>
        <v>11</v>
      </c>
      <c r="M529" s="73">
        <f>DVOA!$F$608</f>
        <v>32</v>
      </c>
      <c r="N529" s="73">
        <f>DVOA!$F$611</f>
        <v>2</v>
      </c>
      <c r="O529" s="81">
        <f>DVOA!$F$600</f>
        <v>5</v>
      </c>
      <c r="P529" s="88"/>
      <c r="Q529" s="82">
        <f>DVOA!$AE$597</f>
        <v>23</v>
      </c>
      <c r="R529" s="73">
        <f>DVOA!$AE$598</f>
        <v>19</v>
      </c>
      <c r="S529" s="81">
        <f>DVOA!$AE$599</f>
        <v>20</v>
      </c>
      <c r="T529" s="75"/>
      <c r="U529" s="87">
        <f>DVOA!$AE$611</f>
        <v>16</v>
      </c>
      <c r="V529" s="88"/>
      <c r="W529" s="82">
        <f>DVOA!$AE$607</f>
        <v>9</v>
      </c>
      <c r="X529" s="72"/>
      <c r="Y529" s="72"/>
      <c r="Z529" s="72"/>
      <c r="AA529" s="72"/>
      <c r="AB529" s="72"/>
      <c r="AC529" s="72"/>
      <c r="AD529" s="72"/>
      <c r="AE529" s="72"/>
      <c r="AF529" s="72"/>
    </row>
    <row r="530" spans="1:32" x14ac:dyDescent="0.3">
      <c r="A530" s="73">
        <v>13</v>
      </c>
      <c r="B530" s="96">
        <v>44899</v>
      </c>
      <c r="C530" s="85" t="s">
        <v>188</v>
      </c>
      <c r="D530" s="99">
        <v>0.68402777777777779</v>
      </c>
      <c r="E530" s="85" t="s">
        <v>169</v>
      </c>
      <c r="G530" s="73">
        <f>$G$17</f>
        <v>0.33300000000000002</v>
      </c>
      <c r="H530" s="73">
        <f>DVOA!$F$366</f>
        <v>15</v>
      </c>
      <c r="I530" s="73">
        <f>DVOA!$F$368</f>
        <v>11</v>
      </c>
      <c r="J530" s="73">
        <f>DVOA!$F$372</f>
        <v>18</v>
      </c>
      <c r="K530" s="73">
        <f>DVOA!$F$375</f>
        <v>21</v>
      </c>
      <c r="L530" s="73">
        <f>DVOA!$F$376</f>
        <v>1</v>
      </c>
      <c r="M530" s="73">
        <f>DVOA!$F$377</f>
        <v>31</v>
      </c>
      <c r="N530" s="73">
        <f>DVOA!$F$380</f>
        <v>13</v>
      </c>
      <c r="O530" s="81">
        <f>DVOA!$F$369</f>
        <v>31</v>
      </c>
      <c r="P530" s="88"/>
      <c r="Q530" s="82">
        <f>DVOA!$AE$366</f>
        <v>14</v>
      </c>
      <c r="R530" s="73">
        <f>DVOA!$AE$367</f>
        <v>10</v>
      </c>
      <c r="S530" s="81">
        <f>DVOA!$AE$368</f>
        <v>31</v>
      </c>
      <c r="T530" s="75"/>
      <c r="U530" s="87">
        <f>DVOA!$AE$380</f>
        <v>23</v>
      </c>
      <c r="V530" s="88"/>
      <c r="W530" s="82">
        <f>DVOA!$AE$376</f>
        <v>22</v>
      </c>
      <c r="X530" s="72"/>
      <c r="Y530" s="72"/>
      <c r="Z530" s="72"/>
      <c r="AA530" s="72"/>
      <c r="AB530" s="72"/>
      <c r="AC530" s="72"/>
      <c r="AD530" s="72"/>
      <c r="AE530" s="72"/>
      <c r="AF530" s="72"/>
    </row>
    <row r="531" spans="1:32" x14ac:dyDescent="0.3">
      <c r="A531" s="73">
        <v>14</v>
      </c>
      <c r="B531" s="96">
        <v>44903</v>
      </c>
      <c r="C531" s="84" t="s">
        <v>154</v>
      </c>
      <c r="D531" s="99">
        <v>0.84375</v>
      </c>
      <c r="E531" s="85" t="s">
        <v>221</v>
      </c>
      <c r="G531" s="73">
        <f>$G$8</f>
        <v>0.66700000000000004</v>
      </c>
      <c r="H531" s="73">
        <f>DVOA!$F$387</f>
        <v>16</v>
      </c>
      <c r="I531" s="73">
        <f>DVOA!$F$389</f>
        <v>4</v>
      </c>
      <c r="J531" s="73">
        <f>DVOA!$F$393</f>
        <v>22</v>
      </c>
      <c r="K531" s="73">
        <f>DVOA!$F$396</f>
        <v>30</v>
      </c>
      <c r="L531" s="73">
        <f>DVOA!$F$397</f>
        <v>30</v>
      </c>
      <c r="M531" s="73">
        <f>DVOA!$F$398</f>
        <v>7</v>
      </c>
      <c r="N531" s="73">
        <f>DVOA!$F$401</f>
        <v>17</v>
      </c>
      <c r="O531" s="110">
        <f>DVOA!$F$390</f>
        <v>2</v>
      </c>
      <c r="P531" s="88"/>
      <c r="Q531" s="112">
        <f>DVOA!$AE$387</f>
        <v>18</v>
      </c>
      <c r="R531" s="73">
        <f>DVOA!$AE$388</f>
        <v>16</v>
      </c>
      <c r="S531" s="110">
        <f>DVOA!$AE$389</f>
        <v>14</v>
      </c>
      <c r="T531" s="75"/>
      <c r="U531" s="111">
        <f>DVOA!$AE$401</f>
        <v>31</v>
      </c>
      <c r="V531" s="88"/>
      <c r="W531" s="112">
        <f>DVOA!$AE$397</f>
        <v>24</v>
      </c>
      <c r="X531" s="72"/>
      <c r="Y531" s="72"/>
      <c r="Z531" s="72"/>
      <c r="AA531" s="72"/>
      <c r="AB531" s="72"/>
      <c r="AC531" s="72"/>
      <c r="AD531" s="72"/>
      <c r="AE531" s="72"/>
      <c r="AF531" s="72"/>
    </row>
    <row r="532" spans="1:32" x14ac:dyDescent="0.3">
      <c r="A532" s="73">
        <v>15</v>
      </c>
      <c r="B532" s="96">
        <v>44913</v>
      </c>
      <c r="C532" s="85" t="s">
        <v>179</v>
      </c>
      <c r="D532" s="99">
        <v>0.84722222222222221</v>
      </c>
      <c r="E532" s="85" t="s">
        <v>194</v>
      </c>
      <c r="G532" s="73">
        <f>$G$19</f>
        <v>0.33300000000000002</v>
      </c>
      <c r="H532" s="73">
        <f>DVOA!$F$450</f>
        <v>21</v>
      </c>
      <c r="I532" s="73">
        <f>DVOA!$F$452</f>
        <v>29</v>
      </c>
      <c r="J532" s="73">
        <f>DVOA!$F$456</f>
        <v>16</v>
      </c>
      <c r="K532" s="73">
        <f>DVOA!$F$459</f>
        <v>2</v>
      </c>
      <c r="L532" s="73">
        <f>DVOA!$F$460</f>
        <v>28</v>
      </c>
      <c r="M532" s="73">
        <f>DVOA!$F$461</f>
        <v>10</v>
      </c>
      <c r="N532" s="73">
        <f>DVOA!$F$464</f>
        <v>25</v>
      </c>
      <c r="O532" s="81">
        <f>DVOA!$F$453</f>
        <v>28</v>
      </c>
      <c r="P532" s="88"/>
      <c r="Q532" s="82">
        <f>DVOA!$AE$450</f>
        <v>13</v>
      </c>
      <c r="R532" s="73">
        <f>DVOA!$AE$451</f>
        <v>22</v>
      </c>
      <c r="S532" s="81">
        <f>DVOA!$AE$452</f>
        <v>1</v>
      </c>
      <c r="T532" s="75"/>
      <c r="U532" s="87">
        <f>DVOA!$AE$464</f>
        <v>26</v>
      </c>
      <c r="V532" s="88"/>
      <c r="W532" s="82">
        <f>DVOA!$AE$460</f>
        <v>19</v>
      </c>
      <c r="X532" s="72"/>
      <c r="Y532" s="72"/>
      <c r="Z532" s="72"/>
      <c r="AA532" s="72"/>
      <c r="AB532" s="72"/>
      <c r="AC532" s="72"/>
      <c r="AD532" s="72"/>
      <c r="AE532" s="72"/>
      <c r="AF532" s="72"/>
    </row>
    <row r="533" spans="1:32" x14ac:dyDescent="0.3">
      <c r="A533" s="73">
        <v>16</v>
      </c>
      <c r="B533" s="96">
        <v>44919</v>
      </c>
      <c r="C533" s="84" t="s">
        <v>191</v>
      </c>
      <c r="D533" s="99">
        <v>0.84375</v>
      </c>
      <c r="E533" s="85" t="s">
        <v>172</v>
      </c>
      <c r="G533" s="73">
        <f>$G$50</f>
        <v>0.33300000000000002</v>
      </c>
      <c r="H533" s="73">
        <f>DVOA!$F$555</f>
        <v>12</v>
      </c>
      <c r="I533" s="73">
        <f>DVOA!$F$557</f>
        <v>17</v>
      </c>
      <c r="J533" s="73">
        <f>DVOA!$F$561</f>
        <v>12</v>
      </c>
      <c r="K533" s="73">
        <f>DVOA!$F$564</f>
        <v>26</v>
      </c>
      <c r="L533" s="73">
        <f>DVOA!$F$565</f>
        <v>15</v>
      </c>
      <c r="M533" s="73">
        <f>DVOA!$F$566</f>
        <v>6</v>
      </c>
      <c r="N533" s="73">
        <f>DVOA!$F$569</f>
        <v>4</v>
      </c>
      <c r="O533" s="81">
        <f>DVOA!$F$558</f>
        <v>20</v>
      </c>
      <c r="P533" s="88"/>
      <c r="Q533" s="82">
        <f>DVOA!$AE$555</f>
        <v>16</v>
      </c>
      <c r="R533" s="73">
        <f>DVOA!$AE$556</f>
        <v>21</v>
      </c>
      <c r="S533" s="81">
        <f>DVOA!$AE$557</f>
        <v>12</v>
      </c>
      <c r="T533" s="75"/>
      <c r="U533" s="87">
        <f>DVOA!$AE$569</f>
        <v>21</v>
      </c>
      <c r="V533" s="88"/>
      <c r="W533" s="82">
        <f>DVOA!$AE$565</f>
        <v>16</v>
      </c>
      <c r="X533" s="72"/>
      <c r="Y533" s="72"/>
      <c r="Z533" s="72"/>
      <c r="AA533" s="72"/>
      <c r="AB533" s="72"/>
      <c r="AC533" s="72"/>
      <c r="AD533" s="72"/>
      <c r="AE533" s="72"/>
      <c r="AF533" s="72"/>
    </row>
    <row r="534" spans="1:32" x14ac:dyDescent="0.3">
      <c r="A534" s="73">
        <v>17</v>
      </c>
      <c r="B534" s="96">
        <v>44562</v>
      </c>
      <c r="C534" s="84" t="s">
        <v>155</v>
      </c>
      <c r="D534" s="99">
        <v>0.67013888888888884</v>
      </c>
      <c r="E534" s="85" t="s">
        <v>170</v>
      </c>
      <c r="G534" s="73">
        <f>$G$16</f>
        <v>0.33300000000000002</v>
      </c>
      <c r="H534" s="73">
        <f>DVOA!$F$576</f>
        <v>30</v>
      </c>
      <c r="I534" s="73">
        <f>DVOA!$F$578</f>
        <v>21</v>
      </c>
      <c r="J534" s="73">
        <f>DVOA!$F$582</f>
        <v>31</v>
      </c>
      <c r="K534" s="73">
        <f>DVOA!$F$585</f>
        <v>28</v>
      </c>
      <c r="L534" s="73">
        <f>DVOA!$F$586</f>
        <v>29</v>
      </c>
      <c r="M534" s="73">
        <f>DVOA!$F$587</f>
        <v>9</v>
      </c>
      <c r="N534" s="73">
        <f>DVOA!$F$590</f>
        <v>31</v>
      </c>
      <c r="O534" s="81">
        <f>DVOA!$F$579</f>
        <v>26</v>
      </c>
      <c r="P534" s="88"/>
      <c r="Q534" s="82">
        <f>DVOA!$AE$576</f>
        <v>12</v>
      </c>
      <c r="R534" s="73">
        <f>DVOA!$AE$577</f>
        <v>11</v>
      </c>
      <c r="S534" s="81">
        <f>DVOA!$AE$578</f>
        <v>22</v>
      </c>
      <c r="T534" s="75"/>
      <c r="U534" s="87">
        <f>DVOA!$AE$590</f>
        <v>3</v>
      </c>
      <c r="V534" s="88"/>
      <c r="W534" s="82">
        <f>DVOA!$AE$586</f>
        <v>21</v>
      </c>
      <c r="X534" s="72"/>
      <c r="Y534" s="72"/>
      <c r="Z534" s="72"/>
      <c r="AA534" s="72"/>
      <c r="AB534" s="72"/>
      <c r="AC534" s="72"/>
      <c r="AD534" s="72"/>
      <c r="AE534" s="72"/>
      <c r="AF534" s="72"/>
    </row>
    <row r="535" spans="1:32" x14ac:dyDescent="0.3">
      <c r="A535" s="73">
        <v>18</v>
      </c>
      <c r="B535" s="96">
        <v>44569</v>
      </c>
      <c r="C535" s="84" t="s">
        <v>186</v>
      </c>
      <c r="D535" s="99" t="s">
        <v>200</v>
      </c>
      <c r="E535" s="85"/>
      <c r="G535" s="73">
        <f>$G$6</f>
        <v>0.66700000000000004</v>
      </c>
      <c r="H535" s="73">
        <f>DVOA!$F$324</f>
        <v>9</v>
      </c>
      <c r="I535" s="73">
        <f>DVOA!$F$326</f>
        <v>6</v>
      </c>
      <c r="J535" s="73">
        <f>DVOA!$F$330</f>
        <v>14</v>
      </c>
      <c r="K535" s="73">
        <f>DVOA!$F$333</f>
        <v>29</v>
      </c>
      <c r="L535" s="73">
        <f>DVOA!$F$334</f>
        <v>14</v>
      </c>
      <c r="M535" s="73">
        <f>DVOA!$F$335</f>
        <v>21</v>
      </c>
      <c r="N535" s="73">
        <f>DVOA!$F$338</f>
        <v>8</v>
      </c>
      <c r="O535" s="81">
        <f>DVOA!$F$327</f>
        <v>21</v>
      </c>
      <c r="P535" s="79"/>
      <c r="Q535" s="82">
        <f>DVOA!$AE$324</f>
        <v>10</v>
      </c>
      <c r="R535" s="73">
        <f>DVOA!$AE$325</f>
        <v>7</v>
      </c>
      <c r="S535" s="81">
        <f>DVOA!$AE$326</f>
        <v>29</v>
      </c>
      <c r="T535" s="80"/>
      <c r="U535" s="87">
        <f>DVOA!$AE$338</f>
        <v>30</v>
      </c>
      <c r="V535" s="79"/>
      <c r="W535" s="82">
        <f>DVOA!$AE$334</f>
        <v>8</v>
      </c>
      <c r="X535" s="72"/>
      <c r="Y535" s="72"/>
      <c r="Z535" s="72"/>
      <c r="AA535" s="72"/>
      <c r="AB535" s="72"/>
      <c r="AC535" s="72"/>
      <c r="AD535" s="72"/>
      <c r="AE535" s="72"/>
      <c r="AF535" s="72"/>
    </row>
    <row r="537" spans="1:32" x14ac:dyDescent="0.3">
      <c r="B537" s="96" t="s">
        <v>148</v>
      </c>
      <c r="C537" s="73" t="s">
        <v>124</v>
      </c>
      <c r="D537" s="98" t="s">
        <v>144</v>
      </c>
      <c r="E537" s="73" t="s">
        <v>124</v>
      </c>
      <c r="F537" s="73" t="s">
        <v>145</v>
      </c>
      <c r="G537" s="73" t="s">
        <v>124</v>
      </c>
      <c r="H537" s="73" t="s">
        <v>146</v>
      </c>
      <c r="I537" s="73" t="s">
        <v>124</v>
      </c>
      <c r="J537" s="73" t="s">
        <v>110</v>
      </c>
      <c r="K537" s="73" t="s">
        <v>124</v>
      </c>
      <c r="L537" s="73" t="s">
        <v>111</v>
      </c>
      <c r="M537" s="73" t="s">
        <v>124</v>
      </c>
      <c r="N537" s="73" t="s">
        <v>112</v>
      </c>
      <c r="O537" s="73" t="s">
        <v>124</v>
      </c>
      <c r="P537" s="73" t="s">
        <v>113</v>
      </c>
      <c r="Q537" s="73" t="s">
        <v>124</v>
      </c>
      <c r="R537" s="73" t="s">
        <v>114</v>
      </c>
      <c r="S537" s="81" t="s">
        <v>124</v>
      </c>
      <c r="T537" s="71"/>
      <c r="U537" s="82" t="s">
        <v>33</v>
      </c>
      <c r="V537" s="73" t="s">
        <v>124</v>
      </c>
      <c r="W537" s="73" t="s">
        <v>34</v>
      </c>
      <c r="X537" s="73" t="s">
        <v>124</v>
      </c>
      <c r="Y537" s="73" t="s">
        <v>35</v>
      </c>
      <c r="Z537" s="81" t="s">
        <v>124</v>
      </c>
      <c r="AA537" s="71"/>
      <c r="AB537" s="87" t="s">
        <v>149</v>
      </c>
      <c r="AC537" s="81" t="s">
        <v>124</v>
      </c>
      <c r="AD537" s="71"/>
      <c r="AE537" s="82" t="s">
        <v>150</v>
      </c>
      <c r="AF537" s="73" t="s">
        <v>124</v>
      </c>
    </row>
    <row r="538" spans="1:32" x14ac:dyDescent="0.3">
      <c r="A538" s="73" t="s">
        <v>132</v>
      </c>
      <c r="B538" s="104">
        <f>AVERAGE(G518,G519,G520,G521,G522,G529,G524,G525,G526,G527,G528,G530,G531,G532,G533,G534,G535)</f>
        <v>0.44111764705882356</v>
      </c>
      <c r="C538" s="73">
        <f>$AJ$21</f>
        <v>26</v>
      </c>
      <c r="D538" s="104">
        <f>AVERAGE(H518,H519,H520,H521,H522,H529,H524,H525,H526,H527,H528,H530,H531,H532,H533,H534,H535)</f>
        <v>14.176470588235293</v>
      </c>
      <c r="E538" s="73">
        <f>$AJ$56</f>
        <v>3</v>
      </c>
      <c r="F538" s="104">
        <f>AVERAGE(I518,I519,I520,I521,I522,I529,I524,I525,I526,I527,I528,I530,I531,I532,I533,I534,I535)</f>
        <v>12.294117647058824</v>
      </c>
      <c r="G538" s="73">
        <f>$AJ$91</f>
        <v>4</v>
      </c>
      <c r="H538" s="104">
        <f>AVERAGE(J518,J519,J520,J521,J522,J529,J524,J525,J526,J527,J528,J530,J531,J532,J533,J534,J535)</f>
        <v>15.764705882352942</v>
      </c>
      <c r="I538" s="73">
        <f>$AJ$126</f>
        <v>13</v>
      </c>
      <c r="J538" s="104">
        <f>AVERAGE(K518,K519,K520,K521,K522,K529,K524,K525,K526,K527,K528,K530,K531,K532,K533,K534,K535)</f>
        <v>18.117647058823529</v>
      </c>
      <c r="K538" s="73">
        <f>$AJ$161</f>
        <v>26</v>
      </c>
      <c r="L538" s="104">
        <f>AVERAGE(L518,L519,L520,L521,L522,L529,L524,L525,L526,L527,L528,L530,L531,L532,L533,L534,L535)</f>
        <v>14.882352941176471</v>
      </c>
      <c r="M538" s="73">
        <f>$AJ$196</f>
        <v>9</v>
      </c>
      <c r="N538" s="104">
        <f>AVERAGE(M518,M519,M520,M521,M522,M529,M524,M525,M526,M527,M528,M530,M531,M532,M533,M534,M535)</f>
        <v>18.352941176470587</v>
      </c>
      <c r="O538" s="73">
        <f>$AJ$231</f>
        <v>26</v>
      </c>
      <c r="P538" s="104">
        <f>AVERAGE(N518,N519,N520,N521,N522,N529,N524,N525,N526,N527,N528,N530,N531,N532,N533,N534,N535)</f>
        <v>14.764705882352942</v>
      </c>
      <c r="Q538" s="73">
        <f>$AJ$266</f>
        <v>3</v>
      </c>
      <c r="R538" s="104">
        <f>AVERAGE(O518,O519,O520,O521,O522,O529,O524,O525,O526,O527,O528,O530,O531,O532,O533,O534,O535)</f>
        <v>17.529411764705884</v>
      </c>
      <c r="S538" s="81">
        <f>$AJ$301</f>
        <v>19</v>
      </c>
      <c r="T538" s="75"/>
      <c r="U538" s="104">
        <f>AVERAGE(Q518,Q519,Q520,Q521,Q522,Q529,Q524,Q525,Q526,Q527,Q528,Q530,Q531,Q532,Q533,Q534,Q535)</f>
        <v>17.941176470588236</v>
      </c>
      <c r="V538" s="73">
        <f>$BL$56</f>
        <v>25</v>
      </c>
      <c r="W538" s="104">
        <f>AVERAGE(R518,R519,R520,R521,R522,R529,R524,R525,R526,R527,R528,R530,R531,R532,R533,R534,R535)</f>
        <v>16.058823529411764</v>
      </c>
      <c r="X538" s="73">
        <f>$BL$126</f>
        <v>13</v>
      </c>
      <c r="Y538" s="104">
        <f>AVERAGE(S518,S519,S520,S521,S522,S529,S524,S525,S526,S527,S528,S530,S531,S532,S533,S534,S535)</f>
        <v>21</v>
      </c>
      <c r="Z538" s="81">
        <f>$BL$91</f>
        <v>29</v>
      </c>
      <c r="AA538" s="75"/>
      <c r="AB538" s="105">
        <f>AVERAGE(U518,U519,U520,U521,U522,U529,U524,U525,U526,U527,U528,U530,U531,U532,U533,U534,U535)</f>
        <v>21.411764705882351</v>
      </c>
      <c r="AC538" s="73">
        <f>$CN$91</f>
        <v>32</v>
      </c>
      <c r="AD538" s="75"/>
      <c r="AE538" s="104">
        <f>AVERAGE(W518,W519,W520,W521,W522,W529,W524,W525,W526,W527,W528,W530,W531,W532,W533,W534,W535)</f>
        <v>18.176470588235293</v>
      </c>
      <c r="AF538" s="73">
        <f>$CN$56</f>
        <v>26</v>
      </c>
    </row>
    <row r="539" spans="1:32" x14ac:dyDescent="0.3">
      <c r="A539" s="73" t="s">
        <v>133</v>
      </c>
      <c r="B539" s="104">
        <f>AVERAGE(G518:G522,G524:G526)</f>
        <v>0.41662500000000002</v>
      </c>
      <c r="C539" s="73">
        <f>$AN$21</f>
        <v>26</v>
      </c>
      <c r="D539" s="104">
        <f>AVERAGE(H518:H522,H524:H526)</f>
        <v>14.625</v>
      </c>
      <c r="E539" s="73">
        <f>$AN$56</f>
        <v>9</v>
      </c>
      <c r="F539" s="104">
        <f>AVERAGE(I518:I522,I524:I526)</f>
        <v>13.5</v>
      </c>
      <c r="G539" s="73">
        <f>$AN$91</f>
        <v>8</v>
      </c>
      <c r="H539" s="104">
        <f>AVERAGE(J518:J522,J524:J526)</f>
        <v>14.875</v>
      </c>
      <c r="I539" s="73">
        <f>$AN$126</f>
        <v>12</v>
      </c>
      <c r="J539" s="104">
        <f>AVERAGE(K518:K522,K524:K526)</f>
        <v>17.125</v>
      </c>
      <c r="K539" s="73">
        <f>$AN$161</f>
        <v>22</v>
      </c>
      <c r="L539" s="104">
        <f>AVERAGE(L518:L522,L524:L526)</f>
        <v>12.125</v>
      </c>
      <c r="M539" s="73">
        <f>$AN$196</f>
        <v>2</v>
      </c>
      <c r="N539" s="104">
        <f>AVERAGE(M518:M522,M524:M526)</f>
        <v>21.5</v>
      </c>
      <c r="O539" s="73">
        <f>$AN$231</f>
        <v>30</v>
      </c>
      <c r="P539" s="104">
        <f>AVERAGE(N518:N522,N524:N526)</f>
        <v>12.75</v>
      </c>
      <c r="Q539" s="73">
        <f>$AN$266</f>
        <v>2</v>
      </c>
      <c r="R539" s="104">
        <f>AVERAGE(O518:O522,O524:O526)</f>
        <v>15.75</v>
      </c>
      <c r="S539" s="81">
        <f>$AN$301</f>
        <v>11</v>
      </c>
      <c r="T539" s="75"/>
      <c r="U539" s="104">
        <f>AVERAGE(Q518:Q522,Q524:Q526)</f>
        <v>18.125</v>
      </c>
      <c r="V539" s="73">
        <f>$BP$56</f>
        <v>22</v>
      </c>
      <c r="W539" s="104">
        <f>AVERAGE(R518:R522,R524:R526)</f>
        <v>15.25</v>
      </c>
      <c r="X539" s="73">
        <f>$BP$126</f>
        <v>11</v>
      </c>
      <c r="Y539" s="104">
        <f>AVERAGE(S518:S522,S524:S526)</f>
        <v>22.875</v>
      </c>
      <c r="Z539" s="81">
        <f>$BP$91</f>
        <v>28</v>
      </c>
      <c r="AA539" s="75"/>
      <c r="AB539" s="105">
        <f>AVERAGE(U518:U522,U524:U526)</f>
        <v>22.5</v>
      </c>
      <c r="AC539" s="73">
        <f>$CR$91</f>
        <v>31</v>
      </c>
      <c r="AD539" s="75"/>
      <c r="AE539" s="104">
        <f>AVERAGE(W518:W522,W524:W526)</f>
        <v>18.875</v>
      </c>
      <c r="AF539" s="73">
        <f>$CR$56</f>
        <v>24</v>
      </c>
    </row>
    <row r="540" spans="1:32" x14ac:dyDescent="0.3">
      <c r="A540" s="73" t="s">
        <v>134</v>
      </c>
      <c r="B540" s="104">
        <f>AVERAGE(G527:G535)</f>
        <v>0.46288888888888891</v>
      </c>
      <c r="C540" s="73">
        <f>$AR$21</f>
        <v>18</v>
      </c>
      <c r="D540" s="104">
        <f>AVERAGE(H527:H535)</f>
        <v>13.777777777777779</v>
      </c>
      <c r="E540" s="73">
        <f>$AR$56</f>
        <v>8</v>
      </c>
      <c r="F540" s="104">
        <f>AVERAGE(I527:I535)</f>
        <v>11.222222222222221</v>
      </c>
      <c r="G540" s="73">
        <f>$AR$91</f>
        <v>5</v>
      </c>
      <c r="H540" s="104">
        <f>AVERAGE(J527:J535)</f>
        <v>16.555555555555557</v>
      </c>
      <c r="I540" s="73">
        <f>$AR$126</f>
        <v>14</v>
      </c>
      <c r="J540" s="104">
        <f>AVERAGE(K527:K535)</f>
        <v>19</v>
      </c>
      <c r="K540" s="73">
        <f>$AR$161</f>
        <v>24</v>
      </c>
      <c r="L540" s="104">
        <f>AVERAGE(L527:L535)</f>
        <v>17.333333333333332</v>
      </c>
      <c r="M540" s="73">
        <f>$AR$196</f>
        <v>17</v>
      </c>
      <c r="N540" s="104">
        <f>AVERAGE(M527:M535)</f>
        <v>15.555555555555555</v>
      </c>
      <c r="O540" s="73">
        <f>$AR$231</f>
        <v>11</v>
      </c>
      <c r="P540" s="104">
        <f>AVERAGE(N527:N535)</f>
        <v>16.555555555555557</v>
      </c>
      <c r="Q540" s="73">
        <f>$AR$266</f>
        <v>17</v>
      </c>
      <c r="R540" s="104">
        <f>AVERAGE(O527:O535)</f>
        <v>19.111111111111111</v>
      </c>
      <c r="S540" s="81">
        <f>$AR$301</f>
        <v>25</v>
      </c>
      <c r="T540" s="75"/>
      <c r="U540" s="104">
        <f>AVERAGE(Q527:Q535)</f>
        <v>17.777777777777779</v>
      </c>
      <c r="V540" s="73">
        <f>$BT$56</f>
        <v>22</v>
      </c>
      <c r="W540" s="104">
        <f>AVERAGE(R527:R535)</f>
        <v>16.777777777777779</v>
      </c>
      <c r="X540" s="73">
        <f>$BT$126</f>
        <v>15</v>
      </c>
      <c r="Y540" s="104">
        <f>AVERAGE(S527:S535)</f>
        <v>19.333333333333332</v>
      </c>
      <c r="Z540" s="81">
        <f>$BT$91</f>
        <v>24</v>
      </c>
      <c r="AA540" s="75"/>
      <c r="AB540" s="105">
        <f>AVERAGE(U527:U535)</f>
        <v>20.444444444444443</v>
      </c>
      <c r="AC540" s="73">
        <f>$CV$91</f>
        <v>29</v>
      </c>
      <c r="AD540" s="75"/>
      <c r="AE540" s="104">
        <f>AVERAGE(W527:W535)</f>
        <v>17.555555555555557</v>
      </c>
      <c r="AF540" s="73">
        <f>$CV$56</f>
        <v>21</v>
      </c>
    </row>
    <row r="541" spans="1:32" x14ac:dyDescent="0.3">
      <c r="A541" s="73" t="s">
        <v>135</v>
      </c>
      <c r="B541" s="104">
        <f>AVERAGE(G518,G519,G520,G521)</f>
        <v>0.41650000000000004</v>
      </c>
      <c r="C541" s="73">
        <f>$AV$21</f>
        <v>26</v>
      </c>
      <c r="D541" s="104">
        <f>AVERAGE(H518,H519,H520,H521)</f>
        <v>19.25</v>
      </c>
      <c r="E541" s="73">
        <f>$AV$56</f>
        <v>23</v>
      </c>
      <c r="F541" s="104">
        <f>AVERAGE(I518,I519,I520,I521)</f>
        <v>13.25</v>
      </c>
      <c r="G541" s="73">
        <f>$AV$91</f>
        <v>7</v>
      </c>
      <c r="H541" s="104">
        <f>AVERAGE(J518,J519,J520,J521)</f>
        <v>19.5</v>
      </c>
      <c r="I541" s="73">
        <f>$AV$126</f>
        <v>24</v>
      </c>
      <c r="J541" s="104">
        <f>AVERAGE(K518,K519,K520,K521)</f>
        <v>16</v>
      </c>
      <c r="K541" s="73">
        <f>$AV$161</f>
        <v>14</v>
      </c>
      <c r="L541" s="104">
        <f>AVERAGE(L518,L519,L520,L521)</f>
        <v>13</v>
      </c>
      <c r="M541" s="73">
        <f>$AV$196</f>
        <v>9</v>
      </c>
      <c r="N541" s="104">
        <f>AVERAGE(M518,M519,M520,M521)</f>
        <v>21.25</v>
      </c>
      <c r="O541" s="73">
        <f>$AV$231</f>
        <v>28</v>
      </c>
      <c r="P541" s="104">
        <f>AVERAGE(N518,N519,N520,N521)</f>
        <v>17.5</v>
      </c>
      <c r="Q541" s="73">
        <f>$AV$266</f>
        <v>14</v>
      </c>
      <c r="R541" s="104">
        <f>AVERAGE(O518,O519,O520,O521)</f>
        <v>21.25</v>
      </c>
      <c r="S541" s="81">
        <f>$AV$301</f>
        <v>26</v>
      </c>
      <c r="T541" s="75"/>
      <c r="U541" s="104">
        <f>AVERAGE(Q518,Q519,Q520,Q521)</f>
        <v>18.5</v>
      </c>
      <c r="V541" s="73">
        <f>$BX$56</f>
        <v>22</v>
      </c>
      <c r="W541" s="104">
        <f>AVERAGE(R518,R519,R520,R521)</f>
        <v>14</v>
      </c>
      <c r="X541" s="73">
        <f>$BX$126</f>
        <v>10</v>
      </c>
      <c r="Y541" s="104">
        <f>AVERAGE(S518,S519,S520,S521)</f>
        <v>23.75</v>
      </c>
      <c r="Z541" s="81">
        <f>$BX$91</f>
        <v>29</v>
      </c>
      <c r="AA541" s="75"/>
      <c r="AB541" s="105">
        <f>AVERAGE(U518,U519,U520,U521)</f>
        <v>24.75</v>
      </c>
      <c r="AC541" s="73">
        <f>$CZ$91</f>
        <v>32</v>
      </c>
      <c r="AD541" s="75"/>
      <c r="AE541" s="104">
        <f>AVERAGE(W518,W519,W520,W521)</f>
        <v>22.25</v>
      </c>
      <c r="AF541" s="73">
        <f>$CZ$56</f>
        <v>31</v>
      </c>
    </row>
    <row r="542" spans="1:32" x14ac:dyDescent="0.3">
      <c r="A542" s="73" t="s">
        <v>136</v>
      </c>
      <c r="B542" s="104">
        <f>AVERAGE(G522,G524:G526)</f>
        <v>0.41675000000000001</v>
      </c>
      <c r="C542" s="73">
        <f>$AZ$21</f>
        <v>23</v>
      </c>
      <c r="D542" s="104">
        <f>AVERAGE(H522,H524:H526)</f>
        <v>10</v>
      </c>
      <c r="E542" s="73">
        <f>$AZ$56</f>
        <v>2</v>
      </c>
      <c r="F542" s="104">
        <f>AVERAGE(I522,I524:I526)</f>
        <v>13.75</v>
      </c>
      <c r="G542" s="73">
        <f>$AZ$91</f>
        <v>8</v>
      </c>
      <c r="H542" s="104">
        <f>AVERAGE(J522,J524:J526)</f>
        <v>10.25</v>
      </c>
      <c r="I542" s="73">
        <f>$AZ$126</f>
        <v>4</v>
      </c>
      <c r="J542" s="104">
        <f>AVERAGE(K522,K524:K526)</f>
        <v>18.25</v>
      </c>
      <c r="K542" s="73">
        <f>$AZ$161</f>
        <v>22</v>
      </c>
      <c r="L542" s="104">
        <f>AVERAGE(L522,L524:L526)</f>
        <v>11.25</v>
      </c>
      <c r="M542" s="73">
        <f>$AZ$196</f>
        <v>4</v>
      </c>
      <c r="N542" s="104">
        <f>AVERAGE(M522,M524:M526)</f>
        <v>21.75</v>
      </c>
      <c r="O542" s="73">
        <f>$AZ$231</f>
        <v>26</v>
      </c>
      <c r="P542" s="104">
        <f>AVERAGE(N522,N524:N526)</f>
        <v>8</v>
      </c>
      <c r="Q542" s="73">
        <f>$AZ$266</f>
        <v>1</v>
      </c>
      <c r="R542" s="104">
        <f>AVERAGE(O522,O524:O526)</f>
        <v>10.25</v>
      </c>
      <c r="S542" s="81">
        <f>$AZ$301</f>
        <v>4</v>
      </c>
      <c r="T542" s="75"/>
      <c r="U542" s="104">
        <f>AVERAGE(Q522,Q524:Q526)</f>
        <v>17.75</v>
      </c>
      <c r="V542" s="73">
        <f>$CB$56</f>
        <v>20</v>
      </c>
      <c r="W542" s="104">
        <f>AVERAGE(R522,R524:R526)</f>
        <v>16.5</v>
      </c>
      <c r="X542" s="73">
        <f>$CB$126</f>
        <v>16</v>
      </c>
      <c r="Y542" s="104">
        <f>AVERAGE(S522,S524:S526)</f>
        <v>22</v>
      </c>
      <c r="Z542" s="81">
        <f>$CB$91</f>
        <v>27</v>
      </c>
      <c r="AA542" s="75"/>
      <c r="AB542" s="105">
        <f>AVERAGE(U522,U524:U526)</f>
        <v>20.25</v>
      </c>
      <c r="AC542" s="73">
        <f>$DD$91</f>
        <v>26</v>
      </c>
      <c r="AD542" s="75"/>
      <c r="AE542" s="104">
        <f>AVERAGE(W522,W524:W526)</f>
        <v>15.5</v>
      </c>
      <c r="AF542" s="73">
        <f>$DD$56</f>
        <v>12</v>
      </c>
    </row>
    <row r="543" spans="1:32" x14ac:dyDescent="0.3">
      <c r="A543" s="73" t="s">
        <v>137</v>
      </c>
      <c r="B543" s="104">
        <f>AVERAGE(G527:G530)</f>
        <v>0.45824999999999999</v>
      </c>
      <c r="C543" s="73">
        <f>$BD$21</f>
        <v>19</v>
      </c>
      <c r="D543" s="104">
        <f>AVERAGE(H527:H530)</f>
        <v>9</v>
      </c>
      <c r="E543" s="73">
        <f>$BD$56</f>
        <v>2</v>
      </c>
      <c r="F543" s="104">
        <f>AVERAGE(I527:I530)</f>
        <v>6</v>
      </c>
      <c r="G543" s="73">
        <f>$BD$91</f>
        <v>1</v>
      </c>
      <c r="H543" s="104">
        <f>AVERAGE(J527:J530)</f>
        <v>13.5</v>
      </c>
      <c r="I543" s="73">
        <f>$BD$126</f>
        <v>7</v>
      </c>
      <c r="J543" s="104">
        <f>AVERAGE(K527:K530)</f>
        <v>14</v>
      </c>
      <c r="K543" s="73">
        <f>$BD$161</f>
        <v>9</v>
      </c>
      <c r="L543" s="104">
        <f>AVERAGE(L527:L530)</f>
        <v>10</v>
      </c>
      <c r="M543" s="73">
        <f>$BD$196</f>
        <v>1</v>
      </c>
      <c r="N543" s="104">
        <f>AVERAGE(M527:M530)</f>
        <v>21.75</v>
      </c>
      <c r="O543" s="73">
        <f>$BD$231</f>
        <v>27</v>
      </c>
      <c r="P543" s="104">
        <f>AVERAGE(N527:N530)</f>
        <v>16</v>
      </c>
      <c r="Q543" s="73">
        <f>$BD$266</f>
        <v>12</v>
      </c>
      <c r="R543" s="104">
        <f>AVERAGE(O527:O530)</f>
        <v>18.75</v>
      </c>
      <c r="S543" s="81">
        <f>$BD$301</f>
        <v>23</v>
      </c>
      <c r="T543" s="75"/>
      <c r="U543" s="104">
        <f>AVERAGE(Q527:Q530)</f>
        <v>22.75</v>
      </c>
      <c r="V543" s="73">
        <f>$CF$56</f>
        <v>30</v>
      </c>
      <c r="W543" s="104">
        <f>AVERAGE(R527:R530)</f>
        <v>18.5</v>
      </c>
      <c r="X543" s="73">
        <f>$CF$126</f>
        <v>21</v>
      </c>
      <c r="Y543" s="104">
        <f>AVERAGE(S527:S530)</f>
        <v>24</v>
      </c>
      <c r="Z543" s="81">
        <f>$CF$91</f>
        <v>31</v>
      </c>
      <c r="AA543" s="75"/>
      <c r="AB543" s="105">
        <f>AVERAGE(U527:U530)</f>
        <v>18.25</v>
      </c>
      <c r="AC543" s="73">
        <f>$DH$91</f>
        <v>21</v>
      </c>
      <c r="AD543" s="75"/>
      <c r="AE543" s="104">
        <f>AVERAGE(W527:W530)</f>
        <v>17.5</v>
      </c>
      <c r="AF543" s="73">
        <f>$DH$56</f>
        <v>19</v>
      </c>
    </row>
    <row r="544" spans="1:32" x14ac:dyDescent="0.3">
      <c r="A544" s="73" t="s">
        <v>138</v>
      </c>
      <c r="B544" s="104">
        <f>AVERAGE(G531,G532,G533,G534,G535)</f>
        <v>0.46660000000000001</v>
      </c>
      <c r="C544" s="73">
        <f>$BH$21</f>
        <v>18</v>
      </c>
      <c r="D544" s="104">
        <f>AVERAGE(H531,H532,H533,H534,H535)</f>
        <v>17.600000000000001</v>
      </c>
      <c r="E544" s="73">
        <f>$BH$56</f>
        <v>21</v>
      </c>
      <c r="F544" s="104">
        <f>AVERAGE(I531,I532,I533,I534,I535)</f>
        <v>15.4</v>
      </c>
      <c r="G544" s="73">
        <f>$BH$91</f>
        <v>12</v>
      </c>
      <c r="H544" s="104">
        <f>AVERAGE(J531,J532,J533,J534,J535)</f>
        <v>19</v>
      </c>
      <c r="I544" s="73">
        <f>$BH$126</f>
        <v>24</v>
      </c>
      <c r="J544" s="104">
        <f>AVERAGE(K531,K532,K533,K534,K535)</f>
        <v>23</v>
      </c>
      <c r="K544" s="73">
        <f>$BH$161</f>
        <v>30</v>
      </c>
      <c r="L544" s="104">
        <f>AVERAGE(L531,L532,L533,L534,L535)</f>
        <v>23.2</v>
      </c>
      <c r="M544" s="73">
        <f>$BH$196</f>
        <v>30</v>
      </c>
      <c r="N544" s="104">
        <f>AVERAGE(M531,M532,M533,M534,M535)</f>
        <v>10.6</v>
      </c>
      <c r="O544" s="73">
        <f>$BH$231</f>
        <v>2</v>
      </c>
      <c r="P544" s="104">
        <f>AVERAGE(N531,N532,N533,N534,N535)</f>
        <v>17</v>
      </c>
      <c r="Q544" s="73">
        <f>$BH$266</f>
        <v>20</v>
      </c>
      <c r="R544" s="104">
        <f>AVERAGE(O531,O532,O533,O534,O535)</f>
        <v>19.399999999999999</v>
      </c>
      <c r="S544" s="81">
        <f>$BH$301</f>
        <v>24</v>
      </c>
      <c r="T544" s="80"/>
      <c r="U544" s="104">
        <f>AVERAGE(Q531,Q532,Q533,Q534,Q535)</f>
        <v>13.8</v>
      </c>
      <c r="V544" s="73">
        <f>$CJ$56</f>
        <v>8</v>
      </c>
      <c r="W544" s="104">
        <f>AVERAGE(R531,R532,R533,R534,R535)</f>
        <v>15.4</v>
      </c>
      <c r="X544" s="73">
        <f>$CJ$126</f>
        <v>14</v>
      </c>
      <c r="Y544" s="104">
        <f>AVERAGE(S531,S532,S533,S534,S535)</f>
        <v>15.6</v>
      </c>
      <c r="Z544" s="81">
        <f>$CJ$91</f>
        <v>14</v>
      </c>
      <c r="AA544" s="80"/>
      <c r="AB544" s="105">
        <f>AVERAGE(U531,U532,U533,U534,U535)</f>
        <v>22.2</v>
      </c>
      <c r="AC544" s="73">
        <f>$DL$91</f>
        <v>29</v>
      </c>
      <c r="AD544" s="80"/>
      <c r="AE544" s="104">
        <f>AVERAGE(W531,W532,W533,W534,W535)</f>
        <v>17.600000000000001</v>
      </c>
      <c r="AF544" s="73">
        <f>$DL$56</f>
        <v>17</v>
      </c>
    </row>
    <row r="546" spans="1:32" x14ac:dyDescent="0.3">
      <c r="A546" s="401" t="s">
        <v>89</v>
      </c>
      <c r="B546" s="402"/>
      <c r="C546" s="402"/>
      <c r="D546" s="402"/>
      <c r="E546" s="403"/>
    </row>
    <row r="547" spans="1:32" x14ac:dyDescent="0.3">
      <c r="A547" s="404"/>
      <c r="B547" s="405"/>
      <c r="C547" s="405"/>
      <c r="D547" s="405"/>
      <c r="E547" s="406"/>
    </row>
    <row r="548" spans="1:32" x14ac:dyDescent="0.3">
      <c r="A548" s="407"/>
      <c r="B548" s="408"/>
      <c r="C548" s="408"/>
      <c r="D548" s="408"/>
      <c r="E548" s="409"/>
      <c r="H548" s="306" t="s">
        <v>232</v>
      </c>
      <c r="I548" s="307"/>
      <c r="J548" s="307"/>
      <c r="K548" s="307"/>
      <c r="L548" s="307"/>
      <c r="M548" s="307"/>
      <c r="N548" s="307"/>
      <c r="O548" s="307"/>
      <c r="P548" s="307"/>
      <c r="Q548" s="307"/>
      <c r="R548" s="307"/>
      <c r="S548" s="307"/>
      <c r="T548" s="307"/>
      <c r="U548" s="307"/>
      <c r="V548" s="308"/>
      <c r="W548" s="86" t="s">
        <v>38</v>
      </c>
      <c r="X548" s="72"/>
      <c r="Y548" s="72"/>
      <c r="Z548" s="72"/>
      <c r="AA548" s="72"/>
      <c r="AB548" s="72"/>
      <c r="AC548" s="72"/>
      <c r="AD548" s="72"/>
      <c r="AE548" s="72"/>
      <c r="AF548" s="72"/>
    </row>
    <row r="549" spans="1:32" x14ac:dyDescent="0.3">
      <c r="A549" s="73" t="s">
        <v>139</v>
      </c>
      <c r="B549" s="96" t="s">
        <v>140</v>
      </c>
      <c r="C549" s="73" t="s">
        <v>141</v>
      </c>
      <c r="D549" s="98" t="s">
        <v>228</v>
      </c>
      <c r="E549" s="73" t="s">
        <v>142</v>
      </c>
      <c r="G549" s="73" t="s">
        <v>143</v>
      </c>
      <c r="H549" s="74" t="s">
        <v>144</v>
      </c>
      <c r="I549" s="74" t="s">
        <v>145</v>
      </c>
      <c r="J549" s="74" t="s">
        <v>146</v>
      </c>
      <c r="K549" s="74" t="s">
        <v>110</v>
      </c>
      <c r="L549" s="74" t="s">
        <v>111</v>
      </c>
      <c r="M549" s="74" t="s">
        <v>112</v>
      </c>
      <c r="N549" s="74" t="s">
        <v>113</v>
      </c>
      <c r="O549" s="89" t="s">
        <v>114</v>
      </c>
      <c r="P549" s="92"/>
      <c r="Q549" s="76" t="s">
        <v>33</v>
      </c>
      <c r="R549" s="74" t="s">
        <v>34</v>
      </c>
      <c r="S549" s="89" t="s">
        <v>35</v>
      </c>
      <c r="T549" s="71"/>
      <c r="U549" s="93" t="s">
        <v>149</v>
      </c>
      <c r="V549" s="92"/>
      <c r="W549" s="76" t="s">
        <v>150</v>
      </c>
      <c r="X549" s="72"/>
      <c r="Y549" s="72"/>
      <c r="Z549" s="72"/>
      <c r="AA549" s="72"/>
      <c r="AB549" s="72"/>
      <c r="AC549" s="72"/>
      <c r="AD549" s="72"/>
      <c r="AE549" s="72"/>
      <c r="AF549" s="72"/>
    </row>
    <row r="550" spans="1:32" x14ac:dyDescent="0.3">
      <c r="A550" s="73">
        <v>1</v>
      </c>
      <c r="B550" s="96">
        <v>44815</v>
      </c>
      <c r="C550" s="84" t="s">
        <v>213</v>
      </c>
      <c r="D550" s="99">
        <v>0.68402777777777779</v>
      </c>
      <c r="E550" s="85" t="s">
        <v>169</v>
      </c>
      <c r="G550" s="73">
        <f>$G$7</f>
        <v>0</v>
      </c>
      <c r="H550" s="73">
        <f>DVOA!$F$345</f>
        <v>20</v>
      </c>
      <c r="I550" s="73">
        <f>DVOA!$F$347</f>
        <v>15</v>
      </c>
      <c r="J550" s="73">
        <f>DVOA!$F$351</f>
        <v>23</v>
      </c>
      <c r="K550" s="73">
        <f>DVOA!$F$354</f>
        <v>8</v>
      </c>
      <c r="L550" s="73">
        <f>DVOA!$F$355</f>
        <v>2</v>
      </c>
      <c r="M550" s="73">
        <f>DVOA!$F$356</f>
        <v>29</v>
      </c>
      <c r="N550" s="73">
        <f>DVOA!$F$359</f>
        <v>19</v>
      </c>
      <c r="O550" s="81">
        <f>DVOA!$F$348</f>
        <v>29</v>
      </c>
      <c r="P550" s="88"/>
      <c r="Q550" s="82">
        <f>DVOA!$AE$345</f>
        <v>24</v>
      </c>
      <c r="R550" s="73">
        <f>DVOA!$AE$346</f>
        <v>20</v>
      </c>
      <c r="S550" s="81">
        <f>DVOA!$AE$347</f>
        <v>23</v>
      </c>
      <c r="T550" s="75"/>
      <c r="U550" s="87">
        <f>DVOA!$AE$359</f>
        <v>10</v>
      </c>
      <c r="V550" s="88"/>
      <c r="W550" s="82">
        <f>DVOA!$AE$355</f>
        <v>15</v>
      </c>
      <c r="X550" s="72"/>
      <c r="Y550" s="72"/>
      <c r="Z550" s="72"/>
      <c r="AA550" s="72"/>
      <c r="AB550" s="72"/>
      <c r="AC550" s="72"/>
      <c r="AD550" s="72"/>
      <c r="AE550" s="72"/>
      <c r="AF550" s="72"/>
    </row>
    <row r="551" spans="1:32" x14ac:dyDescent="0.3">
      <c r="A551" s="73">
        <v>2</v>
      </c>
      <c r="B551" s="96">
        <v>44819</v>
      </c>
      <c r="C551" s="84" t="s">
        <v>195</v>
      </c>
      <c r="D551" s="99">
        <v>0.84375</v>
      </c>
      <c r="E551" s="85" t="s">
        <v>221</v>
      </c>
      <c r="G551" s="73">
        <f>$G$6</f>
        <v>0.66700000000000004</v>
      </c>
      <c r="H551" s="73">
        <f>DVOA!$F$324</f>
        <v>9</v>
      </c>
      <c r="I551" s="73">
        <f>DVOA!$F$326</f>
        <v>6</v>
      </c>
      <c r="J551" s="73">
        <f>DVOA!$F$330</f>
        <v>14</v>
      </c>
      <c r="K551" s="73">
        <f>DVOA!$F$333</f>
        <v>29</v>
      </c>
      <c r="L551" s="73">
        <f>DVOA!$F$334</f>
        <v>14</v>
      </c>
      <c r="M551" s="73">
        <f>DVOA!$F$335</f>
        <v>21</v>
      </c>
      <c r="N551" s="73">
        <f>DVOA!$F$338</f>
        <v>8</v>
      </c>
      <c r="O551" s="81">
        <f>DVOA!$F$327</f>
        <v>21</v>
      </c>
      <c r="P551" s="88"/>
      <c r="Q551" s="82">
        <f>DVOA!$AE$324</f>
        <v>10</v>
      </c>
      <c r="R551" s="73">
        <f>DVOA!$AE$325</f>
        <v>7</v>
      </c>
      <c r="S551" s="81">
        <f>DVOA!$AE$326</f>
        <v>29</v>
      </c>
      <c r="T551" s="75"/>
      <c r="U551" s="87">
        <f>DVOA!$AE$338</f>
        <v>30</v>
      </c>
      <c r="V551" s="88"/>
      <c r="W551" s="82">
        <f>DVOA!$AE$334</f>
        <v>8</v>
      </c>
      <c r="X551" s="72"/>
      <c r="Y551" s="72"/>
      <c r="Z551" s="72"/>
      <c r="AA551" s="72"/>
      <c r="AB551" s="72"/>
      <c r="AC551" s="72"/>
      <c r="AD551" s="72"/>
      <c r="AE551" s="72"/>
      <c r="AF551" s="72"/>
    </row>
    <row r="552" spans="1:32" x14ac:dyDescent="0.3">
      <c r="A552" s="73">
        <v>3</v>
      </c>
      <c r="B552" s="96">
        <v>44829</v>
      </c>
      <c r="C552" s="85" t="s">
        <v>208</v>
      </c>
      <c r="D552" s="99">
        <v>0.67013888888888884</v>
      </c>
      <c r="E552" s="85" t="s">
        <v>169</v>
      </c>
      <c r="G552" s="73">
        <f>$G$81</f>
        <v>0.66700000000000004</v>
      </c>
      <c r="H552" s="73">
        <f>DVOA!$F$303</f>
        <v>4</v>
      </c>
      <c r="I552" s="73">
        <f>DVOA!$F$305</f>
        <v>1</v>
      </c>
      <c r="J552" s="73">
        <f>DVOA!$F$309</f>
        <v>7</v>
      </c>
      <c r="K552" s="73">
        <f>DVOA!$F$312</f>
        <v>4</v>
      </c>
      <c r="L552" s="73">
        <f>DVOA!$F$313</f>
        <v>17</v>
      </c>
      <c r="M552" s="73">
        <f>DVOA!$F$314</f>
        <v>14</v>
      </c>
      <c r="N552" s="73">
        <f>DVOA!$F$317</f>
        <v>11</v>
      </c>
      <c r="O552" s="81">
        <f>DVOA!$F$306</f>
        <v>13</v>
      </c>
      <c r="P552" s="88"/>
      <c r="Q552" s="82">
        <f>DVOA!$AE$303</f>
        <v>5</v>
      </c>
      <c r="R552" s="73">
        <f>DVOA!$AE$304</f>
        <v>2</v>
      </c>
      <c r="S552" s="81">
        <f>DVOA!$AE$305</f>
        <v>18</v>
      </c>
      <c r="T552" s="75"/>
      <c r="U552" s="87">
        <f>DVOA!$AE$317</f>
        <v>17</v>
      </c>
      <c r="V552" s="88"/>
      <c r="W552" s="82">
        <f>DVOA!$AE$313</f>
        <v>2</v>
      </c>
      <c r="X552" s="72"/>
      <c r="Y552" s="72"/>
      <c r="Z552" s="72"/>
      <c r="AA552" s="72"/>
      <c r="AB552" s="72"/>
      <c r="AC552" s="72"/>
      <c r="AD552" s="72"/>
      <c r="AE552" s="72"/>
      <c r="AF552" s="72"/>
    </row>
    <row r="553" spans="1:32" x14ac:dyDescent="0.3">
      <c r="A553" s="73">
        <v>4</v>
      </c>
      <c r="B553" s="96">
        <v>44836</v>
      </c>
      <c r="C553" s="84" t="s">
        <v>217</v>
      </c>
      <c r="D553" s="99">
        <v>0.54166666666666663</v>
      </c>
      <c r="E553" s="85" t="s">
        <v>169</v>
      </c>
      <c r="G553" s="73">
        <f>$G$168</f>
        <v>0</v>
      </c>
      <c r="H553" s="73">
        <f>DVOA!$F$261</f>
        <v>17</v>
      </c>
      <c r="I553" s="73">
        <f>DVOA!$F$263</f>
        <v>30</v>
      </c>
      <c r="J553" s="73">
        <f>DVOA!$F$267</f>
        <v>9</v>
      </c>
      <c r="K553" s="73">
        <f>DVOA!$F$270</f>
        <v>24</v>
      </c>
      <c r="L553" s="73">
        <f>DVOA!$F$271</f>
        <v>5</v>
      </c>
      <c r="M553" s="73">
        <f>DVOA!$F$272</f>
        <v>27</v>
      </c>
      <c r="N553" s="73">
        <f>DVOA!$F$275</f>
        <v>10</v>
      </c>
      <c r="O553" s="81">
        <f>DVOA!$F$264</f>
        <v>3</v>
      </c>
      <c r="P553" s="88"/>
      <c r="Q553" s="82">
        <f>DVOA!$AE$261</f>
        <v>30</v>
      </c>
      <c r="R553" s="73">
        <f>DVOA!$AE$262</f>
        <v>29</v>
      </c>
      <c r="S553" s="81">
        <f>DVOA!$AE$263</f>
        <v>28</v>
      </c>
      <c r="T553" s="75"/>
      <c r="U553" s="87">
        <f>DVOA!$AE$275</f>
        <v>2</v>
      </c>
      <c r="V553" s="88"/>
      <c r="W553" s="82">
        <f>DVOA!$AE$271</f>
        <v>25</v>
      </c>
      <c r="X553" s="72"/>
      <c r="Y553" s="72"/>
      <c r="Z553" s="72"/>
      <c r="AA553" s="72"/>
      <c r="AB553" s="72"/>
      <c r="AC553" s="72"/>
      <c r="AD553" s="72"/>
      <c r="AE553" s="72"/>
      <c r="AF553" s="72"/>
    </row>
    <row r="554" spans="1:32" x14ac:dyDescent="0.3">
      <c r="A554" s="73">
        <v>5</v>
      </c>
      <c r="B554" s="96">
        <v>44843</v>
      </c>
      <c r="C554" s="84" t="s">
        <v>156</v>
      </c>
      <c r="D554" s="99">
        <v>0.54166666666666663</v>
      </c>
      <c r="E554" s="85" t="s">
        <v>169</v>
      </c>
      <c r="G554" s="73">
        <f>$G$41</f>
        <v>0.66700000000000004</v>
      </c>
      <c r="H554" s="73">
        <f>DVOA!$F$156</f>
        <v>23</v>
      </c>
      <c r="I554" s="73">
        <f>DVOA!$F$158</f>
        <v>26</v>
      </c>
      <c r="J554" s="73">
        <f>DVOA!$F$162</f>
        <v>21</v>
      </c>
      <c r="K554" s="73">
        <f>DVOA!$F$165</f>
        <v>11</v>
      </c>
      <c r="L554" s="73">
        <f>DVOA!$F$166</f>
        <v>19</v>
      </c>
      <c r="M554" s="73">
        <f>DVOA!$F$167</f>
        <v>15</v>
      </c>
      <c r="N554" s="73">
        <f>DVOA!$F$170</f>
        <v>12</v>
      </c>
      <c r="O554" s="81">
        <f>DVOA!$F$159</f>
        <v>19</v>
      </c>
      <c r="P554" s="88"/>
      <c r="Q554" s="82">
        <f>DVOA!$AE$156</f>
        <v>3</v>
      </c>
      <c r="R554" s="73">
        <f>DVOA!$AE$157</f>
        <v>6</v>
      </c>
      <c r="S554" s="81">
        <f>DVOA!$AE$158</f>
        <v>2</v>
      </c>
      <c r="T554" s="75"/>
      <c r="U554" s="87">
        <f>DVOA!$AE$170</f>
        <v>12</v>
      </c>
      <c r="V554" s="88"/>
      <c r="W554" s="82">
        <f>DVOA!$AE$166</f>
        <v>7</v>
      </c>
      <c r="X554" s="72"/>
      <c r="Y554" s="72"/>
      <c r="Z554" s="72"/>
      <c r="AA554" s="72"/>
      <c r="AB554" s="72"/>
      <c r="AC554" s="72"/>
      <c r="AD554" s="72"/>
      <c r="AE554" s="72"/>
      <c r="AF554" s="72"/>
    </row>
    <row r="555" spans="1:32" x14ac:dyDescent="0.3">
      <c r="A555" s="73">
        <v>6</v>
      </c>
      <c r="B555" s="96">
        <v>44851</v>
      </c>
      <c r="C555" s="84" t="s">
        <v>212</v>
      </c>
      <c r="D555" s="99">
        <v>0.84375</v>
      </c>
      <c r="E555" s="85" t="s">
        <v>171</v>
      </c>
      <c r="G555" s="73">
        <f>$G$20</f>
        <v>0.66700000000000004</v>
      </c>
      <c r="H555" s="73">
        <f>DVOA!$F$198</f>
        <v>5</v>
      </c>
      <c r="I555" s="73">
        <f>DVOA!$F$200</f>
        <v>8</v>
      </c>
      <c r="J555" s="73">
        <f>DVOA!$F$204</f>
        <v>4</v>
      </c>
      <c r="K555" s="73">
        <f>DVOA!$F$207</f>
        <v>3</v>
      </c>
      <c r="L555" s="73">
        <f>DVOA!$F$208</f>
        <v>12</v>
      </c>
      <c r="M555" s="73">
        <f>DVOA!$F$209</f>
        <v>8</v>
      </c>
      <c r="N555" s="73">
        <f>DVOA!$F$212</f>
        <v>20</v>
      </c>
      <c r="O555" s="81">
        <f>DVOA!$F$201</f>
        <v>15</v>
      </c>
      <c r="P555" s="88"/>
      <c r="Q555" s="82">
        <f>DVOA!$AE$198</f>
        <v>22</v>
      </c>
      <c r="R555" s="73">
        <f>DVOA!$AE$199</f>
        <v>14</v>
      </c>
      <c r="S555" s="81">
        <f>DVOA!$AE$200</f>
        <v>21</v>
      </c>
      <c r="T555" s="75"/>
      <c r="U555" s="87">
        <f>DVOA!$AE$212</f>
        <v>25</v>
      </c>
      <c r="V555" s="88"/>
      <c r="W555" s="82">
        <f>DVOA!$AE$208</f>
        <v>10</v>
      </c>
      <c r="X555" s="72"/>
      <c r="Y555" s="72"/>
      <c r="Z555" s="72"/>
      <c r="AA555" s="72"/>
      <c r="AB555" s="72"/>
      <c r="AC555" s="72"/>
      <c r="AD555" s="72"/>
      <c r="AE555" s="72"/>
      <c r="AF555" s="72"/>
    </row>
    <row r="556" spans="1:32" x14ac:dyDescent="0.3">
      <c r="A556" s="73">
        <v>7</v>
      </c>
      <c r="B556" s="96">
        <v>44857</v>
      </c>
      <c r="C556" s="84" t="s">
        <v>168</v>
      </c>
      <c r="D556" s="99">
        <v>0.68402777777777779</v>
      </c>
      <c r="E556" s="84" t="s">
        <v>169</v>
      </c>
      <c r="F556" s="113"/>
      <c r="G556" s="84">
        <f>$G$11</f>
        <v>0.33300000000000002</v>
      </c>
      <c r="H556" s="73">
        <f>DVOA!$F$597</f>
        <v>3</v>
      </c>
      <c r="I556" s="73">
        <f>DVOA!$F$599</f>
        <v>3</v>
      </c>
      <c r="J556" s="73">
        <f>DVOA!$F$603</f>
        <v>5</v>
      </c>
      <c r="K556" s="73">
        <f>DVOA!$F$606</f>
        <v>5</v>
      </c>
      <c r="L556" s="73">
        <f>DVOA!$F$607</f>
        <v>11</v>
      </c>
      <c r="M556" s="73">
        <f>DVOA!$F$608</f>
        <v>32</v>
      </c>
      <c r="N556" s="73">
        <f>DVOA!$F$611</f>
        <v>2</v>
      </c>
      <c r="O556" s="110">
        <f>DVOA!$F$600</f>
        <v>5</v>
      </c>
      <c r="P556" s="88"/>
      <c r="Q556" s="112">
        <f>DVOA!$AE$597</f>
        <v>23</v>
      </c>
      <c r="R556" s="73">
        <f>DVOA!$AE$598</f>
        <v>19</v>
      </c>
      <c r="S556" s="110">
        <f>DVOA!$AE$599</f>
        <v>20</v>
      </c>
      <c r="T556" s="75"/>
      <c r="U556" s="111">
        <f>DVOA!$AE$611</f>
        <v>16</v>
      </c>
      <c r="V556" s="88"/>
      <c r="W556" s="112">
        <f>DVOA!$AE$607</f>
        <v>9</v>
      </c>
      <c r="X556" s="72"/>
      <c r="Y556" s="72"/>
      <c r="Z556" s="72"/>
      <c r="AA556" s="72"/>
      <c r="AB556" s="72"/>
      <c r="AC556" s="72"/>
      <c r="AD556" s="72"/>
      <c r="AE556" s="72"/>
      <c r="AF556" s="72"/>
    </row>
    <row r="557" spans="1:32" x14ac:dyDescent="0.3">
      <c r="A557" s="73">
        <v>8</v>
      </c>
      <c r="B557" s="96" t="s">
        <v>147</v>
      </c>
      <c r="C557" s="101" t="s">
        <v>162</v>
      </c>
      <c r="D557" s="102" t="s">
        <v>162</v>
      </c>
      <c r="E557" s="101" t="s">
        <v>162</v>
      </c>
      <c r="G557" s="101" t="s">
        <v>162</v>
      </c>
      <c r="H557" s="101" t="s">
        <v>162</v>
      </c>
      <c r="I557" s="101" t="s">
        <v>162</v>
      </c>
      <c r="J557" s="101" t="s">
        <v>162</v>
      </c>
      <c r="K557" s="101" t="s">
        <v>162</v>
      </c>
      <c r="L557" s="101" t="s">
        <v>162</v>
      </c>
      <c r="M557" s="101" t="s">
        <v>162</v>
      </c>
      <c r="N557" s="101" t="s">
        <v>162</v>
      </c>
      <c r="O557" s="101" t="s">
        <v>162</v>
      </c>
      <c r="P557" s="88"/>
      <c r="Q557" s="101" t="s">
        <v>162</v>
      </c>
      <c r="R557" s="101" t="s">
        <v>162</v>
      </c>
      <c r="S557" s="101" t="s">
        <v>162</v>
      </c>
      <c r="T557" s="75"/>
      <c r="U557" s="101" t="s">
        <v>162</v>
      </c>
      <c r="V557" s="88"/>
      <c r="W557" s="101" t="s">
        <v>162</v>
      </c>
      <c r="X557" s="72"/>
      <c r="Y557" s="72"/>
      <c r="Z557" s="72"/>
      <c r="AA557" s="72"/>
      <c r="AB557" s="72"/>
      <c r="AC557" s="72"/>
      <c r="AD557" s="72"/>
      <c r="AE557" s="72"/>
      <c r="AF557" s="72"/>
    </row>
    <row r="558" spans="1:32" x14ac:dyDescent="0.3">
      <c r="A558" s="73">
        <v>9</v>
      </c>
      <c r="B558" s="96">
        <v>44871</v>
      </c>
      <c r="C558" s="85" t="s">
        <v>201</v>
      </c>
      <c r="D558" s="99">
        <v>0.54166666666666663</v>
      </c>
      <c r="E558" s="85" t="s">
        <v>170</v>
      </c>
      <c r="G558" s="73">
        <f>$G$22</f>
        <v>0.33300000000000002</v>
      </c>
      <c r="H558" s="73">
        <f>DVOA!$F$30</f>
        <v>27</v>
      </c>
      <c r="I558" s="73">
        <f>DVOA!$F$32</f>
        <v>27</v>
      </c>
      <c r="J558" s="73">
        <f>DVOA!$F$36</f>
        <v>24</v>
      </c>
      <c r="K558" s="73">
        <f>DVOA!$F$39</f>
        <v>17</v>
      </c>
      <c r="L558" s="73">
        <f>DVOA!$F$40</f>
        <v>25</v>
      </c>
      <c r="M558" s="73">
        <f>DVOA!$F$41</f>
        <v>26</v>
      </c>
      <c r="N558" s="73">
        <f>DVOA!$F$44</f>
        <v>24</v>
      </c>
      <c r="O558" s="81">
        <f>DVOA!$F$33</f>
        <v>10</v>
      </c>
      <c r="P558" s="88"/>
      <c r="Q558" s="82">
        <f>DVOA!$AE$30</f>
        <v>8</v>
      </c>
      <c r="R558" s="73">
        <f>DVOA!$AE$31</f>
        <v>9</v>
      </c>
      <c r="S558" s="81">
        <f>DVOA!$AE$32</f>
        <v>8</v>
      </c>
      <c r="T558" s="75"/>
      <c r="U558" s="87">
        <f>DVOA!$AE$44</f>
        <v>6</v>
      </c>
      <c r="V558" s="88"/>
      <c r="W558" s="82">
        <f>DVOA!$AE$40</f>
        <v>14</v>
      </c>
      <c r="X558" s="72"/>
      <c r="Y558" s="72"/>
      <c r="Z558" s="72"/>
      <c r="AA558" s="72"/>
      <c r="AB558" s="72"/>
      <c r="AC558" s="72"/>
      <c r="AD558" s="72"/>
      <c r="AE558" s="72"/>
      <c r="AF558" s="72"/>
    </row>
    <row r="559" spans="1:32" x14ac:dyDescent="0.3">
      <c r="A559" s="73">
        <v>10</v>
      </c>
      <c r="B559" s="96">
        <v>44878</v>
      </c>
      <c r="C559" s="84" t="s">
        <v>159</v>
      </c>
      <c r="D559" s="99">
        <v>0.84722222222222221</v>
      </c>
      <c r="E559" s="85" t="s">
        <v>194</v>
      </c>
      <c r="G559" s="73">
        <f>$G$16</f>
        <v>0.33300000000000002</v>
      </c>
      <c r="H559" s="73">
        <f>DVOA!$F$576</f>
        <v>30</v>
      </c>
      <c r="I559" s="73">
        <f>DVOA!$F$578</f>
        <v>21</v>
      </c>
      <c r="J559" s="73">
        <f>DVOA!$F$582</f>
        <v>31</v>
      </c>
      <c r="K559" s="73">
        <f>DVOA!$F$585</f>
        <v>28</v>
      </c>
      <c r="L559" s="73">
        <f>DVOA!$F$586</f>
        <v>29</v>
      </c>
      <c r="M559" s="73">
        <f>DVOA!$F$587</f>
        <v>9</v>
      </c>
      <c r="N559" s="73">
        <f>DVOA!$F$590</f>
        <v>31</v>
      </c>
      <c r="O559" s="81">
        <f>DVOA!$F$579</f>
        <v>26</v>
      </c>
      <c r="P559" s="88"/>
      <c r="Q559" s="82">
        <f>DVOA!$AE$576</f>
        <v>12</v>
      </c>
      <c r="R559" s="73">
        <f>DVOA!$AE$577</f>
        <v>11</v>
      </c>
      <c r="S559" s="81">
        <f>DVOA!$AE$578</f>
        <v>22</v>
      </c>
      <c r="T559" s="75"/>
      <c r="U559" s="87">
        <f>DVOA!$AE$590</f>
        <v>3</v>
      </c>
      <c r="V559" s="88"/>
      <c r="W559" s="82">
        <f>DVOA!$AE$586</f>
        <v>21</v>
      </c>
      <c r="X559" s="72"/>
      <c r="Y559" s="72"/>
      <c r="Z559" s="72"/>
      <c r="AA559" s="72"/>
      <c r="AB559" s="72"/>
      <c r="AC559" s="72"/>
      <c r="AD559" s="72"/>
      <c r="AE559" s="72"/>
      <c r="AF559" s="72"/>
    </row>
    <row r="560" spans="1:32" x14ac:dyDescent="0.3">
      <c r="A560" s="73">
        <v>11</v>
      </c>
      <c r="B560" s="96">
        <v>44885</v>
      </c>
      <c r="C560" s="84" t="s">
        <v>186</v>
      </c>
      <c r="D560" s="99">
        <v>0.68402777777777779</v>
      </c>
      <c r="E560" s="85" t="s">
        <v>169</v>
      </c>
      <c r="G560" s="73">
        <f>$G$6</f>
        <v>0.66700000000000004</v>
      </c>
      <c r="H560" s="73">
        <f>DVOA!$F$324</f>
        <v>9</v>
      </c>
      <c r="I560" s="73">
        <f>DVOA!$F$326</f>
        <v>6</v>
      </c>
      <c r="J560" s="73">
        <f>DVOA!$F$330</f>
        <v>14</v>
      </c>
      <c r="K560" s="73">
        <f>DVOA!$F$333</f>
        <v>29</v>
      </c>
      <c r="L560" s="73">
        <f>DVOA!$F$334</f>
        <v>14</v>
      </c>
      <c r="M560" s="73">
        <f>DVOA!$F$335</f>
        <v>21</v>
      </c>
      <c r="N560" s="73">
        <f>DVOA!$F$338</f>
        <v>8</v>
      </c>
      <c r="O560" s="81">
        <f>DVOA!$F$327</f>
        <v>21</v>
      </c>
      <c r="P560" s="88"/>
      <c r="Q560" s="82">
        <f>DVOA!$AE$324</f>
        <v>10</v>
      </c>
      <c r="R560" s="73">
        <f>DVOA!$AE$325</f>
        <v>7</v>
      </c>
      <c r="S560" s="81">
        <f>DVOA!$AE$326</f>
        <v>29</v>
      </c>
      <c r="T560" s="75"/>
      <c r="U560" s="87">
        <f>DVOA!$AE$338</f>
        <v>30</v>
      </c>
      <c r="V560" s="88"/>
      <c r="W560" s="82">
        <f>DVOA!$AE$334</f>
        <v>8</v>
      </c>
      <c r="X560" s="72"/>
      <c r="Y560" s="72"/>
      <c r="Z560" s="72"/>
      <c r="AA560" s="72"/>
      <c r="AB560" s="72"/>
      <c r="AC560" s="72"/>
      <c r="AD560" s="72"/>
      <c r="AE560" s="72"/>
      <c r="AF560" s="72"/>
    </row>
    <row r="561" spans="1:32" x14ac:dyDescent="0.3">
      <c r="A561" s="73">
        <v>12</v>
      </c>
      <c r="B561" s="96">
        <v>44892</v>
      </c>
      <c r="C561" s="84" t="s">
        <v>202</v>
      </c>
      <c r="D561" s="99">
        <v>0.67013888888888884</v>
      </c>
      <c r="E561" s="84" t="s">
        <v>169</v>
      </c>
      <c r="G561" s="77">
        <f>$G$54</f>
        <v>0.33300000000000002</v>
      </c>
      <c r="H561" s="73">
        <f>DVOA!$F$9</f>
        <v>31</v>
      </c>
      <c r="I561" s="73">
        <f>DVOA!$F$11</f>
        <v>14</v>
      </c>
      <c r="J561" s="73">
        <f>DVOA!$F$15</f>
        <v>30</v>
      </c>
      <c r="K561" s="73">
        <f>DVOA!$F$18</f>
        <v>9</v>
      </c>
      <c r="L561" s="73">
        <f>DVOA!$F$19</f>
        <v>7</v>
      </c>
      <c r="M561" s="73">
        <f>DVOA!$F$20</f>
        <v>24</v>
      </c>
      <c r="N561" s="73">
        <f>DVOA!$F$23</f>
        <v>32</v>
      </c>
      <c r="O561" s="81">
        <f>DVOA!$F$12</f>
        <v>32</v>
      </c>
      <c r="P561" s="88"/>
      <c r="Q561" s="82">
        <f>DVOA!$AE$9</f>
        <v>21</v>
      </c>
      <c r="R561" s="73">
        <f>DVOA!$AE$10</f>
        <v>24</v>
      </c>
      <c r="S561" s="81">
        <f>DVOA!$AE$11</f>
        <v>16</v>
      </c>
      <c r="T561" s="75"/>
      <c r="U561" s="87">
        <f>DVOA!$AE$23</f>
        <v>27</v>
      </c>
      <c r="V561" s="88"/>
      <c r="W561" s="82">
        <f>DVOA!$AE$19</f>
        <v>31</v>
      </c>
      <c r="X561" s="72"/>
      <c r="Y561" s="72"/>
      <c r="Z561" s="72"/>
      <c r="AA561" s="72"/>
      <c r="AB561" s="72"/>
      <c r="AC561" s="72"/>
      <c r="AD561" s="72"/>
      <c r="AE561" s="72"/>
      <c r="AF561" s="72"/>
    </row>
    <row r="562" spans="1:32" x14ac:dyDescent="0.3">
      <c r="A562" s="73">
        <v>13</v>
      </c>
      <c r="B562" s="96">
        <v>44899</v>
      </c>
      <c r="C562" s="85" t="s">
        <v>185</v>
      </c>
      <c r="D562" s="99">
        <v>0.68402777777777779</v>
      </c>
      <c r="E562" s="85" t="s">
        <v>169</v>
      </c>
      <c r="G562" s="73">
        <f>$G$7</f>
        <v>0</v>
      </c>
      <c r="H562" s="73">
        <f>DVOA!$F$345</f>
        <v>20</v>
      </c>
      <c r="I562" s="73">
        <f>DVOA!$F$347</f>
        <v>15</v>
      </c>
      <c r="J562" s="73">
        <f>DVOA!$F$351</f>
        <v>23</v>
      </c>
      <c r="K562" s="73">
        <f>DVOA!$F$354</f>
        <v>8</v>
      </c>
      <c r="L562" s="73">
        <f>DVOA!$F$355</f>
        <v>2</v>
      </c>
      <c r="M562" s="73">
        <f>DVOA!$F$356</f>
        <v>29</v>
      </c>
      <c r="N562" s="73">
        <f>DVOA!$F$359</f>
        <v>19</v>
      </c>
      <c r="O562" s="81">
        <f>DVOA!$F$348</f>
        <v>29</v>
      </c>
      <c r="P562" s="88"/>
      <c r="Q562" s="82">
        <f>DVOA!$AE$345</f>
        <v>24</v>
      </c>
      <c r="R562" s="73">
        <f>DVOA!$AE$346</f>
        <v>20</v>
      </c>
      <c r="S562" s="81">
        <f>DVOA!$AE$347</f>
        <v>23</v>
      </c>
      <c r="T562" s="75"/>
      <c r="U562" s="87">
        <f>DVOA!$AE$359</f>
        <v>10</v>
      </c>
      <c r="V562" s="88"/>
      <c r="W562" s="82">
        <f>DVOA!$AE$355</f>
        <v>15</v>
      </c>
      <c r="X562" s="72"/>
      <c r="Y562" s="72"/>
      <c r="Z562" s="72"/>
      <c r="AA562" s="72"/>
      <c r="AB562" s="72"/>
      <c r="AC562" s="72"/>
      <c r="AD562" s="72"/>
      <c r="AE562" s="72"/>
      <c r="AF562" s="72"/>
    </row>
    <row r="563" spans="1:32" x14ac:dyDescent="0.3">
      <c r="A563" s="73">
        <v>14</v>
      </c>
      <c r="B563" s="96">
        <v>44906</v>
      </c>
      <c r="C563" s="84" t="s">
        <v>196</v>
      </c>
      <c r="D563" s="99">
        <v>0.67013888888888884</v>
      </c>
      <c r="E563" s="85" t="s">
        <v>169</v>
      </c>
      <c r="G563" s="73">
        <f>$G$71</f>
        <v>1</v>
      </c>
      <c r="H563" s="73">
        <f>DVOA!$F$408</f>
        <v>24</v>
      </c>
      <c r="I563" s="73">
        <f>DVOA!$F$410</f>
        <v>7</v>
      </c>
      <c r="J563" s="73">
        <f>DVOA!$F$414</f>
        <v>29</v>
      </c>
      <c r="K563" s="73">
        <f>DVOA!$F$417</f>
        <v>12</v>
      </c>
      <c r="L563" s="73">
        <f>DVOA!$F$418</f>
        <v>23</v>
      </c>
      <c r="M563" s="73">
        <f>DVOA!$F$419</f>
        <v>19</v>
      </c>
      <c r="N563" s="73">
        <f>DVOA!$F$422</f>
        <v>30</v>
      </c>
      <c r="O563" s="81">
        <f>DVOA!$F$411</f>
        <v>27</v>
      </c>
      <c r="P563" s="88"/>
      <c r="Q563" s="82">
        <f>DVOA!$AE$408</f>
        <v>2</v>
      </c>
      <c r="R563" s="73">
        <f>DVOA!$AE$409</f>
        <v>3</v>
      </c>
      <c r="S563" s="81">
        <f>DVOA!$AE$410</f>
        <v>15</v>
      </c>
      <c r="T563" s="75"/>
      <c r="U563" s="87">
        <f>DVOA!$AE$422</f>
        <v>29</v>
      </c>
      <c r="V563" s="88"/>
      <c r="W563" s="82">
        <f>DVOA!$AE$418</f>
        <v>11</v>
      </c>
      <c r="X563" s="72"/>
      <c r="Y563" s="72"/>
      <c r="Z563" s="72"/>
      <c r="AA563" s="72"/>
      <c r="AB563" s="72"/>
      <c r="AC563" s="72"/>
      <c r="AD563" s="72"/>
      <c r="AE563" s="72"/>
      <c r="AF563" s="72"/>
    </row>
    <row r="564" spans="1:32" x14ac:dyDescent="0.3">
      <c r="A564" s="73">
        <v>15</v>
      </c>
      <c r="B564" s="96">
        <v>44913</v>
      </c>
      <c r="C564" s="85" t="s">
        <v>216</v>
      </c>
      <c r="D564" s="99">
        <v>0.68402777777777779</v>
      </c>
      <c r="E564" s="85" t="s">
        <v>169</v>
      </c>
      <c r="G564" s="73">
        <f>$G$103</f>
        <v>0.33300000000000002</v>
      </c>
      <c r="H564" s="73">
        <f>DVOA!$F$639</f>
        <v>26</v>
      </c>
      <c r="I564" s="73">
        <f>DVOA!$F$641</f>
        <v>20</v>
      </c>
      <c r="J564" s="73">
        <f>DVOA!$F$645</f>
        <v>26</v>
      </c>
      <c r="K564" s="73">
        <f>DVOA!$F$648</f>
        <v>31</v>
      </c>
      <c r="L564" s="73">
        <f>DVOA!$F$649</f>
        <v>32</v>
      </c>
      <c r="M564" s="73">
        <f>DVOA!$F$650</f>
        <v>22</v>
      </c>
      <c r="N564" s="73">
        <f>DVOA!$F$653</f>
        <v>5</v>
      </c>
      <c r="O564" s="81">
        <f>DVOA!$F$642</f>
        <v>7</v>
      </c>
      <c r="P564" s="88"/>
      <c r="Q564" s="82">
        <f>DVOA!$AE$639</f>
        <v>17</v>
      </c>
      <c r="R564" s="73">
        <f>DVOA!$AE$640</f>
        <v>8</v>
      </c>
      <c r="S564" s="81">
        <f>DVOA!$AE$641</f>
        <v>27</v>
      </c>
      <c r="T564" s="75"/>
      <c r="U564" s="87">
        <f>DVOA!$AE$653</f>
        <v>24</v>
      </c>
      <c r="V564" s="88"/>
      <c r="W564" s="82">
        <f>DVOA!$AE$649</f>
        <v>26</v>
      </c>
      <c r="X564" s="72"/>
      <c r="Y564" s="72"/>
      <c r="Z564" s="72"/>
      <c r="AA564" s="72"/>
      <c r="AB564" s="72"/>
      <c r="AC564" s="72"/>
      <c r="AD564" s="72"/>
      <c r="AE564" s="72"/>
      <c r="AF564" s="72"/>
    </row>
    <row r="565" spans="1:32" x14ac:dyDescent="0.3">
      <c r="A565" s="73">
        <v>16</v>
      </c>
      <c r="B565" s="96">
        <v>44921</v>
      </c>
      <c r="C565" s="84" t="s">
        <v>215</v>
      </c>
      <c r="D565" s="99">
        <v>0.84375</v>
      </c>
      <c r="E565" s="85" t="s">
        <v>171</v>
      </c>
      <c r="G565" s="73">
        <f>$G$274</f>
        <v>0.5</v>
      </c>
      <c r="H565" s="73">
        <f>DVOA!$F$282</f>
        <v>13</v>
      </c>
      <c r="I565" s="73">
        <f>DVOA!$F$284</f>
        <v>2</v>
      </c>
      <c r="J565" s="73">
        <f>DVOA!$F$288</f>
        <v>27</v>
      </c>
      <c r="K565" s="73">
        <f>DVOA!$F$291</f>
        <v>27</v>
      </c>
      <c r="L565" s="73">
        <f>DVOA!$F$292</f>
        <v>16</v>
      </c>
      <c r="M565" s="73">
        <f>DVOA!$F$293</f>
        <v>16</v>
      </c>
      <c r="N565" s="73">
        <f>DVOA!$F$296</f>
        <v>29</v>
      </c>
      <c r="O565" s="81">
        <f>DVOA!$F$285</f>
        <v>24</v>
      </c>
      <c r="P565" s="88"/>
      <c r="Q565" s="82">
        <f>DVOA!$AE$282</f>
        <v>32</v>
      </c>
      <c r="R565" s="73">
        <f>DVOA!$AE$283</f>
        <v>31</v>
      </c>
      <c r="S565" s="81">
        <f>DVOA!$AE$284</f>
        <v>24</v>
      </c>
      <c r="T565" s="75"/>
      <c r="U565" s="87">
        <f>DVOA!$AE$296</f>
        <v>9</v>
      </c>
      <c r="V565" s="88"/>
      <c r="W565" s="82">
        <f>DVOA!$AE$292</f>
        <v>29</v>
      </c>
      <c r="X565" s="72"/>
      <c r="Y565" s="72"/>
      <c r="Z565" s="72"/>
      <c r="AA565" s="72"/>
      <c r="AB565" s="72"/>
      <c r="AC565" s="72"/>
      <c r="AD565" s="72"/>
      <c r="AE565" s="72"/>
      <c r="AF565" s="72"/>
    </row>
    <row r="566" spans="1:32" x14ac:dyDescent="0.3">
      <c r="A566" s="73">
        <v>17</v>
      </c>
      <c r="B566" s="96">
        <v>44562</v>
      </c>
      <c r="C566" s="84" t="s">
        <v>164</v>
      </c>
      <c r="D566" s="99">
        <v>0.84722222222222221</v>
      </c>
      <c r="E566" s="85" t="s">
        <v>194</v>
      </c>
      <c r="G566" s="73">
        <f>$G$8</f>
        <v>0.66700000000000004</v>
      </c>
      <c r="H566" s="73">
        <f>DVOA!$F$387</f>
        <v>16</v>
      </c>
      <c r="I566" s="73">
        <f>DVOA!$F$389</f>
        <v>4</v>
      </c>
      <c r="J566" s="73">
        <f>DVOA!$F$393</f>
        <v>22</v>
      </c>
      <c r="K566" s="73">
        <f>DVOA!$F$396</f>
        <v>30</v>
      </c>
      <c r="L566" s="73">
        <f>DVOA!$F$397</f>
        <v>30</v>
      </c>
      <c r="M566" s="73">
        <f>DVOA!$F$398</f>
        <v>7</v>
      </c>
      <c r="N566" s="73">
        <f>DVOA!$F$401</f>
        <v>17</v>
      </c>
      <c r="O566" s="110">
        <f>DVOA!$F$390</f>
        <v>2</v>
      </c>
      <c r="P566" s="88"/>
      <c r="Q566" s="112">
        <f>DVOA!$AE$387</f>
        <v>18</v>
      </c>
      <c r="R566" s="73">
        <f>DVOA!$AE$388</f>
        <v>16</v>
      </c>
      <c r="S566" s="110">
        <f>DVOA!$AE$389</f>
        <v>14</v>
      </c>
      <c r="T566" s="75"/>
      <c r="U566" s="111">
        <f>DVOA!$AE$401</f>
        <v>31</v>
      </c>
      <c r="V566" s="88"/>
      <c r="W566" s="112">
        <f>DVOA!$AE$397</f>
        <v>24</v>
      </c>
      <c r="X566" s="72"/>
      <c r="Y566" s="72"/>
      <c r="Z566" s="72"/>
      <c r="AA566" s="72"/>
      <c r="AB566" s="72"/>
      <c r="AC566" s="72"/>
      <c r="AD566" s="72"/>
      <c r="AE566" s="72"/>
      <c r="AF566" s="72"/>
    </row>
    <row r="567" spans="1:32" x14ac:dyDescent="0.3">
      <c r="A567" s="73">
        <v>18</v>
      </c>
      <c r="B567" s="96">
        <v>44569</v>
      </c>
      <c r="C567" s="84" t="s">
        <v>187</v>
      </c>
      <c r="D567" s="99" t="s">
        <v>200</v>
      </c>
      <c r="E567" s="85"/>
      <c r="G567" s="73">
        <f>$G$20</f>
        <v>0.66700000000000004</v>
      </c>
      <c r="H567" s="73">
        <f>DVOA!$F$198</f>
        <v>5</v>
      </c>
      <c r="I567" s="73">
        <f>DVOA!$F$200</f>
        <v>8</v>
      </c>
      <c r="J567" s="73">
        <f>DVOA!$F$204</f>
        <v>4</v>
      </c>
      <c r="K567" s="73">
        <f>DVOA!$F$207</f>
        <v>3</v>
      </c>
      <c r="L567" s="73">
        <f>DVOA!$F$208</f>
        <v>12</v>
      </c>
      <c r="M567" s="73">
        <f>DVOA!$F$209</f>
        <v>8</v>
      </c>
      <c r="N567" s="73">
        <f>DVOA!$F$212</f>
        <v>20</v>
      </c>
      <c r="O567" s="81">
        <f>DVOA!$F$201</f>
        <v>15</v>
      </c>
      <c r="P567" s="79"/>
      <c r="Q567" s="82">
        <f>DVOA!$AE$198</f>
        <v>22</v>
      </c>
      <c r="R567" s="73">
        <f>DVOA!$AE$199</f>
        <v>14</v>
      </c>
      <c r="S567" s="81">
        <f>DVOA!$AE$200</f>
        <v>21</v>
      </c>
      <c r="T567" s="80"/>
      <c r="U567" s="87">
        <f>DVOA!$AE$212</f>
        <v>25</v>
      </c>
      <c r="V567" s="79"/>
      <c r="W567" s="82">
        <f>DVOA!$AE$208</f>
        <v>10</v>
      </c>
      <c r="X567" s="72"/>
      <c r="Y567" s="72"/>
      <c r="Z567" s="72"/>
      <c r="AA567" s="72"/>
      <c r="AB567" s="72"/>
      <c r="AC567" s="72"/>
      <c r="AD567" s="72"/>
      <c r="AE567" s="72"/>
      <c r="AF567" s="72"/>
    </row>
    <row r="569" spans="1:32" x14ac:dyDescent="0.3">
      <c r="B569" s="96" t="s">
        <v>148</v>
      </c>
      <c r="C569" s="73" t="s">
        <v>124</v>
      </c>
      <c r="D569" s="98" t="s">
        <v>144</v>
      </c>
      <c r="E569" s="73" t="s">
        <v>124</v>
      </c>
      <c r="F569" s="73" t="s">
        <v>145</v>
      </c>
      <c r="G569" s="73" t="s">
        <v>124</v>
      </c>
      <c r="H569" s="73" t="s">
        <v>146</v>
      </c>
      <c r="I569" s="73" t="s">
        <v>124</v>
      </c>
      <c r="J569" s="73" t="s">
        <v>110</v>
      </c>
      <c r="K569" s="73" t="s">
        <v>124</v>
      </c>
      <c r="L569" s="73" t="s">
        <v>111</v>
      </c>
      <c r="M569" s="73" t="s">
        <v>124</v>
      </c>
      <c r="N569" s="73" t="s">
        <v>112</v>
      </c>
      <c r="O569" s="73" t="s">
        <v>124</v>
      </c>
      <c r="P569" s="73" t="s">
        <v>113</v>
      </c>
      <c r="Q569" s="73" t="s">
        <v>124</v>
      </c>
      <c r="R569" s="73" t="s">
        <v>114</v>
      </c>
      <c r="S569" s="81" t="s">
        <v>124</v>
      </c>
      <c r="T569" s="71"/>
      <c r="U569" s="82" t="s">
        <v>33</v>
      </c>
      <c r="V569" s="73" t="s">
        <v>124</v>
      </c>
      <c r="W569" s="73" t="s">
        <v>34</v>
      </c>
      <c r="X569" s="73" t="s">
        <v>124</v>
      </c>
      <c r="Y569" s="73" t="s">
        <v>35</v>
      </c>
      <c r="Z569" s="81" t="s">
        <v>124</v>
      </c>
      <c r="AA569" s="71"/>
      <c r="AB569" s="87" t="s">
        <v>149</v>
      </c>
      <c r="AC569" s="81" t="s">
        <v>124</v>
      </c>
      <c r="AD569" s="71"/>
      <c r="AE569" s="82" t="s">
        <v>150</v>
      </c>
      <c r="AF569" s="73" t="s">
        <v>124</v>
      </c>
    </row>
    <row r="570" spans="1:32" x14ac:dyDescent="0.3">
      <c r="A570" s="73" t="s">
        <v>132</v>
      </c>
      <c r="B570" s="104">
        <f>AVERAGE(G550,G551,G552,G553,G554,G561,G556,G555,G558,G559,G560,G562,G563,G564,G565,G566,G567)</f>
        <v>0.46082352941176474</v>
      </c>
      <c r="C570" s="73">
        <f>$AJ$19</f>
        <v>21</v>
      </c>
      <c r="D570" s="104">
        <f>AVERAGE(H550,H551,H552,H553,H554,H561,H556,H555,H558,H559,H560,H562,H563,H564,H565,H566,H567)</f>
        <v>16.588235294117649</v>
      </c>
      <c r="E570" s="73">
        <f>$AJ$54</f>
        <v>20</v>
      </c>
      <c r="F570" s="104">
        <f>AVERAGE(I550,I551,I552,I553,I554,I561,I556,I555,I558,I559,I560,I562,I563,I564,I565,I566,I567)</f>
        <v>12.529411764705882</v>
      </c>
      <c r="G570" s="73">
        <f>$AJ$89</f>
        <v>5</v>
      </c>
      <c r="H570" s="104">
        <f>AVERAGE(J550,J551,J552,J553,J554,J561,J556,J555,J558,J559,J560,J562,J563,J564,J565,J566,J567)</f>
        <v>18.411764705882351</v>
      </c>
      <c r="I570" s="73">
        <f>$AJ$124</f>
        <v>28</v>
      </c>
      <c r="J570" s="104">
        <f>AVERAGE(K550,K551,K552,K553,K554,K561,K556,K555,K558,K559,K560,K562,K563,K564,K565,K566,K567)</f>
        <v>16.352941176470587</v>
      </c>
      <c r="K570" s="73">
        <f>$AJ$159</f>
        <v>14</v>
      </c>
      <c r="L570" s="104">
        <f>AVERAGE(L550,L551,L552,L553,L554,L561,L556,L555,L558,L559,L560,L562,L563,L564,L565,L566,L567)</f>
        <v>15.882352941176471</v>
      </c>
      <c r="M570" s="73">
        <f>$AJ$194</f>
        <v>14</v>
      </c>
      <c r="N570" s="104">
        <f>AVERAGE(M550,M551,M552,M553,M554,M561,M556,M555,M558,M559,M560,M562,M563,M564,M565,M566,M567)</f>
        <v>19.235294117647058</v>
      </c>
      <c r="O570" s="73">
        <f>$AJ$229</f>
        <v>29</v>
      </c>
      <c r="P570" s="104">
        <f>AVERAGE(N550,N551,N552,N553,N554,N561,N556,N555,N558,N559,N560,N562,N563,N564,N565,N566,N567)</f>
        <v>17.470588235294116</v>
      </c>
      <c r="Q570" s="73">
        <f>$AJ$264</f>
        <v>26</v>
      </c>
      <c r="R570" s="104">
        <f>AVERAGE(O550,O551,O552,O553,O554,O561,O556,O555,O558,O559,O560,O562,O563,O564,O565,O566,O567)</f>
        <v>17.529411764705884</v>
      </c>
      <c r="S570" s="81">
        <f>$AJ$299</f>
        <v>19</v>
      </c>
      <c r="T570" s="75"/>
      <c r="U570" s="104">
        <f>AVERAGE(Q550,Q551,Q552,Q553,Q554,Q561,Q556,Q555,Q558,Q559,Q560,Q562,Q563,Q564,Q565,Q566,Q567)</f>
        <v>16.647058823529413</v>
      </c>
      <c r="V570" s="73">
        <f>$BL$54</f>
        <v>16</v>
      </c>
      <c r="W570" s="104">
        <f>AVERAGE(R550,R551,R552,R553,R554,R561,R556,R555,R558,R559,R560,R562,R563,R564,R565,R566,R567)</f>
        <v>14.117647058823529</v>
      </c>
      <c r="X570" s="73">
        <f>$BL$124</f>
        <v>3</v>
      </c>
      <c r="Y570" s="104">
        <f>AVERAGE(S550,S551,S552,S553,S554,S561,S556,S555,S558,S559,S560,S562,S563,S564,S565,S566,S567)</f>
        <v>20</v>
      </c>
      <c r="Z570" s="81">
        <f>$BL$89</f>
        <v>27</v>
      </c>
      <c r="AA570" s="75"/>
      <c r="AB570" s="105">
        <f>AVERAGE(U550,U551,U552,U553,U554,U561,U556,U555,U558,U559,U560,U562,U563,U564,U565,U566,U567)</f>
        <v>18</v>
      </c>
      <c r="AC570" s="73">
        <f>$CN$89</f>
        <v>26</v>
      </c>
      <c r="AD570" s="75"/>
      <c r="AE570" s="104">
        <f>AVERAGE(W550,W551,W552,W553,W554,W561,W556,W555,W558,W559,W560,W562,W563,W564,W565,W566,W567)</f>
        <v>15.588235294117647</v>
      </c>
      <c r="AF570" s="73">
        <f>$CN$54</f>
        <v>9</v>
      </c>
    </row>
    <row r="571" spans="1:32" x14ac:dyDescent="0.3">
      <c r="A571" s="73" t="s">
        <v>133</v>
      </c>
      <c r="B571" s="104">
        <f>AVERAGE(G550:G556,G558)</f>
        <v>0.41675000000000006</v>
      </c>
      <c r="C571" s="73">
        <f>$AN$19</f>
        <v>24</v>
      </c>
      <c r="D571" s="104">
        <f>AVERAGE(H550:H556,H558)</f>
        <v>13.5</v>
      </c>
      <c r="E571" s="73">
        <f>$AN$54</f>
        <v>6</v>
      </c>
      <c r="F571" s="104">
        <f>AVERAGE(I550:I556,I558)</f>
        <v>14.5</v>
      </c>
      <c r="G571" s="73">
        <f>$AN$89</f>
        <v>10</v>
      </c>
      <c r="H571" s="104">
        <f>AVERAGE(J550:J556,J558)</f>
        <v>13.375</v>
      </c>
      <c r="I571" s="73">
        <f>$AN$124</f>
        <v>1</v>
      </c>
      <c r="J571" s="104">
        <f>AVERAGE(K550:K556,K558)</f>
        <v>12.625</v>
      </c>
      <c r="K571" s="73">
        <f>$AN$159</f>
        <v>3</v>
      </c>
      <c r="L571" s="104">
        <f>AVERAGE(L550:L556,L558)</f>
        <v>13.125</v>
      </c>
      <c r="M571" s="73">
        <f>$AN$194</f>
        <v>6</v>
      </c>
      <c r="N571" s="104">
        <f>AVERAGE(M550:M556,M558)</f>
        <v>21.5</v>
      </c>
      <c r="O571" s="73">
        <f>$AN$229</f>
        <v>30</v>
      </c>
      <c r="P571" s="104">
        <f>AVERAGE(N550:N556,N558)</f>
        <v>13.25</v>
      </c>
      <c r="Q571" s="73">
        <f>$AN$264</f>
        <v>3</v>
      </c>
      <c r="R571" s="104">
        <f>AVERAGE(O550:O556,O558)</f>
        <v>14.375</v>
      </c>
      <c r="S571" s="81">
        <f>$AN$299</f>
        <v>8</v>
      </c>
      <c r="T571" s="75"/>
      <c r="U571" s="104">
        <f>AVERAGE(Q550:Q556,Q558)</f>
        <v>15.625</v>
      </c>
      <c r="V571" s="73">
        <f>$BP$54</f>
        <v>12</v>
      </c>
      <c r="W571" s="104">
        <f>AVERAGE(R550:R556,R558)</f>
        <v>13.25</v>
      </c>
      <c r="X571" s="73">
        <f>$BP$124</f>
        <v>3</v>
      </c>
      <c r="Y571" s="104">
        <f>AVERAGE(S550:S556,S558)</f>
        <v>18.625</v>
      </c>
      <c r="Z571" s="81">
        <f>$BP$89</f>
        <v>25</v>
      </c>
      <c r="AA571" s="75"/>
      <c r="AB571" s="105">
        <f>AVERAGE(U550:U556,U558)</f>
        <v>14.75</v>
      </c>
      <c r="AC571" s="73">
        <f>$CR$89</f>
        <v>11</v>
      </c>
      <c r="AD571" s="75"/>
      <c r="AE571" s="104">
        <f>AVERAGE(W550:W556,W558)</f>
        <v>11.25</v>
      </c>
      <c r="AF571" s="73">
        <f>$CR$54</f>
        <v>1</v>
      </c>
    </row>
    <row r="572" spans="1:32" x14ac:dyDescent="0.3">
      <c r="A572" s="73" t="s">
        <v>134</v>
      </c>
      <c r="B572" s="104">
        <f>AVERAGE(G559:G567)</f>
        <v>0.5</v>
      </c>
      <c r="C572" s="73">
        <f>$AR$19</f>
        <v>15</v>
      </c>
      <c r="D572" s="104">
        <f>AVERAGE(H559:H567)</f>
        <v>19.333333333333332</v>
      </c>
      <c r="E572" s="73">
        <f>$AR$54</f>
        <v>28</v>
      </c>
      <c r="F572" s="104">
        <f>AVERAGE(I559:I567)</f>
        <v>10.777777777777779</v>
      </c>
      <c r="G572" s="73">
        <f>$AR$89</f>
        <v>3</v>
      </c>
      <c r="H572" s="104">
        <f>AVERAGE(J559:J567)</f>
        <v>22.888888888888889</v>
      </c>
      <c r="I572" s="73">
        <f>$AR$124</f>
        <v>32</v>
      </c>
      <c r="J572" s="104">
        <f>AVERAGE(K559:K567)</f>
        <v>19.666666666666668</v>
      </c>
      <c r="K572" s="73">
        <f>$AR$159</f>
        <v>27</v>
      </c>
      <c r="L572" s="104">
        <f>AVERAGE(L559:L567)</f>
        <v>18.333333333333332</v>
      </c>
      <c r="M572" s="73">
        <f>$AR$194</f>
        <v>20</v>
      </c>
      <c r="N572" s="104">
        <f>AVERAGE(M559:M567)</f>
        <v>17.222222222222221</v>
      </c>
      <c r="O572" s="73">
        <f>$AR$229</f>
        <v>21</v>
      </c>
      <c r="P572" s="104">
        <f>AVERAGE(N559:N567)</f>
        <v>21.222222222222221</v>
      </c>
      <c r="Q572" s="73">
        <f>$AR$264</f>
        <v>31</v>
      </c>
      <c r="R572" s="104">
        <f>AVERAGE(O559:O567)</f>
        <v>20.333333333333332</v>
      </c>
      <c r="S572" s="81">
        <f>$AR$299</f>
        <v>29</v>
      </c>
      <c r="T572" s="75"/>
      <c r="U572" s="104">
        <f>AVERAGE(Q559:Q567)</f>
        <v>17.555555555555557</v>
      </c>
      <c r="V572" s="73">
        <f>$BT$54</f>
        <v>21</v>
      </c>
      <c r="W572" s="104">
        <f>AVERAGE(R559:R567)</f>
        <v>14.888888888888889</v>
      </c>
      <c r="X572" s="73">
        <f>$BT$124</f>
        <v>11</v>
      </c>
      <c r="Y572" s="104">
        <f>AVERAGE(S559:S567)</f>
        <v>21.222222222222221</v>
      </c>
      <c r="Z572" s="81">
        <f>$BT$89</f>
        <v>28</v>
      </c>
      <c r="AA572" s="75"/>
      <c r="AB572" s="105">
        <f>AVERAGE(U559:U567)</f>
        <v>20.888888888888889</v>
      </c>
      <c r="AC572" s="73">
        <f>$CV$89</f>
        <v>30</v>
      </c>
      <c r="AD572" s="75"/>
      <c r="AE572" s="104">
        <f>AVERAGE(W559:W567)</f>
        <v>19.444444444444443</v>
      </c>
      <c r="AF572" s="73">
        <f>$CV$54</f>
        <v>28</v>
      </c>
    </row>
    <row r="573" spans="1:32" x14ac:dyDescent="0.3">
      <c r="A573" s="73" t="s">
        <v>135</v>
      </c>
      <c r="B573" s="104">
        <f>AVERAGE(G550,G551,G552,G553)</f>
        <v>0.33350000000000002</v>
      </c>
      <c r="C573" s="73">
        <f>$AV$19</f>
        <v>30</v>
      </c>
      <c r="D573" s="104">
        <f>AVERAGE(H550,H551,H552,H553)</f>
        <v>12.5</v>
      </c>
      <c r="E573" s="73">
        <f>$AV$54</f>
        <v>6</v>
      </c>
      <c r="F573" s="104">
        <f>AVERAGE(I550,I551,I552,I553)</f>
        <v>13</v>
      </c>
      <c r="G573" s="73">
        <f>$AV$89</f>
        <v>6</v>
      </c>
      <c r="H573" s="104">
        <f>AVERAGE(J550,J551,J552,J553)</f>
        <v>13.25</v>
      </c>
      <c r="I573" s="73">
        <f>$AV$124</f>
        <v>7</v>
      </c>
      <c r="J573" s="104">
        <f>AVERAGE(K550,K551,K552,K553)</f>
        <v>16.25</v>
      </c>
      <c r="K573" s="73">
        <f>$AV$159</f>
        <v>15</v>
      </c>
      <c r="L573" s="104">
        <f>AVERAGE(L550,L551,L552,L553)</f>
        <v>9.5</v>
      </c>
      <c r="M573" s="73">
        <f>$AV$194</f>
        <v>2</v>
      </c>
      <c r="N573" s="104">
        <f>AVERAGE(M550,M551,M552,M553)</f>
        <v>22.75</v>
      </c>
      <c r="O573" s="73">
        <f>$AV$229</f>
        <v>30</v>
      </c>
      <c r="P573" s="104">
        <f>AVERAGE(N550,N551,N552,N553)</f>
        <v>12</v>
      </c>
      <c r="Q573" s="73">
        <f>$AV$264</f>
        <v>6</v>
      </c>
      <c r="R573" s="104">
        <f>AVERAGE(O550,O551,O552,O553)</f>
        <v>16.5</v>
      </c>
      <c r="S573" s="81">
        <f>$AV$299</f>
        <v>17</v>
      </c>
      <c r="T573" s="75"/>
      <c r="U573" s="104">
        <f>AVERAGE(Q550,Q551,Q552,Q553)</f>
        <v>17.25</v>
      </c>
      <c r="V573" s="73">
        <f>$BX$54</f>
        <v>17</v>
      </c>
      <c r="W573" s="104">
        <f>AVERAGE(R550,R551,R552,R553)</f>
        <v>14.5</v>
      </c>
      <c r="X573" s="73">
        <f>$BX$124</f>
        <v>13</v>
      </c>
      <c r="Y573" s="104">
        <f>AVERAGE(S550,S551,S552,S553)</f>
        <v>24.5</v>
      </c>
      <c r="Z573" s="81">
        <f>$BX$89</f>
        <v>31</v>
      </c>
      <c r="AA573" s="75"/>
      <c r="AB573" s="105">
        <f>AVERAGE(U550,U551,U552,U553)</f>
        <v>14.75</v>
      </c>
      <c r="AC573" s="73">
        <f>$CZ$89</f>
        <v>11</v>
      </c>
      <c r="AD573" s="75"/>
      <c r="AE573" s="104">
        <f>AVERAGE(W550,W551,W552,W553)</f>
        <v>12.5</v>
      </c>
      <c r="AF573" s="73">
        <f>$CZ$54</f>
        <v>5</v>
      </c>
    </row>
    <row r="574" spans="1:32" x14ac:dyDescent="0.3">
      <c r="A574" s="73" t="s">
        <v>136</v>
      </c>
      <c r="B574" s="104">
        <f>AVERAGE(G554:G556,G558)</f>
        <v>0.5</v>
      </c>
      <c r="C574" s="73">
        <f>$AZ$19</f>
        <v>10</v>
      </c>
      <c r="D574" s="104">
        <f>AVERAGE(H554:H556,H558)</f>
        <v>14.5</v>
      </c>
      <c r="E574" s="73">
        <f>$AZ$54</f>
        <v>9</v>
      </c>
      <c r="F574" s="104">
        <f>AVERAGE(I554:I556,I558)</f>
        <v>16</v>
      </c>
      <c r="G574" s="73">
        <f>$AZ$89</f>
        <v>16</v>
      </c>
      <c r="H574" s="104">
        <f>AVERAGE(J554:J556,J558)</f>
        <v>13.5</v>
      </c>
      <c r="I574" s="73">
        <f>$AZ$124</f>
        <v>5</v>
      </c>
      <c r="J574" s="104">
        <f>AVERAGE(K554:K556,K558)</f>
        <v>9</v>
      </c>
      <c r="K574" s="73">
        <f>$AZ$159</f>
        <v>2</v>
      </c>
      <c r="L574" s="104">
        <f>AVERAGE(L554:L556,L558)</f>
        <v>16.75</v>
      </c>
      <c r="M574" s="73">
        <f>$AZ$194</f>
        <v>19</v>
      </c>
      <c r="N574" s="104">
        <f>AVERAGE(M554:M556,M558)</f>
        <v>20.25</v>
      </c>
      <c r="O574" s="73">
        <f>$AZ$229</f>
        <v>25</v>
      </c>
      <c r="P574" s="104">
        <f>AVERAGE(N554:N556,N558)</f>
        <v>14.5</v>
      </c>
      <c r="Q574" s="73">
        <f>$AZ$264</f>
        <v>10</v>
      </c>
      <c r="R574" s="104">
        <f>AVERAGE(O554:O556,O558)</f>
        <v>12.25</v>
      </c>
      <c r="S574" s="81">
        <f>$AZ$299</f>
        <v>8</v>
      </c>
      <c r="T574" s="75"/>
      <c r="U574" s="104">
        <f>AVERAGE(Q554:Q556,Q558)</f>
        <v>14</v>
      </c>
      <c r="V574" s="73">
        <f>$CB$54</f>
        <v>10</v>
      </c>
      <c r="W574" s="104">
        <f>AVERAGE(R554:R556,R558)</f>
        <v>12</v>
      </c>
      <c r="X574" s="73">
        <f>$CB$124</f>
        <v>6</v>
      </c>
      <c r="Y574" s="104">
        <f>AVERAGE(S554:S556,S558)</f>
        <v>12.75</v>
      </c>
      <c r="Z574" s="81">
        <f>$CB$89</f>
        <v>10</v>
      </c>
      <c r="AA574" s="75"/>
      <c r="AB574" s="105">
        <f>AVERAGE(U554:U556,U558)</f>
        <v>14.75</v>
      </c>
      <c r="AC574" s="73">
        <f>$DD$89</f>
        <v>13</v>
      </c>
      <c r="AD574" s="75"/>
      <c r="AE574" s="104">
        <f>AVERAGE(W554:W556,W558)</f>
        <v>10</v>
      </c>
      <c r="AF574" s="73">
        <f>$DD$54</f>
        <v>3</v>
      </c>
    </row>
    <row r="575" spans="1:32" x14ac:dyDescent="0.3">
      <c r="A575" s="73" t="s">
        <v>137</v>
      </c>
      <c r="B575" s="104">
        <f>AVERAGE(G559:G562)</f>
        <v>0.33324999999999999</v>
      </c>
      <c r="C575" s="73">
        <f>$BD$19</f>
        <v>30</v>
      </c>
      <c r="D575" s="104">
        <f>AVERAGE(H559:H562)</f>
        <v>22.5</v>
      </c>
      <c r="E575" s="73">
        <f>$BD$54</f>
        <v>29</v>
      </c>
      <c r="F575" s="104">
        <f>AVERAGE(I559:I562)</f>
        <v>14</v>
      </c>
      <c r="G575" s="73">
        <f>$BD$89</f>
        <v>11</v>
      </c>
      <c r="H575" s="104">
        <f>AVERAGE(J559:J562)</f>
        <v>24.5</v>
      </c>
      <c r="I575" s="73">
        <f>$BD$124</f>
        <v>30</v>
      </c>
      <c r="J575" s="104">
        <f>AVERAGE(K559:K562)</f>
        <v>18.5</v>
      </c>
      <c r="K575" s="73">
        <f>$BD$159</f>
        <v>23</v>
      </c>
      <c r="L575" s="104">
        <f>AVERAGE(L559:L562)</f>
        <v>13</v>
      </c>
      <c r="M575" s="73">
        <f>$BD$194</f>
        <v>8</v>
      </c>
      <c r="N575" s="104">
        <f>AVERAGE(M559:M562)</f>
        <v>20.75</v>
      </c>
      <c r="O575" s="73">
        <f>$BD$229</f>
        <v>25</v>
      </c>
      <c r="P575" s="104">
        <f>AVERAGE(N559:N562)</f>
        <v>22.5</v>
      </c>
      <c r="Q575" s="73">
        <f>$BD$264</f>
        <v>30</v>
      </c>
      <c r="R575" s="104">
        <f>AVERAGE(O559:O562)</f>
        <v>27</v>
      </c>
      <c r="S575" s="81">
        <f>$BD$299</f>
        <v>32</v>
      </c>
      <c r="T575" s="75"/>
      <c r="U575" s="104">
        <f>AVERAGE(Q559:Q562)</f>
        <v>16.75</v>
      </c>
      <c r="V575" s="73">
        <f>$CF$54</f>
        <v>16</v>
      </c>
      <c r="W575" s="104">
        <f>AVERAGE(R559:R562)</f>
        <v>15.5</v>
      </c>
      <c r="X575" s="73">
        <f>$CF$124</f>
        <v>14</v>
      </c>
      <c r="Y575" s="104">
        <f>AVERAGE(S559:S562)</f>
        <v>22.5</v>
      </c>
      <c r="Z575" s="81">
        <f>$CF$89</f>
        <v>29</v>
      </c>
      <c r="AA575" s="75"/>
      <c r="AB575" s="105">
        <f>AVERAGE(U559:U562)</f>
        <v>17.5</v>
      </c>
      <c r="AC575" s="73">
        <f>$DH$89</f>
        <v>19</v>
      </c>
      <c r="AD575" s="75"/>
      <c r="AE575" s="104">
        <f>AVERAGE(W559:W562)</f>
        <v>18.75</v>
      </c>
      <c r="AF575" s="73">
        <f>$DH$54</f>
        <v>20</v>
      </c>
    </row>
    <row r="576" spans="1:32" x14ac:dyDescent="0.3">
      <c r="A576" s="73" t="s">
        <v>138</v>
      </c>
      <c r="B576" s="104">
        <f>AVERAGE(G563,G564,G565,G566,G567)</f>
        <v>0.63339999999999996</v>
      </c>
      <c r="C576" s="73">
        <f>$BH$19</f>
        <v>4</v>
      </c>
      <c r="D576" s="104">
        <f>AVERAGE(H563,H564,H565,H566,H567)</f>
        <v>16.8</v>
      </c>
      <c r="E576" s="73">
        <f>$BH$54</f>
        <v>16</v>
      </c>
      <c r="F576" s="104">
        <f>AVERAGE(I563,I564,I565,I566,I567)</f>
        <v>8.1999999999999993</v>
      </c>
      <c r="G576" s="73">
        <f>$BH$89</f>
        <v>2</v>
      </c>
      <c r="H576" s="104">
        <f>AVERAGE(J563,J564,J565,J566,J567)</f>
        <v>21.6</v>
      </c>
      <c r="I576" s="73">
        <f>$BH$124</f>
        <v>29</v>
      </c>
      <c r="J576" s="104">
        <f>AVERAGE(K563,K564,K565,K566,K567)</f>
        <v>20.6</v>
      </c>
      <c r="K576" s="73">
        <f>$BH$159</f>
        <v>28</v>
      </c>
      <c r="L576" s="104">
        <f>AVERAGE(L563,L564,L565,L566,L567)</f>
        <v>22.6</v>
      </c>
      <c r="M576" s="73">
        <f>$BH$194</f>
        <v>29</v>
      </c>
      <c r="N576" s="104">
        <f>AVERAGE(M563,M564,M565,M566,M567)</f>
        <v>14.4</v>
      </c>
      <c r="O576" s="73">
        <f>$BH$229</f>
        <v>11</v>
      </c>
      <c r="P576" s="104">
        <f>AVERAGE(N563,N564,N565,N566,N567)</f>
        <v>20.2</v>
      </c>
      <c r="Q576" s="73">
        <f>$BH$264</f>
        <v>26</v>
      </c>
      <c r="R576" s="104">
        <f>AVERAGE(O563,O564,O565,O566,O567)</f>
        <v>15</v>
      </c>
      <c r="S576" s="81">
        <f>$BH$299</f>
        <v>11</v>
      </c>
      <c r="T576" s="80"/>
      <c r="U576" s="104">
        <f>AVERAGE(Q563,Q564,Q565,Q566,Q567)</f>
        <v>18.2</v>
      </c>
      <c r="V576" s="73">
        <f>$CJ$54</f>
        <v>20</v>
      </c>
      <c r="W576" s="104">
        <f>AVERAGE(R563,R564,R565,R566,R567)</f>
        <v>14.4</v>
      </c>
      <c r="X576" s="73">
        <f>$CJ$124</f>
        <v>10</v>
      </c>
      <c r="Y576" s="104">
        <f>AVERAGE(S563,S564,S565,S566,S567)</f>
        <v>20.2</v>
      </c>
      <c r="Z576" s="81">
        <f>$CJ$89</f>
        <v>24</v>
      </c>
      <c r="AA576" s="80"/>
      <c r="AB576" s="105">
        <f>AVERAGE(U563,U564,U565,U566,U567)</f>
        <v>23.6</v>
      </c>
      <c r="AC576" s="73">
        <f>$DL$89</f>
        <v>31</v>
      </c>
      <c r="AD576" s="80"/>
      <c r="AE576" s="104">
        <f>AVERAGE(W563,W564,W565,W566,W567)</f>
        <v>20</v>
      </c>
      <c r="AF576" s="73">
        <f>$DL$54</f>
        <v>24</v>
      </c>
    </row>
    <row r="578" spans="1:32" x14ac:dyDescent="0.3">
      <c r="A578" s="410" t="s">
        <v>90</v>
      </c>
      <c r="B578" s="411"/>
      <c r="C578" s="411"/>
      <c r="D578" s="411"/>
      <c r="E578" s="412"/>
    </row>
    <row r="579" spans="1:32" x14ac:dyDescent="0.3">
      <c r="A579" s="413"/>
      <c r="B579" s="414"/>
      <c r="C579" s="414"/>
      <c r="D579" s="414"/>
      <c r="E579" s="415"/>
    </row>
    <row r="580" spans="1:32" x14ac:dyDescent="0.3">
      <c r="A580" s="416"/>
      <c r="B580" s="319"/>
      <c r="C580" s="319"/>
      <c r="D580" s="319"/>
      <c r="E580" s="417"/>
      <c r="H580" s="306" t="s">
        <v>232</v>
      </c>
      <c r="I580" s="307"/>
      <c r="J580" s="307"/>
      <c r="K580" s="307"/>
      <c r="L580" s="307"/>
      <c r="M580" s="307"/>
      <c r="N580" s="307"/>
      <c r="O580" s="307"/>
      <c r="P580" s="307"/>
      <c r="Q580" s="307"/>
      <c r="R580" s="307"/>
      <c r="S580" s="307"/>
      <c r="T580" s="307"/>
      <c r="U580" s="307"/>
      <c r="V580" s="308"/>
      <c r="W580" s="86" t="s">
        <v>38</v>
      </c>
      <c r="X580" s="72"/>
      <c r="Y580" s="72"/>
      <c r="Z580" s="72"/>
      <c r="AA580" s="72"/>
      <c r="AB580" s="72"/>
      <c r="AC580" s="72"/>
      <c r="AD580" s="72"/>
      <c r="AE580" s="72"/>
      <c r="AF580" s="72"/>
    </row>
    <row r="581" spans="1:32" x14ac:dyDescent="0.3">
      <c r="A581" s="73" t="s">
        <v>139</v>
      </c>
      <c r="B581" s="96" t="s">
        <v>140</v>
      </c>
      <c r="C581" s="73" t="s">
        <v>141</v>
      </c>
      <c r="D581" s="98" t="s">
        <v>228</v>
      </c>
      <c r="E581" s="73" t="s">
        <v>142</v>
      </c>
      <c r="G581" s="73" t="s">
        <v>143</v>
      </c>
      <c r="H581" s="74" t="s">
        <v>144</v>
      </c>
      <c r="I581" s="74" t="s">
        <v>145</v>
      </c>
      <c r="J581" s="74" t="s">
        <v>146</v>
      </c>
      <c r="K581" s="74" t="s">
        <v>110</v>
      </c>
      <c r="L581" s="74" t="s">
        <v>111</v>
      </c>
      <c r="M581" s="74" t="s">
        <v>112</v>
      </c>
      <c r="N581" s="74" t="s">
        <v>113</v>
      </c>
      <c r="O581" s="89" t="s">
        <v>114</v>
      </c>
      <c r="P581" s="92"/>
      <c r="Q581" s="76" t="s">
        <v>33</v>
      </c>
      <c r="R581" s="74" t="s">
        <v>34</v>
      </c>
      <c r="S581" s="89" t="s">
        <v>35</v>
      </c>
      <c r="T581" s="71"/>
      <c r="U581" s="93" t="s">
        <v>149</v>
      </c>
      <c r="V581" s="92"/>
      <c r="W581" s="76" t="s">
        <v>150</v>
      </c>
      <c r="X581" s="72"/>
      <c r="Y581" s="72"/>
      <c r="Z581" s="72"/>
      <c r="AA581" s="72"/>
      <c r="AB581" s="72"/>
      <c r="AC581" s="72"/>
      <c r="AD581" s="72"/>
      <c r="AE581" s="72"/>
      <c r="AF581" s="72"/>
    </row>
    <row r="582" spans="1:32" x14ac:dyDescent="0.3">
      <c r="A582" s="73">
        <v>1</v>
      </c>
      <c r="B582" s="96">
        <v>44812</v>
      </c>
      <c r="C582" s="84" t="s">
        <v>218</v>
      </c>
      <c r="D582" s="99">
        <v>0.84722222222222221</v>
      </c>
      <c r="E582" s="85" t="s">
        <v>194</v>
      </c>
      <c r="G582" s="73">
        <f>$G$73</f>
        <v>0.66700000000000004</v>
      </c>
      <c r="H582" s="73">
        <f>DVOA!$F$72</f>
        <v>2</v>
      </c>
      <c r="I582" s="73">
        <f>DVOA!$F$74</f>
        <v>5</v>
      </c>
      <c r="J582" s="73">
        <f>DVOA!$F$78</f>
        <v>2</v>
      </c>
      <c r="K582" s="73">
        <f>DVOA!$F$81</f>
        <v>14</v>
      </c>
      <c r="L582" s="73">
        <f>DVOA!$F$82</f>
        <v>26</v>
      </c>
      <c r="M582" s="73">
        <f>DVOA!$F$83</f>
        <v>3</v>
      </c>
      <c r="N582" s="73">
        <f>DVOA!$F$86</f>
        <v>1</v>
      </c>
      <c r="O582" s="81">
        <f>DVOA!$F$75</f>
        <v>11</v>
      </c>
      <c r="P582" s="88"/>
      <c r="Q582" s="82">
        <f>DVOA!$AE$72</f>
        <v>6</v>
      </c>
      <c r="R582" s="73">
        <f>DVOA!$AE$73</f>
        <v>5</v>
      </c>
      <c r="S582" s="81">
        <f>DVOA!$AE$74</f>
        <v>32</v>
      </c>
      <c r="T582" s="75"/>
      <c r="U582" s="87">
        <f>DVOA!$AE$86</f>
        <v>8</v>
      </c>
      <c r="V582" s="88"/>
      <c r="W582" s="82">
        <f>DVOA!$AE$82</f>
        <v>1</v>
      </c>
      <c r="X582" s="72"/>
      <c r="Y582" s="72"/>
      <c r="Z582" s="72"/>
      <c r="AA582" s="72"/>
      <c r="AB582" s="72"/>
      <c r="AC582" s="72"/>
      <c r="AD582" s="72"/>
      <c r="AE582" s="72"/>
      <c r="AF582" s="72"/>
    </row>
    <row r="583" spans="1:32" x14ac:dyDescent="0.3">
      <c r="A583" s="73">
        <v>2</v>
      </c>
      <c r="B583" s="96">
        <v>44822</v>
      </c>
      <c r="C583" s="84" t="s">
        <v>199</v>
      </c>
      <c r="D583" s="99">
        <v>0.67013888888888884</v>
      </c>
      <c r="E583" s="85" t="s">
        <v>170</v>
      </c>
      <c r="G583" s="73">
        <f>$G$22</f>
        <v>0.33300000000000002</v>
      </c>
      <c r="H583" s="73">
        <f>DVOA!$F$30</f>
        <v>27</v>
      </c>
      <c r="I583" s="73">
        <f>DVOA!$F$32</f>
        <v>27</v>
      </c>
      <c r="J583" s="73">
        <f>DVOA!$F$36</f>
        <v>24</v>
      </c>
      <c r="K583" s="73">
        <f>DVOA!$F$39</f>
        <v>17</v>
      </c>
      <c r="L583" s="73">
        <f>DVOA!$F$40</f>
        <v>25</v>
      </c>
      <c r="M583" s="73">
        <f>DVOA!$F$41</f>
        <v>26</v>
      </c>
      <c r="N583" s="73">
        <f>DVOA!$F$44</f>
        <v>24</v>
      </c>
      <c r="O583" s="81">
        <f>DVOA!$F$33</f>
        <v>10</v>
      </c>
      <c r="P583" s="88"/>
      <c r="Q583" s="82">
        <f>DVOA!$AE$30</f>
        <v>8</v>
      </c>
      <c r="R583" s="73">
        <f>DVOA!$AE$31</f>
        <v>9</v>
      </c>
      <c r="S583" s="81">
        <f>DVOA!$AE$32</f>
        <v>8</v>
      </c>
      <c r="T583" s="75"/>
      <c r="U583" s="87">
        <f>DVOA!$AE$44</f>
        <v>6</v>
      </c>
      <c r="V583" s="88"/>
      <c r="W583" s="82">
        <f>DVOA!$AE$40</f>
        <v>14</v>
      </c>
      <c r="X583" s="72"/>
      <c r="Y583" s="72"/>
      <c r="Z583" s="72"/>
      <c r="AA583" s="72"/>
      <c r="AB583" s="72"/>
      <c r="AC583" s="72"/>
      <c r="AD583" s="72"/>
      <c r="AE583" s="72"/>
      <c r="AF583" s="72"/>
    </row>
    <row r="584" spans="1:32" x14ac:dyDescent="0.3">
      <c r="A584" s="73">
        <v>3</v>
      </c>
      <c r="B584" s="96">
        <v>44829</v>
      </c>
      <c r="C584" s="85" t="s">
        <v>202</v>
      </c>
      <c r="D584" s="99">
        <v>0.68402777777777779</v>
      </c>
      <c r="E584" s="85" t="s">
        <v>170</v>
      </c>
      <c r="G584" s="73">
        <f>$G$54</f>
        <v>0.33300000000000002</v>
      </c>
      <c r="H584" s="73">
        <f>DVOA!$F$9</f>
        <v>31</v>
      </c>
      <c r="I584" s="73">
        <f>DVOA!$F$11</f>
        <v>14</v>
      </c>
      <c r="J584" s="73">
        <f>DVOA!$F$15</f>
        <v>30</v>
      </c>
      <c r="K584" s="73">
        <f>DVOA!$F$18</f>
        <v>9</v>
      </c>
      <c r="L584" s="73">
        <f>DVOA!$F$19</f>
        <v>7</v>
      </c>
      <c r="M584" s="73">
        <f>DVOA!$F$20</f>
        <v>24</v>
      </c>
      <c r="N584" s="73">
        <f>DVOA!$F$23</f>
        <v>32</v>
      </c>
      <c r="O584" s="81">
        <f>DVOA!$F$12</f>
        <v>32</v>
      </c>
      <c r="P584" s="88"/>
      <c r="Q584" s="82">
        <f>DVOA!$AE$9</f>
        <v>21</v>
      </c>
      <c r="R584" s="73">
        <f>DVOA!$AE$10</f>
        <v>24</v>
      </c>
      <c r="S584" s="81">
        <f>DVOA!$AE$11</f>
        <v>16</v>
      </c>
      <c r="T584" s="75"/>
      <c r="U584" s="87">
        <f>DVOA!$AE$23</f>
        <v>27</v>
      </c>
      <c r="V584" s="88"/>
      <c r="W584" s="82">
        <f>DVOA!$AE$19</f>
        <v>31</v>
      </c>
      <c r="X584" s="72"/>
      <c r="Y584" s="72"/>
      <c r="Z584" s="72"/>
      <c r="AA584" s="72"/>
      <c r="AB584" s="72"/>
      <c r="AC584" s="72"/>
      <c r="AD584" s="72"/>
      <c r="AE584" s="72"/>
      <c r="AF584" s="72"/>
    </row>
    <row r="585" spans="1:32" x14ac:dyDescent="0.3">
      <c r="A585" s="73">
        <v>4</v>
      </c>
      <c r="B585" s="96">
        <v>44837</v>
      </c>
      <c r="C585" s="84" t="s">
        <v>159</v>
      </c>
      <c r="D585" s="99">
        <v>0.84375</v>
      </c>
      <c r="E585" s="85" t="s">
        <v>171</v>
      </c>
      <c r="G585" s="73">
        <f>$G$16</f>
        <v>0.33300000000000002</v>
      </c>
      <c r="H585" s="73">
        <f>DVOA!$F$576</f>
        <v>30</v>
      </c>
      <c r="I585" s="73">
        <f>DVOA!$F$578</f>
        <v>21</v>
      </c>
      <c r="J585" s="73">
        <f>DVOA!$F$582</f>
        <v>31</v>
      </c>
      <c r="K585" s="73">
        <f>DVOA!$F$585</f>
        <v>28</v>
      </c>
      <c r="L585" s="73">
        <f>DVOA!$F$586</f>
        <v>29</v>
      </c>
      <c r="M585" s="73">
        <f>DVOA!$F$587</f>
        <v>9</v>
      </c>
      <c r="N585" s="73">
        <f>DVOA!$F$590</f>
        <v>31</v>
      </c>
      <c r="O585" s="81">
        <f>DVOA!$F$579</f>
        <v>26</v>
      </c>
      <c r="P585" s="88"/>
      <c r="Q585" s="82">
        <f>DVOA!$AE$576</f>
        <v>12</v>
      </c>
      <c r="R585" s="73">
        <f>DVOA!$AE$577</f>
        <v>11</v>
      </c>
      <c r="S585" s="81">
        <f>DVOA!$AE$578</f>
        <v>22</v>
      </c>
      <c r="T585" s="75"/>
      <c r="U585" s="87">
        <f>DVOA!$AE$590</f>
        <v>3</v>
      </c>
      <c r="V585" s="88"/>
      <c r="W585" s="82">
        <f>DVOA!$AE$586</f>
        <v>21</v>
      </c>
      <c r="X585" s="72"/>
      <c r="Y585" s="72"/>
      <c r="Z585" s="72"/>
      <c r="AA585" s="72"/>
      <c r="AB585" s="72"/>
      <c r="AC585" s="72"/>
      <c r="AD585" s="72"/>
      <c r="AE585" s="72"/>
      <c r="AF585" s="72"/>
    </row>
    <row r="586" spans="1:32" x14ac:dyDescent="0.3">
      <c r="A586" s="73">
        <v>5</v>
      </c>
      <c r="B586" s="96">
        <v>44843</v>
      </c>
      <c r="C586" s="84" t="s">
        <v>219</v>
      </c>
      <c r="D586" s="99">
        <v>0.68402777777777779</v>
      </c>
      <c r="E586" s="85" t="s">
        <v>170</v>
      </c>
      <c r="G586" s="73">
        <f>$G$173</f>
        <v>0.66700000000000004</v>
      </c>
      <c r="H586" s="73">
        <f>DVOA!$F$177</f>
        <v>8</v>
      </c>
      <c r="I586" s="73">
        <f>DVOA!$F$179</f>
        <v>19</v>
      </c>
      <c r="J586" s="73">
        <f>DVOA!$F$183</f>
        <v>6</v>
      </c>
      <c r="K586" s="73">
        <f>DVOA!$F$186</f>
        <v>10</v>
      </c>
      <c r="L586" s="73">
        <f>DVOA!$F$187</f>
        <v>10</v>
      </c>
      <c r="M586" s="73">
        <f>DVOA!$F$188</f>
        <v>12</v>
      </c>
      <c r="N586" s="73">
        <f>DVOA!$F$191</f>
        <v>9</v>
      </c>
      <c r="O586" s="81">
        <f>DVOA!$F$180</f>
        <v>25</v>
      </c>
      <c r="P586" s="88"/>
      <c r="Q586" s="82">
        <f>DVOA!$AE$177</f>
        <v>15</v>
      </c>
      <c r="R586" s="73">
        <f>DVOA!$AE$178</f>
        <v>17</v>
      </c>
      <c r="S586" s="81">
        <f>DVOA!$AE$179</f>
        <v>4</v>
      </c>
      <c r="T586" s="75"/>
      <c r="U586" s="87">
        <f>DVOA!$AE$191</f>
        <v>4</v>
      </c>
      <c r="V586" s="88"/>
      <c r="W586" s="82">
        <f>DVOA!$AE$187</f>
        <v>6</v>
      </c>
      <c r="X586" s="72"/>
      <c r="Y586" s="72"/>
      <c r="Z586" s="72"/>
      <c r="AA586" s="72"/>
      <c r="AB586" s="72"/>
      <c r="AC586" s="72"/>
      <c r="AD586" s="72"/>
      <c r="AE586" s="72"/>
      <c r="AF586" s="72"/>
    </row>
    <row r="587" spans="1:32" x14ac:dyDescent="0.3">
      <c r="A587" s="73">
        <v>6</v>
      </c>
      <c r="B587" s="96">
        <v>44850</v>
      </c>
      <c r="C587" s="84" t="s">
        <v>160</v>
      </c>
      <c r="D587" s="99">
        <v>0.67013888888888884</v>
      </c>
      <c r="E587" s="85" t="s">
        <v>170</v>
      </c>
      <c r="G587" s="73">
        <f>$G$9</f>
        <v>0.33300000000000002</v>
      </c>
      <c r="H587" s="73">
        <f>DVOA!$F$93</f>
        <v>14</v>
      </c>
      <c r="I587" s="73">
        <f>DVOA!$F$95</f>
        <v>13</v>
      </c>
      <c r="J587" s="73">
        <f>DVOA!$F$99</f>
        <v>17</v>
      </c>
      <c r="K587" s="73">
        <f>DVOA!$F$102</f>
        <v>15</v>
      </c>
      <c r="L587" s="73">
        <f>DVOA!$F$103</f>
        <v>8</v>
      </c>
      <c r="M587" s="73">
        <f>DVOA!$F$104</f>
        <v>20</v>
      </c>
      <c r="N587" s="73">
        <f>DVOA!$F$107</f>
        <v>27</v>
      </c>
      <c r="O587" s="81">
        <f>DVOA!$F$96</f>
        <v>6</v>
      </c>
      <c r="P587" s="88"/>
      <c r="Q587" s="82">
        <f>DVOA!$AE$93</f>
        <v>25</v>
      </c>
      <c r="R587" s="73">
        <f>DVOA!$AE$94</f>
        <v>30</v>
      </c>
      <c r="S587" s="81">
        <f>DVOA!$AE$95</f>
        <v>9</v>
      </c>
      <c r="T587" s="75"/>
      <c r="U587" s="87">
        <f>DVOA!$AE$107</f>
        <v>5</v>
      </c>
      <c r="V587" s="88"/>
      <c r="W587" s="82">
        <f>DVOA!$AE$103</f>
        <v>18</v>
      </c>
      <c r="X587" s="72"/>
      <c r="Y587" s="72"/>
      <c r="Z587" s="72"/>
      <c r="AA587" s="72"/>
      <c r="AB587" s="72"/>
      <c r="AC587" s="72"/>
      <c r="AD587" s="72"/>
      <c r="AE587" s="72"/>
      <c r="AF587" s="72"/>
    </row>
    <row r="588" spans="1:32" x14ac:dyDescent="0.3">
      <c r="A588" s="73">
        <v>7</v>
      </c>
      <c r="B588" s="96" t="s">
        <v>147</v>
      </c>
      <c r="C588" s="101" t="s">
        <v>162</v>
      </c>
      <c r="D588" s="102" t="s">
        <v>162</v>
      </c>
      <c r="E588" s="101" t="s">
        <v>162</v>
      </c>
      <c r="G588" s="101" t="s">
        <v>162</v>
      </c>
      <c r="H588" s="101" t="s">
        <v>162</v>
      </c>
      <c r="I588" s="101" t="s">
        <v>162</v>
      </c>
      <c r="J588" s="101" t="s">
        <v>162</v>
      </c>
      <c r="K588" s="101" t="s">
        <v>162</v>
      </c>
      <c r="L588" s="101" t="s">
        <v>162</v>
      </c>
      <c r="M588" s="101" t="s">
        <v>162</v>
      </c>
      <c r="N588" s="101" t="s">
        <v>162</v>
      </c>
      <c r="O588" s="101" t="s">
        <v>162</v>
      </c>
      <c r="P588" s="88"/>
      <c r="Q588" s="101" t="s">
        <v>162</v>
      </c>
      <c r="R588" s="101" t="s">
        <v>162</v>
      </c>
      <c r="S588" s="101" t="s">
        <v>162</v>
      </c>
      <c r="T588" s="75"/>
      <c r="U588" s="101" t="s">
        <v>162</v>
      </c>
      <c r="V588" s="88"/>
      <c r="W588" s="101" t="s">
        <v>162</v>
      </c>
      <c r="X588" s="72"/>
      <c r="Y588" s="72"/>
      <c r="Z588" s="72"/>
      <c r="AA588" s="72"/>
      <c r="AB588" s="72"/>
      <c r="AC588" s="72"/>
      <c r="AD588" s="72"/>
      <c r="AE588" s="72"/>
      <c r="AF588" s="72"/>
    </row>
    <row r="589" spans="1:32" x14ac:dyDescent="0.3">
      <c r="A589" s="73">
        <v>8</v>
      </c>
      <c r="B589" s="96">
        <v>44864</v>
      </c>
      <c r="C589" s="84" t="s">
        <v>155</v>
      </c>
      <c r="D589" s="99">
        <v>0.68402777777777779</v>
      </c>
      <c r="E589" s="85" t="s">
        <v>170</v>
      </c>
      <c r="G589" s="85">
        <f>$G$16</f>
        <v>0.33300000000000002</v>
      </c>
      <c r="H589" s="85">
        <f>DVOA!$F$576</f>
        <v>30</v>
      </c>
      <c r="I589" s="85">
        <f>DVOA!$F$578</f>
        <v>21</v>
      </c>
      <c r="J589" s="85">
        <f>DVOA!$F$582</f>
        <v>31</v>
      </c>
      <c r="K589" s="85">
        <f>DVOA!$F$585</f>
        <v>28</v>
      </c>
      <c r="L589" s="85">
        <f>DVOA!$F$586</f>
        <v>29</v>
      </c>
      <c r="M589" s="85">
        <f>DVOA!$F$587</f>
        <v>9</v>
      </c>
      <c r="N589" s="85">
        <f>DVOA!$F$590</f>
        <v>31</v>
      </c>
      <c r="O589" s="90">
        <f>DVOA!$F$579</f>
        <v>26</v>
      </c>
      <c r="P589" s="88"/>
      <c r="Q589" s="91">
        <f>DVOA!$AE$576</f>
        <v>12</v>
      </c>
      <c r="R589" s="85">
        <f>DVOA!$AE$577</f>
        <v>11</v>
      </c>
      <c r="S589" s="90">
        <f>DVOA!$AE$578</f>
        <v>22</v>
      </c>
      <c r="T589" s="75"/>
      <c r="U589" s="94">
        <f>DVOA!$AE$590</f>
        <v>3</v>
      </c>
      <c r="V589" s="88"/>
      <c r="W589" s="82">
        <f>DVOA!$AE$586</f>
        <v>21</v>
      </c>
      <c r="X589" s="72"/>
      <c r="Y589" s="72"/>
      <c r="Z589" s="72"/>
      <c r="AA589" s="72"/>
      <c r="AB589" s="72"/>
      <c r="AC589" s="72"/>
      <c r="AD589" s="72"/>
      <c r="AE589" s="72"/>
      <c r="AF589" s="72"/>
    </row>
    <row r="590" spans="1:32" x14ac:dyDescent="0.3">
      <c r="A590" s="73">
        <v>9</v>
      </c>
      <c r="B590" s="96">
        <v>44871</v>
      </c>
      <c r="C590" s="85" t="s">
        <v>174</v>
      </c>
      <c r="D590" s="99">
        <v>0.68402777777777779</v>
      </c>
      <c r="E590" s="85" t="s">
        <v>169</v>
      </c>
      <c r="G590" s="73">
        <f>$G$21</f>
        <v>0.66700000000000004</v>
      </c>
      <c r="H590" s="73">
        <f>DVOA!$F$618</f>
        <v>1</v>
      </c>
      <c r="I590" s="73">
        <f>DVOA!$F$620</f>
        <v>10</v>
      </c>
      <c r="J590" s="73">
        <f>DVOA!$F$624</f>
        <v>1</v>
      </c>
      <c r="K590" s="73">
        <f>DVOA!$F$627</f>
        <v>18</v>
      </c>
      <c r="L590" s="73">
        <f>DVOA!$F$628</f>
        <v>6</v>
      </c>
      <c r="M590" s="73">
        <f>DVOA!$F$629</f>
        <v>2</v>
      </c>
      <c r="N590" s="73">
        <f>DVOA!$F$632</f>
        <v>6</v>
      </c>
      <c r="O590" s="81">
        <f>DVOA!$F$621</f>
        <v>1</v>
      </c>
      <c r="P590" s="88"/>
      <c r="Q590" s="82">
        <f>DVOA!$AE$618</f>
        <v>27</v>
      </c>
      <c r="R590" s="73">
        <f>DVOA!$AE$619</f>
        <v>18</v>
      </c>
      <c r="S590" s="81">
        <f>DVOA!$AE$620</f>
        <v>26</v>
      </c>
      <c r="T590" s="75"/>
      <c r="U590" s="87">
        <f>DVOA!$AE$632</f>
        <v>15</v>
      </c>
      <c r="V590" s="88"/>
      <c r="W590" s="82">
        <f>DVOA!$AE$628</f>
        <v>5</v>
      </c>
      <c r="X590" s="72"/>
      <c r="Y590" s="72"/>
      <c r="Z590" s="72"/>
      <c r="AA590" s="72"/>
      <c r="AB590" s="72"/>
      <c r="AC590" s="72"/>
      <c r="AD590" s="72"/>
      <c r="AE590" s="72"/>
      <c r="AF590" s="72"/>
    </row>
    <row r="591" spans="1:32" x14ac:dyDescent="0.3">
      <c r="A591" s="73">
        <v>10</v>
      </c>
      <c r="B591" s="96">
        <v>44878</v>
      </c>
      <c r="C591" s="84" t="s">
        <v>204</v>
      </c>
      <c r="D591" s="99">
        <v>0.68402777777777779</v>
      </c>
      <c r="E591" s="85" t="s">
        <v>170</v>
      </c>
      <c r="G591" s="73">
        <f>$G$54</f>
        <v>0.33300000000000002</v>
      </c>
      <c r="H591" s="73">
        <f>DVOA!$F$9</f>
        <v>31</v>
      </c>
      <c r="I591" s="73">
        <f>DVOA!$F$11</f>
        <v>14</v>
      </c>
      <c r="J591" s="73">
        <f>DVOA!$F$15</f>
        <v>30</v>
      </c>
      <c r="K591" s="73">
        <f>DVOA!$F$18</f>
        <v>9</v>
      </c>
      <c r="L591" s="73">
        <f>DVOA!$F$19</f>
        <v>7</v>
      </c>
      <c r="M591" s="73">
        <f>DVOA!$F$20</f>
        <v>24</v>
      </c>
      <c r="N591" s="73">
        <f>DVOA!$F$23</f>
        <v>32</v>
      </c>
      <c r="O591" s="81">
        <f>DVOA!$F$12</f>
        <v>32</v>
      </c>
      <c r="P591" s="88"/>
      <c r="Q591" s="82">
        <f>DVOA!$AE$9</f>
        <v>21</v>
      </c>
      <c r="R591" s="73">
        <f>DVOA!$AE$10</f>
        <v>24</v>
      </c>
      <c r="S591" s="81">
        <f>DVOA!$AE$11</f>
        <v>16</v>
      </c>
      <c r="T591" s="75"/>
      <c r="U591" s="87">
        <f>DVOA!$AE$23</f>
        <v>27</v>
      </c>
      <c r="V591" s="88"/>
      <c r="W591" s="82">
        <f>DVOA!$AE$19</f>
        <v>31</v>
      </c>
      <c r="X591" s="72"/>
      <c r="Y591" s="72"/>
      <c r="Z591" s="72"/>
      <c r="AA591" s="72"/>
      <c r="AB591" s="72"/>
      <c r="AC591" s="72"/>
      <c r="AD591" s="72"/>
      <c r="AE591" s="72"/>
      <c r="AF591" s="72"/>
    </row>
    <row r="592" spans="1:32" x14ac:dyDescent="0.3">
      <c r="A592" s="73">
        <v>11</v>
      </c>
      <c r="B592" s="96">
        <v>44885</v>
      </c>
      <c r="C592" s="84" t="s">
        <v>178</v>
      </c>
      <c r="D592" s="99">
        <v>0.54166666666666663</v>
      </c>
      <c r="E592" s="84" t="s">
        <v>170</v>
      </c>
      <c r="F592" s="113"/>
      <c r="G592" s="84">
        <f>$G$12</f>
        <v>0.33300000000000002</v>
      </c>
      <c r="H592" s="73">
        <f>DVOA!$F$471</f>
        <v>10</v>
      </c>
      <c r="I592" s="73">
        <f>DVOA!$F$473</f>
        <v>18</v>
      </c>
      <c r="J592" s="73">
        <f>DVOA!$F$477</f>
        <v>11</v>
      </c>
      <c r="K592" s="73">
        <f>DVOA!$F$480</f>
        <v>16</v>
      </c>
      <c r="L592" s="73">
        <f>DVOA!$F$481</f>
        <v>9</v>
      </c>
      <c r="M592" s="73">
        <f>DVOA!$F$482</f>
        <v>25</v>
      </c>
      <c r="N592" s="73">
        <f>DVOA!$F$485</f>
        <v>3</v>
      </c>
      <c r="O592" s="110">
        <f>DVOA!$F$474</f>
        <v>4</v>
      </c>
      <c r="P592" s="88"/>
      <c r="Q592" s="112">
        <f>DVOA!$AE$471</f>
        <v>26</v>
      </c>
      <c r="R592" s="73">
        <f>DVOA!$AE$472</f>
        <v>28</v>
      </c>
      <c r="S592" s="110">
        <f>DVOA!$AE$473</f>
        <v>13</v>
      </c>
      <c r="T592" s="75"/>
      <c r="U592" s="111">
        <f>DVOA!$AE$485</f>
        <v>32</v>
      </c>
      <c r="V592" s="88"/>
      <c r="W592" s="112">
        <f>DVOA!$AE$481</f>
        <v>27</v>
      </c>
      <c r="X592" s="72"/>
      <c r="Y592" s="72"/>
      <c r="Z592" s="72"/>
      <c r="AA592" s="72"/>
      <c r="AB592" s="72"/>
      <c r="AC592" s="72"/>
      <c r="AD592" s="72"/>
      <c r="AE592" s="72"/>
      <c r="AF592" s="72"/>
    </row>
    <row r="593" spans="1:32" x14ac:dyDescent="0.3">
      <c r="A593" s="73">
        <v>12</v>
      </c>
      <c r="B593" s="96">
        <v>44892</v>
      </c>
      <c r="C593" s="84" t="s">
        <v>195</v>
      </c>
      <c r="D593" s="99">
        <v>0.68402777777777779</v>
      </c>
      <c r="E593" s="84" t="s">
        <v>170</v>
      </c>
      <c r="G593" s="77">
        <f>$G$6</f>
        <v>0.66700000000000004</v>
      </c>
      <c r="H593" s="73">
        <f>DVOA!$F$324</f>
        <v>9</v>
      </c>
      <c r="I593" s="73">
        <f>DVOA!$F$326</f>
        <v>6</v>
      </c>
      <c r="J593" s="73">
        <f>DVOA!$F$330</f>
        <v>14</v>
      </c>
      <c r="K593" s="73">
        <f>DVOA!$F$333</f>
        <v>29</v>
      </c>
      <c r="L593" s="73">
        <f>DVOA!$F$334</f>
        <v>14</v>
      </c>
      <c r="M593" s="73">
        <f>DVOA!$F$335</f>
        <v>21</v>
      </c>
      <c r="N593" s="73">
        <f>DVOA!$F$338</f>
        <v>8</v>
      </c>
      <c r="O593" s="81">
        <f>DVOA!$F$327</f>
        <v>21</v>
      </c>
      <c r="P593" s="88"/>
      <c r="Q593" s="82">
        <f>DVOA!$AE$324</f>
        <v>10</v>
      </c>
      <c r="R593" s="73">
        <f>DVOA!$AE$325</f>
        <v>7</v>
      </c>
      <c r="S593" s="81">
        <f>DVOA!$AE$326</f>
        <v>29</v>
      </c>
      <c r="T593" s="75"/>
      <c r="U593" s="87">
        <f>DVOA!$AE$338</f>
        <v>30</v>
      </c>
      <c r="V593" s="88"/>
      <c r="W593" s="82">
        <f>DVOA!$AE$334</f>
        <v>8</v>
      </c>
      <c r="X593" s="72"/>
      <c r="Y593" s="72"/>
      <c r="Z593" s="72"/>
      <c r="AA593" s="72"/>
      <c r="AB593" s="72"/>
      <c r="AC593" s="72"/>
      <c r="AD593" s="72"/>
      <c r="AE593" s="72"/>
      <c r="AF593" s="72"/>
    </row>
    <row r="594" spans="1:32" x14ac:dyDescent="0.3">
      <c r="A594" s="73">
        <v>13</v>
      </c>
      <c r="B594" s="96">
        <v>44899</v>
      </c>
      <c r="C594" s="85" t="s">
        <v>168</v>
      </c>
      <c r="D594" s="99">
        <v>0.67013888888888884</v>
      </c>
      <c r="E594" s="85" t="s">
        <v>170</v>
      </c>
      <c r="G594" s="73">
        <f>$G$11</f>
        <v>0.33300000000000002</v>
      </c>
      <c r="H594" s="73">
        <f>DVOA!$F$597</f>
        <v>3</v>
      </c>
      <c r="I594" s="73">
        <f>DVOA!$F$599</f>
        <v>3</v>
      </c>
      <c r="J594" s="73">
        <f>DVOA!$F$603</f>
        <v>5</v>
      </c>
      <c r="K594" s="73">
        <f>DVOA!$F$606</f>
        <v>5</v>
      </c>
      <c r="L594" s="73">
        <f>DVOA!$F$607</f>
        <v>11</v>
      </c>
      <c r="M594" s="73">
        <f>DVOA!$F$608</f>
        <v>32</v>
      </c>
      <c r="N594" s="73">
        <f>DVOA!$F$611</f>
        <v>2</v>
      </c>
      <c r="O594" s="81">
        <f>DVOA!$F$600</f>
        <v>5</v>
      </c>
      <c r="P594" s="88"/>
      <c r="Q594" s="82">
        <f>DVOA!$AE$597</f>
        <v>23</v>
      </c>
      <c r="R594" s="73">
        <f>DVOA!$AE$598</f>
        <v>19</v>
      </c>
      <c r="S594" s="81">
        <f>DVOA!$AE$599</f>
        <v>20</v>
      </c>
      <c r="T594" s="75"/>
      <c r="U594" s="87">
        <f>DVOA!$AE$611</f>
        <v>16</v>
      </c>
      <c r="V594" s="88"/>
      <c r="W594" s="82">
        <f>DVOA!$AE$607</f>
        <v>9</v>
      </c>
      <c r="X594" s="72"/>
      <c r="Y594" s="72"/>
      <c r="Z594" s="72"/>
      <c r="AA594" s="72"/>
      <c r="AB594" s="72"/>
      <c r="AC594" s="72"/>
      <c r="AD594" s="72"/>
      <c r="AE594" s="72"/>
      <c r="AF594" s="72"/>
    </row>
    <row r="595" spans="1:32" x14ac:dyDescent="0.3">
      <c r="A595" s="73">
        <v>14</v>
      </c>
      <c r="B595" s="96">
        <v>44903</v>
      </c>
      <c r="C595" s="84" t="s">
        <v>213</v>
      </c>
      <c r="D595" s="99">
        <v>0.84375</v>
      </c>
      <c r="E595" s="85" t="s">
        <v>221</v>
      </c>
      <c r="G595" s="73">
        <f>$G$7</f>
        <v>0</v>
      </c>
      <c r="H595" s="73">
        <f>DVOA!$F$345</f>
        <v>20</v>
      </c>
      <c r="I595" s="73">
        <f>DVOA!$F$347</f>
        <v>15</v>
      </c>
      <c r="J595" s="73">
        <f>DVOA!$F$351</f>
        <v>23</v>
      </c>
      <c r="K595" s="73">
        <f>DVOA!$F$354</f>
        <v>8</v>
      </c>
      <c r="L595" s="73">
        <f>DVOA!$F$355</f>
        <v>2</v>
      </c>
      <c r="M595" s="73">
        <f>DVOA!$F$356</f>
        <v>29</v>
      </c>
      <c r="N595" s="73">
        <f>DVOA!$F$359</f>
        <v>19</v>
      </c>
      <c r="O595" s="81">
        <f>DVOA!$F$348</f>
        <v>29</v>
      </c>
      <c r="P595" s="88"/>
      <c r="Q595" s="82">
        <f>DVOA!$AE$345</f>
        <v>24</v>
      </c>
      <c r="R595" s="73">
        <f>DVOA!$AE$346</f>
        <v>20</v>
      </c>
      <c r="S595" s="81">
        <f>DVOA!$AE$347</f>
        <v>23</v>
      </c>
      <c r="T595" s="75"/>
      <c r="U595" s="87">
        <f>DVOA!$AE$359</f>
        <v>10</v>
      </c>
      <c r="V595" s="88"/>
      <c r="W595" s="82">
        <f>DVOA!$AE$355</f>
        <v>15</v>
      </c>
      <c r="X595" s="72"/>
      <c r="Y595" s="72"/>
      <c r="Z595" s="72"/>
      <c r="AA595" s="72"/>
      <c r="AB595" s="72"/>
      <c r="AC595" s="72"/>
      <c r="AD595" s="72"/>
      <c r="AE595" s="72"/>
      <c r="AF595" s="72"/>
    </row>
    <row r="596" spans="1:32" x14ac:dyDescent="0.3">
      <c r="A596" s="73">
        <v>15</v>
      </c>
      <c r="B596" s="96">
        <v>44914</v>
      </c>
      <c r="C596" s="85" t="s">
        <v>205</v>
      </c>
      <c r="D596" s="99">
        <v>0.84375</v>
      </c>
      <c r="E596" s="85" t="s">
        <v>171</v>
      </c>
      <c r="G596" s="73">
        <f>$G$109</f>
        <v>0.66700000000000004</v>
      </c>
      <c r="H596" s="73">
        <f>DVOA!$F$240</f>
        <v>19</v>
      </c>
      <c r="I596" s="73">
        <f>DVOA!$F$242</f>
        <v>32</v>
      </c>
      <c r="J596" s="73">
        <f>DVOA!$F$246</f>
        <v>13</v>
      </c>
      <c r="K596" s="73">
        <f>DVOA!$F$249</f>
        <v>32</v>
      </c>
      <c r="L596" s="73">
        <f>DVOA!$F$250</f>
        <v>3</v>
      </c>
      <c r="M596" s="73">
        <f>DVOA!$F$251</f>
        <v>5</v>
      </c>
      <c r="N596" s="73">
        <f>DVOA!$F$254</f>
        <v>14</v>
      </c>
      <c r="O596" s="81">
        <f>DVOA!$F$243</f>
        <v>17</v>
      </c>
      <c r="P596" s="88"/>
      <c r="Q596" s="82">
        <f>DVOA!$AE$240</f>
        <v>9</v>
      </c>
      <c r="R596" s="73">
        <f>DVOA!$AE$241</f>
        <v>13</v>
      </c>
      <c r="S596" s="81">
        <f>DVOA!$AE$242</f>
        <v>7</v>
      </c>
      <c r="T596" s="75"/>
      <c r="U596" s="87">
        <f>DVOA!$AE$254</f>
        <v>14</v>
      </c>
      <c r="V596" s="88"/>
      <c r="W596" s="82">
        <f>DVOA!$AE$250</f>
        <v>12</v>
      </c>
      <c r="X596" s="72"/>
      <c r="Y596" s="72"/>
      <c r="Z596" s="72"/>
      <c r="AA596" s="72"/>
      <c r="AB596" s="72"/>
      <c r="AC596" s="72"/>
      <c r="AD596" s="72"/>
      <c r="AE596" s="72"/>
      <c r="AF596" s="72"/>
    </row>
    <row r="597" spans="1:32" x14ac:dyDescent="0.3">
      <c r="A597" s="73">
        <v>16</v>
      </c>
      <c r="B597" s="96">
        <v>44920</v>
      </c>
      <c r="C597" s="84" t="s">
        <v>212</v>
      </c>
      <c r="D597" s="99">
        <v>0.6875</v>
      </c>
      <c r="E597" s="85" t="s">
        <v>169</v>
      </c>
      <c r="G597" s="73">
        <f>$G$20</f>
        <v>0.66700000000000004</v>
      </c>
      <c r="H597" s="73">
        <f>DVOA!$F$198</f>
        <v>5</v>
      </c>
      <c r="I597" s="73">
        <f>DVOA!$F$200</f>
        <v>8</v>
      </c>
      <c r="J597" s="73">
        <f>DVOA!$F$204</f>
        <v>4</v>
      </c>
      <c r="K597" s="73">
        <f>DVOA!$F$207</f>
        <v>3</v>
      </c>
      <c r="L597" s="73">
        <f>DVOA!$F$208</f>
        <v>12</v>
      </c>
      <c r="M597" s="73">
        <f>DVOA!$F$209</f>
        <v>8</v>
      </c>
      <c r="N597" s="73">
        <f>DVOA!$F$212</f>
        <v>20</v>
      </c>
      <c r="O597" s="81">
        <f>DVOA!$F$201</f>
        <v>15</v>
      </c>
      <c r="P597" s="88"/>
      <c r="Q597" s="82">
        <f>DVOA!$AE$198</f>
        <v>22</v>
      </c>
      <c r="R597" s="73">
        <f>DVOA!$AE$199</f>
        <v>14</v>
      </c>
      <c r="S597" s="81">
        <f>DVOA!$AE$200</f>
        <v>21</v>
      </c>
      <c r="T597" s="75"/>
      <c r="U597" s="87">
        <f>DVOA!$AE$212</f>
        <v>25</v>
      </c>
      <c r="V597" s="88"/>
      <c r="W597" s="82">
        <f>DVOA!$AE$208</f>
        <v>10</v>
      </c>
      <c r="X597" s="72"/>
      <c r="Y597" s="72"/>
      <c r="Z597" s="72"/>
      <c r="AA597" s="72"/>
      <c r="AB597" s="72"/>
      <c r="AC597" s="72"/>
      <c r="AD597" s="72"/>
      <c r="AE597" s="72"/>
      <c r="AF597" s="72"/>
    </row>
    <row r="598" spans="1:32" x14ac:dyDescent="0.3">
      <c r="A598" s="73">
        <v>17</v>
      </c>
      <c r="B598" s="96">
        <v>44562</v>
      </c>
      <c r="C598" s="84" t="s">
        <v>211</v>
      </c>
      <c r="D598" s="99">
        <v>0.84722222222222221</v>
      </c>
      <c r="E598" s="85" t="s">
        <v>194</v>
      </c>
      <c r="G598" s="73">
        <f>$G$17</f>
        <v>0.33300000000000002</v>
      </c>
      <c r="H598" s="73">
        <f>DVOA!$F$366</f>
        <v>15</v>
      </c>
      <c r="I598" s="73">
        <f>DVOA!$F$368</f>
        <v>11</v>
      </c>
      <c r="J598" s="73">
        <f>DVOA!$F$372</f>
        <v>18</v>
      </c>
      <c r="K598" s="73">
        <f>DVOA!$F$375</f>
        <v>21</v>
      </c>
      <c r="L598" s="73">
        <f>DVOA!$F$376</f>
        <v>1</v>
      </c>
      <c r="M598" s="73">
        <f>DVOA!$F$377</f>
        <v>31</v>
      </c>
      <c r="N598" s="73">
        <f>DVOA!$F$380</f>
        <v>13</v>
      </c>
      <c r="O598" s="81">
        <f>DVOA!$F$369</f>
        <v>31</v>
      </c>
      <c r="P598" s="88"/>
      <c r="Q598" s="82">
        <f>DVOA!$AE$366</f>
        <v>14</v>
      </c>
      <c r="R598" s="73">
        <f>DVOA!$AE$367</f>
        <v>10</v>
      </c>
      <c r="S598" s="81">
        <f>DVOA!$AE$368</f>
        <v>31</v>
      </c>
      <c r="T598" s="75"/>
      <c r="U598" s="87">
        <f>DVOA!$AE$380</f>
        <v>23</v>
      </c>
      <c r="V598" s="88"/>
      <c r="W598" s="82">
        <f>DVOA!$AE$376</f>
        <v>22</v>
      </c>
      <c r="X598" s="72"/>
      <c r="Y598" s="72"/>
      <c r="Z598" s="72"/>
      <c r="AA598" s="72"/>
      <c r="AB598" s="72"/>
      <c r="AC598" s="72"/>
      <c r="AD598" s="72"/>
      <c r="AE598" s="72"/>
      <c r="AF598" s="72"/>
    </row>
    <row r="599" spans="1:32" x14ac:dyDescent="0.3">
      <c r="A599" s="73">
        <v>18</v>
      </c>
      <c r="B599" s="96">
        <v>44569</v>
      </c>
      <c r="C599" s="84" t="s">
        <v>161</v>
      </c>
      <c r="D599" s="99" t="s">
        <v>200</v>
      </c>
      <c r="E599" s="85"/>
      <c r="G599" s="73">
        <f>$G$11</f>
        <v>0.33300000000000002</v>
      </c>
      <c r="H599" s="73">
        <f>DVOA!$F$597</f>
        <v>3</v>
      </c>
      <c r="I599" s="73">
        <f>DVOA!$F$599</f>
        <v>3</v>
      </c>
      <c r="J599" s="73">
        <f>DVOA!$F$603</f>
        <v>5</v>
      </c>
      <c r="K599" s="73">
        <f>DVOA!$F$606</f>
        <v>5</v>
      </c>
      <c r="L599" s="73">
        <f>DVOA!$F$607</f>
        <v>11</v>
      </c>
      <c r="M599" s="73">
        <f>DVOA!$F$608</f>
        <v>32</v>
      </c>
      <c r="N599" s="73">
        <f>DVOA!$F$611</f>
        <v>2</v>
      </c>
      <c r="O599" s="81">
        <f>DVOA!$F$600</f>
        <v>5</v>
      </c>
      <c r="P599" s="79"/>
      <c r="Q599" s="82">
        <f>DVOA!$AE$597</f>
        <v>23</v>
      </c>
      <c r="R599" s="73">
        <f>DVOA!$AE$598</f>
        <v>19</v>
      </c>
      <c r="S599" s="81">
        <f>DVOA!$AE$599</f>
        <v>20</v>
      </c>
      <c r="T599" s="80"/>
      <c r="U599" s="87">
        <f>DVOA!$AE$611</f>
        <v>16</v>
      </c>
      <c r="V599" s="79"/>
      <c r="W599" s="82">
        <f>DVOA!$AE$607</f>
        <v>9</v>
      </c>
      <c r="X599" s="72"/>
      <c r="Y599" s="72"/>
      <c r="Z599" s="72"/>
      <c r="AA599" s="72"/>
      <c r="AB599" s="72"/>
      <c r="AC599" s="72"/>
      <c r="AD599" s="72"/>
      <c r="AE599" s="72"/>
      <c r="AF599" s="72"/>
    </row>
    <row r="601" spans="1:32" x14ac:dyDescent="0.3">
      <c r="B601" s="96" t="s">
        <v>148</v>
      </c>
      <c r="C601" s="73" t="s">
        <v>124</v>
      </c>
      <c r="D601" s="98" t="s">
        <v>144</v>
      </c>
      <c r="E601" s="73" t="s">
        <v>124</v>
      </c>
      <c r="F601" s="73" t="s">
        <v>145</v>
      </c>
      <c r="G601" s="73" t="s">
        <v>124</v>
      </c>
      <c r="H601" s="73" t="s">
        <v>146</v>
      </c>
      <c r="I601" s="73" t="s">
        <v>124</v>
      </c>
      <c r="J601" s="73" t="s">
        <v>110</v>
      </c>
      <c r="K601" s="73" t="s">
        <v>124</v>
      </c>
      <c r="L601" s="73" t="s">
        <v>111</v>
      </c>
      <c r="M601" s="73" t="s">
        <v>124</v>
      </c>
      <c r="N601" s="73" t="s">
        <v>112</v>
      </c>
      <c r="O601" s="73" t="s">
        <v>124</v>
      </c>
      <c r="P601" s="73" t="s">
        <v>113</v>
      </c>
      <c r="Q601" s="73" t="s">
        <v>124</v>
      </c>
      <c r="R601" s="73" t="s">
        <v>114</v>
      </c>
      <c r="S601" s="81" t="s">
        <v>124</v>
      </c>
      <c r="T601" s="71"/>
      <c r="U601" s="82" t="s">
        <v>33</v>
      </c>
      <c r="V601" s="73" t="s">
        <v>124</v>
      </c>
      <c r="W601" s="73" t="s">
        <v>34</v>
      </c>
      <c r="X601" s="73" t="s">
        <v>124</v>
      </c>
      <c r="Y601" s="73" t="s">
        <v>35</v>
      </c>
      <c r="Z601" s="81" t="s">
        <v>124</v>
      </c>
      <c r="AA601" s="71"/>
      <c r="AB601" s="87" t="s">
        <v>149</v>
      </c>
      <c r="AC601" s="81" t="s">
        <v>124</v>
      </c>
      <c r="AD601" s="71"/>
      <c r="AE601" s="82" t="s">
        <v>150</v>
      </c>
      <c r="AF601" s="73" t="s">
        <v>124</v>
      </c>
    </row>
    <row r="602" spans="1:32" x14ac:dyDescent="0.3">
      <c r="A602" s="73" t="s">
        <v>132</v>
      </c>
      <c r="B602" s="104">
        <f>AVERAGE(G582,G583,G584,G585,G586,G587,G592,G589,G590,G591,G593,G594,G595,G596,G597,G598,G599)</f>
        <v>0.43129411764705888</v>
      </c>
      <c r="C602" s="73">
        <f>$AJ$20</f>
        <v>28</v>
      </c>
      <c r="D602" s="104">
        <f>AVERAGE(H582,H583,H584,H585,H586,H587,H592,H589,H590,H591,H593,H594,H595,H596,H597,H598,H599)</f>
        <v>15.176470588235293</v>
      </c>
      <c r="E602" s="73">
        <f>$AJ$55</f>
        <v>8</v>
      </c>
      <c r="F602" s="104">
        <f>AVERAGE(I582,I583,I584,I585,I586,I587,I592,I589,I590,I591,I593,I594,I595,I596,I597,I598,I599)</f>
        <v>14.117647058823529</v>
      </c>
      <c r="G602" s="73">
        <f>$AJ$90</f>
        <v>7</v>
      </c>
      <c r="H602" s="104">
        <f>AVERAGE(J582,J583,J584,J585,J586,J587,J592,J589,J590,J591,J593,J594,J595,J596,J597,J598,J599)</f>
        <v>15.588235294117647</v>
      </c>
      <c r="I602" s="73">
        <f>$AJ$125</f>
        <v>11</v>
      </c>
      <c r="J602" s="104">
        <f>AVERAGE(K582,K583,K584,K585,K586,K587,K592,K589,K590,K591,K593,K594,K595,K596,K597,K598,K599)</f>
        <v>15.705882352941176</v>
      </c>
      <c r="K602" s="73">
        <f>$AJ$160</f>
        <v>9</v>
      </c>
      <c r="L602" s="104">
        <f>AVERAGE(L582,L583,L584,L585,L586,L587,L592,L589,L590,L591,L593,L594,L595,L596,L597,L598,L599)</f>
        <v>12.352941176470589</v>
      </c>
      <c r="M602" s="73">
        <f>$AJ$195</f>
        <v>2</v>
      </c>
      <c r="N602" s="104">
        <f>AVERAGE(M582,M583,M584,M585,M586,M587,M592,M589,M590,M591,M593,M594,M595,M596,M597,M598,M599)</f>
        <v>18.352941176470587</v>
      </c>
      <c r="O602" s="73">
        <f>$AJ$230</f>
        <v>26</v>
      </c>
      <c r="P602" s="104">
        <f>AVERAGE(N582,N583,N584,N585,N586,N587,N592,N589,N590,N591,N593,N594,N595,N596,N597,N598,N599)</f>
        <v>16.117647058823529</v>
      </c>
      <c r="Q602" s="73">
        <f>$AJ$265</f>
        <v>11</v>
      </c>
      <c r="R602" s="104">
        <f>AVERAGE(O582,O583,O584,O585,O586,O587,O592,O589,O590,O591,O593,O594,O595,O596,O597,O598,O599)</f>
        <v>17.411764705882351</v>
      </c>
      <c r="S602" s="81">
        <f>$AJ$300</f>
        <v>18</v>
      </c>
      <c r="T602" s="75"/>
      <c r="U602" s="104">
        <f>AVERAGE(Q582,Q583,Q584,Q585,Q586,Q587,Q592,Q589,Q590,Q591,Q593,Q594,Q595,Q596,Q597,Q598,Q599)</f>
        <v>17.529411764705884</v>
      </c>
      <c r="V602" s="73">
        <f>$BL$55</f>
        <v>22</v>
      </c>
      <c r="W602" s="104">
        <f>AVERAGE(R582,R583,R584,R585,R586,R587,R592,R589,R590,R591,R593,R594,R595,R596,R597,R598,R599)</f>
        <v>16.411764705882351</v>
      </c>
      <c r="X602" s="73">
        <f>$BL$125</f>
        <v>18</v>
      </c>
      <c r="Y602" s="104">
        <f>AVERAGE(S582,S583,S584,S585,S586,S587,S592,S589,S590,S591,S593,S594,S595,S596,S597,S598,S599)</f>
        <v>18.764705882352942</v>
      </c>
      <c r="Z602" s="81">
        <f>$BL$90</f>
        <v>25</v>
      </c>
      <c r="AA602" s="75"/>
      <c r="AB602" s="105">
        <f>AVERAGE(U582,U583,U584,U585,U586,U587,U592,U589,U590,U591,U593,U594,U595,U596,U597,U598,U599)</f>
        <v>15.529411764705882</v>
      </c>
      <c r="AC602" s="73">
        <f>$CN$90</f>
        <v>12</v>
      </c>
      <c r="AD602" s="75"/>
      <c r="AE602" s="104">
        <f>AVERAGE(W582,W583,W584,W585,W586,W587,W592,W589,W590,W591,W593,W594,W595,W596,W597,W598,W599)</f>
        <v>15.294117647058824</v>
      </c>
      <c r="AF602" s="73">
        <f>$CN$55</f>
        <v>6</v>
      </c>
    </row>
    <row r="603" spans="1:32" x14ac:dyDescent="0.3">
      <c r="A603" s="73" t="s">
        <v>133</v>
      </c>
      <c r="B603" s="104">
        <f>AVERAGE(G582,G583,G584,G585,G586,G587,G590,G589)</f>
        <v>0.45825000000000005</v>
      </c>
      <c r="C603" s="73">
        <f>$AN$20</f>
        <v>21</v>
      </c>
      <c r="D603" s="104">
        <f>AVERAGE(H582,H583,H584,H585,H586,H587,H590,H589)</f>
        <v>17.875</v>
      </c>
      <c r="E603" s="73">
        <f>$AN$55</f>
        <v>22</v>
      </c>
      <c r="F603" s="104">
        <f>AVERAGE(I582,I583,I584,I585,I586,I587,I590,I589)</f>
        <v>16.25</v>
      </c>
      <c r="G603" s="73">
        <f>$AN$90</f>
        <v>16</v>
      </c>
      <c r="H603" s="104">
        <f>AVERAGE(J582,J583,J584,J585,J586,J587,J590,J589)</f>
        <v>17.75</v>
      </c>
      <c r="I603" s="73">
        <f>$AN$125</f>
        <v>21</v>
      </c>
      <c r="J603" s="104">
        <f>AVERAGE(K582,K583,K584,K585,K586,K587,K590,K589)</f>
        <v>17.375</v>
      </c>
      <c r="K603" s="73">
        <f>$AN$160</f>
        <v>23</v>
      </c>
      <c r="L603" s="104">
        <f>AVERAGE(L582,L583,L584,L585,L586,L587,L590,L589)</f>
        <v>17.5</v>
      </c>
      <c r="M603" s="73">
        <f>$AN$195</f>
        <v>20</v>
      </c>
      <c r="N603" s="104">
        <f>AVERAGE(M582,M583,M584,M585,M586,M587,M590,M589)</f>
        <v>13.125</v>
      </c>
      <c r="O603" s="73">
        <f>$AN$230</f>
        <v>6</v>
      </c>
      <c r="P603" s="104">
        <f>AVERAGE(N582,N583,N584,N585,N586,N587,N590,N589)</f>
        <v>20.125</v>
      </c>
      <c r="Q603" s="73">
        <f>$AN$265</f>
        <v>30</v>
      </c>
      <c r="R603" s="104">
        <f>AVERAGE(O582,O583,O584,O585,O586,O587,O590,O589)</f>
        <v>17.125</v>
      </c>
      <c r="S603" s="81">
        <f>$AN$300</f>
        <v>16</v>
      </c>
      <c r="T603" s="75"/>
      <c r="U603" s="104">
        <f>AVERAGE(Q582,Q583,Q584,Q585,Q586,Q587,Q590,Q589)</f>
        <v>15.75</v>
      </c>
      <c r="V603" s="73">
        <f>$BP$55</f>
        <v>13</v>
      </c>
      <c r="W603" s="104">
        <f>AVERAGE(R582,R583,R584,R585,R586,R587,R590,R589)</f>
        <v>15.625</v>
      </c>
      <c r="X603" s="73">
        <f>$BP$125</f>
        <v>13</v>
      </c>
      <c r="Y603" s="104">
        <f>AVERAGE(S582,S583,S584,S585,S586,S587,S590,S589)</f>
        <v>17.375</v>
      </c>
      <c r="Z603" s="81">
        <f>$BP$90</f>
        <v>23</v>
      </c>
      <c r="AA603" s="75"/>
      <c r="AB603" s="105">
        <f>AVERAGE(U582,U583,U584,U585,U586,U587,U590,U589)</f>
        <v>8.875</v>
      </c>
      <c r="AC603" s="73">
        <f>$CR$90</f>
        <v>1</v>
      </c>
      <c r="AD603" s="75"/>
      <c r="AE603" s="104">
        <f>AVERAGE(W582,W583,W584,W585,W586,W587,W590,W589)</f>
        <v>14.625</v>
      </c>
      <c r="AF603" s="73">
        <f>$CR$55</f>
        <v>10</v>
      </c>
    </row>
    <row r="604" spans="1:32" x14ac:dyDescent="0.3">
      <c r="A604" s="73" t="s">
        <v>134</v>
      </c>
      <c r="B604" s="104">
        <f>AVERAGE(G591:G599)</f>
        <v>0.40733333333333338</v>
      </c>
      <c r="C604" s="73">
        <f>$AR$20</f>
        <v>29</v>
      </c>
      <c r="D604" s="104">
        <f>AVERAGE(H591:H599)</f>
        <v>12.777777777777779</v>
      </c>
      <c r="E604" s="73">
        <f>$AR$55</f>
        <v>6</v>
      </c>
      <c r="F604" s="104">
        <f>AVERAGE(I591:I599)</f>
        <v>12.222222222222221</v>
      </c>
      <c r="G604" s="73">
        <f>$AR$90</f>
        <v>7</v>
      </c>
      <c r="H604" s="104">
        <f>AVERAGE(J591:J599)</f>
        <v>13.666666666666666</v>
      </c>
      <c r="I604" s="73">
        <f>$AR$125</f>
        <v>7</v>
      </c>
      <c r="J604" s="104">
        <f>AVERAGE(K591:K599)</f>
        <v>14.222222222222221</v>
      </c>
      <c r="K604" s="73">
        <f>$AR$160</f>
        <v>9</v>
      </c>
      <c r="L604" s="104">
        <f>AVERAGE(L591:L599)</f>
        <v>7.7777777777777777</v>
      </c>
      <c r="M604" s="73">
        <f>$AR$195</f>
        <v>1</v>
      </c>
      <c r="N604" s="104">
        <f>AVERAGE(M591:M599)</f>
        <v>23</v>
      </c>
      <c r="O604" s="73">
        <f>$AR$230</f>
        <v>31</v>
      </c>
      <c r="P604" s="104">
        <f>AVERAGE(N591:N599)</f>
        <v>12.555555555555555</v>
      </c>
      <c r="Q604" s="73">
        <f>$AR$265</f>
        <v>1</v>
      </c>
      <c r="R604" s="104">
        <f>AVERAGE(O591:O599)</f>
        <v>17.666666666666668</v>
      </c>
      <c r="S604" s="81">
        <f>$AR$300</f>
        <v>19</v>
      </c>
      <c r="T604" s="75"/>
      <c r="U604" s="104">
        <f>AVERAGE(Q591:Q599)</f>
        <v>19.111111111111111</v>
      </c>
      <c r="V604" s="73">
        <f>$BT$55</f>
        <v>27</v>
      </c>
      <c r="W604" s="104">
        <f>AVERAGE(R591:R599)</f>
        <v>17.111111111111111</v>
      </c>
      <c r="X604" s="73">
        <f>$BT$125</f>
        <v>19</v>
      </c>
      <c r="Y604" s="104">
        <f>AVERAGE(S591:S599)</f>
        <v>20</v>
      </c>
      <c r="Z604" s="81">
        <f>$BT$90</f>
        <v>26</v>
      </c>
      <c r="AA604" s="75"/>
      <c r="AB604" s="105">
        <f>AVERAGE(U591:U599)</f>
        <v>21.444444444444443</v>
      </c>
      <c r="AC604" s="73">
        <f>$CV$90</f>
        <v>31</v>
      </c>
      <c r="AD604" s="75"/>
      <c r="AE604" s="104">
        <f>AVERAGE(W591:W599)</f>
        <v>15.888888888888889</v>
      </c>
      <c r="AF604" s="73">
        <f>$CV$55</f>
        <v>12</v>
      </c>
    </row>
    <row r="605" spans="1:32" x14ac:dyDescent="0.3">
      <c r="A605" s="73" t="s">
        <v>135</v>
      </c>
      <c r="B605" s="104">
        <f>AVERAGE(G582,G583,G584,G585)</f>
        <v>0.41649999999999998</v>
      </c>
      <c r="C605" s="73">
        <f>$AV$20</f>
        <v>26</v>
      </c>
      <c r="D605" s="104">
        <f>AVERAGE(H582,H583,H584,H585)</f>
        <v>22.5</v>
      </c>
      <c r="E605" s="73">
        <f>$AV$55</f>
        <v>30</v>
      </c>
      <c r="F605" s="104">
        <f>AVERAGE(I582,I583,I584,I585)</f>
        <v>16.75</v>
      </c>
      <c r="G605" s="73">
        <f>$AV$90</f>
        <v>15</v>
      </c>
      <c r="H605" s="104">
        <f>AVERAGE(J582,J583,J584,J585)</f>
        <v>21.75</v>
      </c>
      <c r="I605" s="73">
        <f>$AV$125</f>
        <v>30</v>
      </c>
      <c r="J605" s="104">
        <f>AVERAGE(K582,K583,K584,K585)</f>
        <v>17</v>
      </c>
      <c r="K605" s="73">
        <f>$AV$160</f>
        <v>18</v>
      </c>
      <c r="L605" s="104">
        <f>AVERAGE(L582,L583,L584,L585)</f>
        <v>21.75</v>
      </c>
      <c r="M605" s="73">
        <f>$AV$195</f>
        <v>27</v>
      </c>
      <c r="N605" s="104">
        <f>AVERAGE(M582,M583,M584,M585)</f>
        <v>15.5</v>
      </c>
      <c r="O605" s="73">
        <f>$AV$230</f>
        <v>13</v>
      </c>
      <c r="P605" s="104">
        <f>AVERAGE(N582,N583,N584,N585)</f>
        <v>22</v>
      </c>
      <c r="Q605" s="73">
        <f>$AV$265</f>
        <v>31</v>
      </c>
      <c r="R605" s="104">
        <f>AVERAGE(O582,O583,O584,O585)</f>
        <v>19.75</v>
      </c>
      <c r="S605" s="81">
        <f>$AV$300</f>
        <v>24</v>
      </c>
      <c r="T605" s="75"/>
      <c r="U605" s="104">
        <f>AVERAGE(Q582,Q583,Q584,Q585)</f>
        <v>11.75</v>
      </c>
      <c r="V605" s="73">
        <f>$BX$55</f>
        <v>6</v>
      </c>
      <c r="W605" s="104">
        <f>AVERAGE(R582,R583,R584,R585)</f>
        <v>12.25</v>
      </c>
      <c r="X605" s="73">
        <f>$BX$125</f>
        <v>6</v>
      </c>
      <c r="Y605" s="104">
        <f>AVERAGE(S582,S583,S584,S585)</f>
        <v>19.5</v>
      </c>
      <c r="Z605" s="81">
        <f>$BX$90</f>
        <v>22</v>
      </c>
      <c r="AA605" s="75"/>
      <c r="AB605" s="105">
        <f>AVERAGE(U582,U583,U584,U585)</f>
        <v>11</v>
      </c>
      <c r="AC605" s="73">
        <f>$CZ$90</f>
        <v>5</v>
      </c>
      <c r="AD605" s="75"/>
      <c r="AE605" s="104">
        <f>AVERAGE(W582,W583,W584,W585)</f>
        <v>16.75</v>
      </c>
      <c r="AF605" s="73">
        <f>$CZ$55</f>
        <v>19</v>
      </c>
    </row>
    <row r="606" spans="1:32" x14ac:dyDescent="0.3">
      <c r="A606" s="73" t="s">
        <v>136</v>
      </c>
      <c r="B606" s="104">
        <f>AVERAGE(G586,G587,G590,G589)</f>
        <v>0.5</v>
      </c>
      <c r="C606" s="73">
        <f>$AZ$20</f>
        <v>10</v>
      </c>
      <c r="D606" s="104">
        <f>AVERAGE(H586,H587,H590,H589)</f>
        <v>13.25</v>
      </c>
      <c r="E606" s="73">
        <f>$AZ$55</f>
        <v>6</v>
      </c>
      <c r="F606" s="104">
        <f>AVERAGE(I586,I587,I590,I589)</f>
        <v>15.75</v>
      </c>
      <c r="G606" s="73">
        <f>$AZ$90</f>
        <v>15</v>
      </c>
      <c r="H606" s="104">
        <f>AVERAGE(J586,J587,J590,J589)</f>
        <v>13.75</v>
      </c>
      <c r="I606" s="73">
        <f>$AZ$125</f>
        <v>7</v>
      </c>
      <c r="J606" s="104">
        <f>AVERAGE(K586,K587,K590,K589)</f>
        <v>17.75</v>
      </c>
      <c r="K606" s="73">
        <f>$AZ$160</f>
        <v>21</v>
      </c>
      <c r="L606" s="104">
        <f>AVERAGE(L586,L587,L590,L589)</f>
        <v>13.25</v>
      </c>
      <c r="M606" s="73">
        <f>$AZ$195</f>
        <v>8</v>
      </c>
      <c r="N606" s="104">
        <f>AVERAGE(M586,M587,M590,M589)</f>
        <v>10.75</v>
      </c>
      <c r="O606" s="73">
        <f>$AZ$230</f>
        <v>5</v>
      </c>
      <c r="P606" s="104">
        <f>AVERAGE(N586,N587,N590,N589)</f>
        <v>18.25</v>
      </c>
      <c r="Q606" s="73">
        <f>$AZ$265</f>
        <v>21</v>
      </c>
      <c r="R606" s="104">
        <f>AVERAGE(O586,O587,O590,O589)</f>
        <v>14.5</v>
      </c>
      <c r="S606" s="81">
        <f>$AZ$300</f>
        <v>14</v>
      </c>
      <c r="T606" s="75"/>
      <c r="U606" s="104">
        <f>AVERAGE(Q586,Q587,Q590,Q589)</f>
        <v>19.75</v>
      </c>
      <c r="V606" s="73">
        <f>$CB$55</f>
        <v>23</v>
      </c>
      <c r="W606" s="104">
        <f>AVERAGE(R586,R587,R590,R589)</f>
        <v>19</v>
      </c>
      <c r="X606" s="73">
        <f>$CB$125</f>
        <v>22</v>
      </c>
      <c r="Y606" s="104">
        <f>AVERAGE(S586,S587,S590,S589)</f>
        <v>15.25</v>
      </c>
      <c r="Z606" s="81">
        <f>$CB$90</f>
        <v>13</v>
      </c>
      <c r="AA606" s="75"/>
      <c r="AB606" s="105">
        <f>AVERAGE(U586,U587,U590,U589)</f>
        <v>6.75</v>
      </c>
      <c r="AC606" s="73">
        <f>$DD$90</f>
        <v>1</v>
      </c>
      <c r="AD606" s="75"/>
      <c r="AE606" s="104">
        <f>AVERAGE(W586,W587,W590,W589)</f>
        <v>12.5</v>
      </c>
      <c r="AF606" s="73">
        <f>$DD$55</f>
        <v>6</v>
      </c>
    </row>
    <row r="607" spans="1:32" x14ac:dyDescent="0.3">
      <c r="A607" s="73" t="s">
        <v>137</v>
      </c>
      <c r="B607" s="104">
        <f>AVERAGE(G591:G594)</f>
        <v>0.41650000000000004</v>
      </c>
      <c r="C607" s="73">
        <f>$BD$20</f>
        <v>24</v>
      </c>
      <c r="D607" s="104">
        <f>AVERAGE(H591:H594)</f>
        <v>13.25</v>
      </c>
      <c r="E607" s="73">
        <f>$BD$55</f>
        <v>8</v>
      </c>
      <c r="F607" s="104">
        <f>AVERAGE(I591:I594)</f>
        <v>10.25</v>
      </c>
      <c r="G607" s="73">
        <f>$BD$90</f>
        <v>5</v>
      </c>
      <c r="H607" s="104">
        <f>AVERAGE(J591:J594)</f>
        <v>15</v>
      </c>
      <c r="I607" s="73">
        <f>$BD$125</f>
        <v>14</v>
      </c>
      <c r="J607" s="104">
        <f>AVERAGE(K591:K594)</f>
        <v>14.75</v>
      </c>
      <c r="K607" s="73">
        <f>$BD$160</f>
        <v>11</v>
      </c>
      <c r="L607" s="104">
        <f>AVERAGE(L591:L594)</f>
        <v>10.25</v>
      </c>
      <c r="M607" s="73">
        <f>$BD$195</f>
        <v>3</v>
      </c>
      <c r="N607" s="104">
        <f>AVERAGE(M591:M594)</f>
        <v>25.5</v>
      </c>
      <c r="O607" s="73">
        <f>$BD$230</f>
        <v>32</v>
      </c>
      <c r="P607" s="104">
        <f>AVERAGE(N591:N594)</f>
        <v>11.25</v>
      </c>
      <c r="Q607" s="73">
        <f>$BD$265</f>
        <v>4</v>
      </c>
      <c r="R607" s="104">
        <f>AVERAGE(O591:O594)</f>
        <v>15.5</v>
      </c>
      <c r="S607" s="81">
        <f>$BD$300</f>
        <v>13</v>
      </c>
      <c r="T607" s="75"/>
      <c r="U607" s="104">
        <f>AVERAGE(Q591:Q594)</f>
        <v>20</v>
      </c>
      <c r="V607" s="73">
        <f>$CF$55</f>
        <v>26</v>
      </c>
      <c r="W607" s="104">
        <f>AVERAGE(R591:R594)</f>
        <v>19.5</v>
      </c>
      <c r="X607" s="73">
        <f>$CF$125</f>
        <v>25</v>
      </c>
      <c r="Y607" s="104">
        <f>AVERAGE(S591:S594)</f>
        <v>19.5</v>
      </c>
      <c r="Z607" s="81">
        <f>$CF$90</f>
        <v>23</v>
      </c>
      <c r="AA607" s="75"/>
      <c r="AB607" s="105">
        <f>AVERAGE(U591:U594)</f>
        <v>26.25</v>
      </c>
      <c r="AC607" s="73">
        <f>$DH$90</f>
        <v>31</v>
      </c>
      <c r="AD607" s="75"/>
      <c r="AE607" s="104">
        <f>AVERAGE(W591:W594)</f>
        <v>18.75</v>
      </c>
      <c r="AF607" s="73">
        <f>$DH$55</f>
        <v>20</v>
      </c>
    </row>
    <row r="608" spans="1:32" x14ac:dyDescent="0.3">
      <c r="A608" s="73" t="s">
        <v>138</v>
      </c>
      <c r="B608" s="104">
        <f>AVERAGE(G595,G596,G597,G598,G599)</f>
        <v>0.4</v>
      </c>
      <c r="C608" s="73">
        <f>$BH$20</f>
        <v>25</v>
      </c>
      <c r="D608" s="104">
        <f>AVERAGE(H595,H596,H597,H598,H599)</f>
        <v>12.4</v>
      </c>
      <c r="E608" s="73">
        <f>$BH$55</f>
        <v>6</v>
      </c>
      <c r="F608" s="104">
        <f>AVERAGE(I595,I596,I597,I598,I599)</f>
        <v>13.8</v>
      </c>
      <c r="G608" s="73">
        <f>$BH$90</f>
        <v>10</v>
      </c>
      <c r="H608" s="104">
        <f>AVERAGE(J595,J596,J597,J598,J599)</f>
        <v>12.6</v>
      </c>
      <c r="I608" s="73">
        <f>$BH$125</f>
        <v>7</v>
      </c>
      <c r="J608" s="104">
        <f>AVERAGE(K595,K596,K597,K598,K599)</f>
        <v>13.8</v>
      </c>
      <c r="K608" s="73">
        <f>$BH$160</f>
        <v>10</v>
      </c>
      <c r="L608" s="104">
        <f>AVERAGE(L595,L596,L597,L598,L599)</f>
        <v>5.8</v>
      </c>
      <c r="M608" s="73">
        <f>$BH$195</f>
        <v>1</v>
      </c>
      <c r="N608" s="104">
        <f>AVERAGE(M595,M596,M597,M598,M599)</f>
        <v>21</v>
      </c>
      <c r="O608" s="73">
        <f>$BH$230</f>
        <v>30</v>
      </c>
      <c r="P608" s="104">
        <f>AVERAGE(N595,N596,N597,N598,N599)</f>
        <v>13.6</v>
      </c>
      <c r="Q608" s="73">
        <f>$BH$265</f>
        <v>8</v>
      </c>
      <c r="R608" s="104">
        <f>AVERAGE(O595,O596,O597,O598,O599)</f>
        <v>19.399999999999999</v>
      </c>
      <c r="S608" s="81">
        <f>$BH$300</f>
        <v>24</v>
      </c>
      <c r="T608" s="80"/>
      <c r="U608" s="104">
        <f>AVERAGE(Q595,Q596,Q597,Q598,Q599)</f>
        <v>18.399999999999999</v>
      </c>
      <c r="V608" s="73">
        <f>$CJ$55</f>
        <v>22</v>
      </c>
      <c r="W608" s="104">
        <f>AVERAGE(R595,R596,R597,R598,R599)</f>
        <v>15.2</v>
      </c>
      <c r="X608" s="73">
        <f>$CJ$125</f>
        <v>13</v>
      </c>
      <c r="Y608" s="104">
        <f>AVERAGE(S595,S596,S597,S598,S599)</f>
        <v>20.399999999999999</v>
      </c>
      <c r="Z608" s="81">
        <f>$CJ$90</f>
        <v>25</v>
      </c>
      <c r="AA608" s="80"/>
      <c r="AB608" s="105">
        <f>AVERAGE(U595,U596,U597,U598,U599)</f>
        <v>17.600000000000001</v>
      </c>
      <c r="AC608" s="73">
        <f>$DL$90</f>
        <v>21</v>
      </c>
      <c r="AD608" s="80"/>
      <c r="AE608" s="104">
        <f>AVERAGE(W595,W596,W597,W598,W599)</f>
        <v>13.6</v>
      </c>
      <c r="AF608" s="73">
        <f>$DL$55</f>
        <v>7</v>
      </c>
    </row>
    <row r="610" spans="1:32" x14ac:dyDescent="0.3">
      <c r="A610" s="418" t="s">
        <v>91</v>
      </c>
      <c r="B610" s="419"/>
      <c r="C610" s="419"/>
      <c r="D610" s="419"/>
      <c r="E610" s="420"/>
    </row>
    <row r="611" spans="1:32" x14ac:dyDescent="0.3">
      <c r="A611" s="421"/>
      <c r="B611" s="422"/>
      <c r="C611" s="422"/>
      <c r="D611" s="422"/>
      <c r="E611" s="423"/>
    </row>
    <row r="612" spans="1:32" x14ac:dyDescent="0.3">
      <c r="A612" s="424"/>
      <c r="B612" s="425"/>
      <c r="C612" s="425"/>
      <c r="D612" s="425"/>
      <c r="E612" s="426"/>
      <c r="H612" s="306" t="s">
        <v>232</v>
      </c>
      <c r="I612" s="307"/>
      <c r="J612" s="307"/>
      <c r="K612" s="307"/>
      <c r="L612" s="307"/>
      <c r="M612" s="307"/>
      <c r="N612" s="307"/>
      <c r="O612" s="307"/>
      <c r="P612" s="307"/>
      <c r="Q612" s="307"/>
      <c r="R612" s="307"/>
      <c r="S612" s="307"/>
      <c r="T612" s="307"/>
      <c r="U612" s="307"/>
      <c r="V612" s="308"/>
      <c r="W612" s="86" t="s">
        <v>38</v>
      </c>
      <c r="X612" s="72"/>
      <c r="Y612" s="72"/>
      <c r="Z612" s="72"/>
      <c r="AA612" s="72"/>
      <c r="AB612" s="72"/>
      <c r="AC612" s="72"/>
      <c r="AD612" s="72"/>
      <c r="AE612" s="72"/>
      <c r="AF612" s="72"/>
    </row>
    <row r="613" spans="1:32" x14ac:dyDescent="0.3">
      <c r="A613" s="73" t="s">
        <v>139</v>
      </c>
      <c r="B613" s="96" t="s">
        <v>140</v>
      </c>
      <c r="C613" s="73" t="s">
        <v>141</v>
      </c>
      <c r="D613" s="98" t="s">
        <v>228</v>
      </c>
      <c r="E613" s="73" t="s">
        <v>142</v>
      </c>
      <c r="G613" s="73" t="s">
        <v>143</v>
      </c>
      <c r="H613" s="74" t="s">
        <v>144</v>
      </c>
      <c r="I613" s="74" t="s">
        <v>145</v>
      </c>
      <c r="J613" s="74" t="s">
        <v>146</v>
      </c>
      <c r="K613" s="74" t="s">
        <v>110</v>
      </c>
      <c r="L613" s="74" t="s">
        <v>111</v>
      </c>
      <c r="M613" s="74" t="s">
        <v>112</v>
      </c>
      <c r="N613" s="74" t="s">
        <v>113</v>
      </c>
      <c r="O613" s="89" t="s">
        <v>114</v>
      </c>
      <c r="P613" s="92"/>
      <c r="Q613" s="76" t="s">
        <v>33</v>
      </c>
      <c r="R613" s="74" t="s">
        <v>34</v>
      </c>
      <c r="S613" s="89" t="s">
        <v>35</v>
      </c>
      <c r="T613" s="71"/>
      <c r="U613" s="93" t="s">
        <v>149</v>
      </c>
      <c r="V613" s="92"/>
      <c r="W613" s="76" t="s">
        <v>150</v>
      </c>
      <c r="X613" s="72"/>
      <c r="Y613" s="72"/>
      <c r="Z613" s="72"/>
      <c r="AA613" s="72"/>
      <c r="AB613" s="72"/>
      <c r="AC613" s="72"/>
      <c r="AD613" s="72"/>
      <c r="AE613" s="72"/>
      <c r="AF613" s="72"/>
    </row>
    <row r="614" spans="1:32" x14ac:dyDescent="0.3">
      <c r="A614" s="73">
        <v>1</v>
      </c>
      <c r="B614" s="96">
        <v>44815</v>
      </c>
      <c r="C614" s="84" t="s">
        <v>179</v>
      </c>
      <c r="D614" s="99">
        <v>0.54166666666666663</v>
      </c>
      <c r="E614" s="85" t="s">
        <v>169</v>
      </c>
      <c r="G614" s="73">
        <f>$G$19</f>
        <v>0.33300000000000002</v>
      </c>
      <c r="H614" s="73">
        <f>DVOA!$F$450</f>
        <v>21</v>
      </c>
      <c r="I614" s="73">
        <f>DVOA!$F$452</f>
        <v>29</v>
      </c>
      <c r="J614" s="73">
        <f>DVOA!$F$456</f>
        <v>16</v>
      </c>
      <c r="K614" s="73">
        <f>DVOA!$F$459</f>
        <v>2</v>
      </c>
      <c r="L614" s="73">
        <f>DVOA!$F$460</f>
        <v>28</v>
      </c>
      <c r="M614" s="73">
        <f>DVOA!$F$461</f>
        <v>10</v>
      </c>
      <c r="N614" s="73">
        <f>DVOA!$F$464</f>
        <v>25</v>
      </c>
      <c r="O614" s="81">
        <f>DVOA!$F$453</f>
        <v>28</v>
      </c>
      <c r="P614" s="88"/>
      <c r="Q614" s="82">
        <f>DVOA!$AE$450</f>
        <v>13</v>
      </c>
      <c r="R614" s="73">
        <f>DVOA!$AE$451</f>
        <v>22</v>
      </c>
      <c r="S614" s="81">
        <f>DVOA!$AE$452</f>
        <v>1</v>
      </c>
      <c r="T614" s="75"/>
      <c r="U614" s="87">
        <f>DVOA!$AE$464</f>
        <v>26</v>
      </c>
      <c r="V614" s="88"/>
      <c r="W614" s="82">
        <f>DVOA!$AE$460</f>
        <v>19</v>
      </c>
      <c r="X614" s="72"/>
      <c r="Y614" s="72"/>
      <c r="Z614" s="72"/>
      <c r="AA614" s="72"/>
      <c r="AB614" s="72"/>
      <c r="AC614" s="72"/>
      <c r="AD614" s="72"/>
      <c r="AE614" s="72"/>
      <c r="AF614" s="72"/>
    </row>
    <row r="615" spans="1:32" x14ac:dyDescent="0.3">
      <c r="A615" s="73">
        <v>2</v>
      </c>
      <c r="B615" s="96">
        <v>44822</v>
      </c>
      <c r="C615" s="84" t="s">
        <v>209</v>
      </c>
      <c r="D615" s="99">
        <v>0.54166666666666663</v>
      </c>
      <c r="E615" s="85" t="s">
        <v>169</v>
      </c>
      <c r="G615" s="73">
        <f>$G$53</f>
        <v>0.66700000000000004</v>
      </c>
      <c r="H615" s="73">
        <f>DVOA!$F$51</f>
        <v>18</v>
      </c>
      <c r="I615" s="73">
        <f>DVOA!$F$53</f>
        <v>23</v>
      </c>
      <c r="J615" s="73">
        <f>DVOA!$F$57</f>
        <v>15</v>
      </c>
      <c r="K615" s="73">
        <f>DVOA!$F$60</f>
        <v>20</v>
      </c>
      <c r="L615" s="73">
        <f>DVOA!$F$61</f>
        <v>18</v>
      </c>
      <c r="M615" s="73">
        <f>DVOA!$F$62</f>
        <v>1</v>
      </c>
      <c r="N615" s="73">
        <f>DVOA!$F$65</f>
        <v>26</v>
      </c>
      <c r="O615" s="81">
        <f>DVOA!$F$54</f>
        <v>14</v>
      </c>
      <c r="P615" s="88"/>
      <c r="Q615" s="82">
        <f>DVOA!$AE$51</f>
        <v>1</v>
      </c>
      <c r="R615" s="73">
        <f>DVOA!$AE$52</f>
        <v>1</v>
      </c>
      <c r="S615" s="81">
        <f>DVOA!$AE$53</f>
        <v>19</v>
      </c>
      <c r="T615" s="75"/>
      <c r="U615" s="87">
        <f>DVOA!$AE$65</f>
        <v>1</v>
      </c>
      <c r="V615" s="88"/>
      <c r="W615" s="82">
        <f>DVOA!$AE$61</f>
        <v>3</v>
      </c>
      <c r="X615" s="72"/>
      <c r="Y615" s="72"/>
      <c r="Z615" s="72"/>
      <c r="AA615" s="72"/>
      <c r="AB615" s="72"/>
      <c r="AC615" s="72"/>
      <c r="AD615" s="72"/>
      <c r="AE615" s="72"/>
      <c r="AF615" s="72"/>
    </row>
    <row r="616" spans="1:32" x14ac:dyDescent="0.3">
      <c r="A616" s="73">
        <v>3</v>
      </c>
      <c r="B616" s="96">
        <v>44829</v>
      </c>
      <c r="C616" s="85" t="s">
        <v>218</v>
      </c>
      <c r="D616" s="99">
        <v>0.54166666666666663</v>
      </c>
      <c r="E616" s="85" t="s">
        <v>169</v>
      </c>
      <c r="G616" s="73">
        <f>$G$73</f>
        <v>0.66700000000000004</v>
      </c>
      <c r="H616" s="73">
        <f>DVOA!$F$72</f>
        <v>2</v>
      </c>
      <c r="I616" s="73">
        <f>DVOA!$F$74</f>
        <v>5</v>
      </c>
      <c r="J616" s="73">
        <f>DVOA!$F$78</f>
        <v>2</v>
      </c>
      <c r="K616" s="73">
        <f>DVOA!$F$81</f>
        <v>14</v>
      </c>
      <c r="L616" s="73">
        <f>DVOA!$F$82</f>
        <v>26</v>
      </c>
      <c r="M616" s="73">
        <f>DVOA!$F$83</f>
        <v>3</v>
      </c>
      <c r="N616" s="73">
        <f>DVOA!$F$86</f>
        <v>1</v>
      </c>
      <c r="O616" s="81">
        <f>DVOA!$F$75</f>
        <v>11</v>
      </c>
      <c r="P616" s="88"/>
      <c r="Q616" s="82">
        <f>DVOA!$AE$72</f>
        <v>6</v>
      </c>
      <c r="R616" s="73">
        <f>DVOA!$AE$73</f>
        <v>5</v>
      </c>
      <c r="S616" s="81">
        <f>DVOA!$AE$74</f>
        <v>32</v>
      </c>
      <c r="T616" s="75"/>
      <c r="U616" s="87">
        <f>DVOA!$AE$86</f>
        <v>8</v>
      </c>
      <c r="V616" s="88"/>
      <c r="W616" s="82">
        <f>DVOA!$AE$82</f>
        <v>1</v>
      </c>
      <c r="X616" s="72"/>
      <c r="Y616" s="72"/>
      <c r="Z616" s="72"/>
      <c r="AA616" s="72"/>
      <c r="AB616" s="72"/>
      <c r="AC616" s="72"/>
      <c r="AD616" s="72"/>
      <c r="AE616" s="72"/>
      <c r="AF616" s="72"/>
    </row>
    <row r="617" spans="1:32" x14ac:dyDescent="0.3">
      <c r="A617" s="73">
        <v>4</v>
      </c>
      <c r="B617" s="96">
        <v>44833</v>
      </c>
      <c r="C617" s="84" t="s">
        <v>192</v>
      </c>
      <c r="D617" s="99">
        <v>0.84375</v>
      </c>
      <c r="E617" s="85" t="s">
        <v>221</v>
      </c>
      <c r="G617" s="73">
        <f>$G$44</f>
        <v>0.33300000000000002</v>
      </c>
      <c r="H617" s="73">
        <f>DVOA!$F$135</f>
        <v>7</v>
      </c>
      <c r="I617" s="73">
        <f>DVOA!$F$137</f>
        <v>9</v>
      </c>
      <c r="J617" s="73">
        <f>DVOA!$F$141</f>
        <v>8</v>
      </c>
      <c r="K617" s="73">
        <f>DVOA!$F$144</f>
        <v>6</v>
      </c>
      <c r="L617" s="73">
        <f>DVOA!$F$145</f>
        <v>22</v>
      </c>
      <c r="M617" s="73">
        <f>DVOA!$F$146</f>
        <v>4</v>
      </c>
      <c r="N617" s="73">
        <f>DVOA!$F$149</f>
        <v>23</v>
      </c>
      <c r="O617" s="81">
        <f>DVOA!$F$138</f>
        <v>9</v>
      </c>
      <c r="P617" s="88"/>
      <c r="Q617" s="82">
        <f>DVOA!$AE$135</f>
        <v>31</v>
      </c>
      <c r="R617" s="73">
        <f>DVOA!$AE$136</f>
        <v>26</v>
      </c>
      <c r="S617" s="81">
        <f>DVOA!$AE$137</f>
        <v>30</v>
      </c>
      <c r="T617" s="75"/>
      <c r="U617" s="87">
        <f>DVOA!$AE$149</f>
        <v>19</v>
      </c>
      <c r="V617" s="88"/>
      <c r="W617" s="82">
        <f>DVOA!$AE$145</f>
        <v>20</v>
      </c>
      <c r="X617" s="72"/>
      <c r="Y617" s="72"/>
      <c r="Z617" s="72"/>
      <c r="AA617" s="72"/>
      <c r="AB617" s="72"/>
      <c r="AC617" s="72"/>
      <c r="AD617" s="72"/>
      <c r="AE617" s="72"/>
      <c r="AF617" s="72"/>
    </row>
    <row r="618" spans="1:32" x14ac:dyDescent="0.3">
      <c r="A618" s="73">
        <v>5</v>
      </c>
      <c r="B618" s="96">
        <v>44843</v>
      </c>
      <c r="C618" s="84" t="s">
        <v>197</v>
      </c>
      <c r="D618" s="99">
        <v>0.54166666666666663</v>
      </c>
      <c r="E618" s="85" t="s">
        <v>169</v>
      </c>
      <c r="G618" s="73">
        <f>$G$70</f>
        <v>0.33300000000000002</v>
      </c>
      <c r="H618" s="73">
        <f>DVOA!$F$513</f>
        <v>32</v>
      </c>
      <c r="I618" s="73">
        <f>DVOA!$F$515</f>
        <v>12</v>
      </c>
      <c r="J618" s="73">
        <f>DVOA!$F$519</f>
        <v>32</v>
      </c>
      <c r="K618" s="73">
        <f>DVOA!$F$522</f>
        <v>13</v>
      </c>
      <c r="L618" s="73">
        <f>DVOA!$F$523</f>
        <v>31</v>
      </c>
      <c r="M618" s="73">
        <f>DVOA!$F$524</f>
        <v>30</v>
      </c>
      <c r="N618" s="73">
        <f>DVOA!$F$527</f>
        <v>15</v>
      </c>
      <c r="O618" s="81">
        <f>DVOA!$F$516</f>
        <v>23</v>
      </c>
      <c r="P618" s="88"/>
      <c r="Q618" s="82">
        <f>DVOA!$AE$513</f>
        <v>19</v>
      </c>
      <c r="R618" s="73">
        <f>DVOA!$AE$514</f>
        <v>23</v>
      </c>
      <c r="S618" s="81">
        <f>DVOA!$AE$515</f>
        <v>17</v>
      </c>
      <c r="T618" s="75"/>
      <c r="U618" s="87">
        <f>DVOA!$AE$527</f>
        <v>7</v>
      </c>
      <c r="V618" s="88"/>
      <c r="W618" s="82">
        <f>DVOA!$AE$523</f>
        <v>30</v>
      </c>
      <c r="X618" s="72"/>
      <c r="Y618" s="72"/>
      <c r="Z618" s="72"/>
      <c r="AA618" s="72"/>
      <c r="AB618" s="72"/>
      <c r="AC618" s="72"/>
      <c r="AD618" s="72"/>
      <c r="AE618" s="72"/>
      <c r="AF618" s="72"/>
    </row>
    <row r="619" spans="1:32" x14ac:dyDescent="0.3">
      <c r="A619" s="73">
        <v>6</v>
      </c>
      <c r="B619" s="96">
        <v>44850</v>
      </c>
      <c r="C619" s="84" t="s">
        <v>152</v>
      </c>
      <c r="D619" s="99">
        <v>0.54166666666666663</v>
      </c>
      <c r="E619" s="85" t="s">
        <v>170</v>
      </c>
      <c r="G619" s="73">
        <f>$G$13</f>
        <v>0.66700000000000004</v>
      </c>
      <c r="H619" s="73">
        <f>DVOA!$F$429</f>
        <v>25</v>
      </c>
      <c r="I619" s="73">
        <f>DVOA!$F$431</f>
        <v>31</v>
      </c>
      <c r="J619" s="73">
        <f>DVOA!$F$435</f>
        <v>20</v>
      </c>
      <c r="K619" s="73">
        <f>DVOA!$F$438</f>
        <v>23</v>
      </c>
      <c r="L619" s="73">
        <f>DVOA!$F$439</f>
        <v>21</v>
      </c>
      <c r="M619" s="73">
        <f>DVOA!$F$440</f>
        <v>23</v>
      </c>
      <c r="N619" s="73">
        <f>DVOA!$F$443</f>
        <v>28</v>
      </c>
      <c r="O619" s="81">
        <f>DVOA!$F$432</f>
        <v>12</v>
      </c>
      <c r="P619" s="88"/>
      <c r="Q619" s="82">
        <f>DVOA!$AE$429</f>
        <v>11</v>
      </c>
      <c r="R619" s="73">
        <f>DVOA!$AE$430</f>
        <v>15</v>
      </c>
      <c r="S619" s="81">
        <f>DVOA!$AE$431</f>
        <v>3</v>
      </c>
      <c r="T619" s="75"/>
      <c r="U619" s="87">
        <f>DVOA!$AE$443</f>
        <v>20</v>
      </c>
      <c r="V619" s="88"/>
      <c r="W619" s="82">
        <f>DVOA!$AE$439</f>
        <v>17</v>
      </c>
      <c r="X619" s="72"/>
      <c r="Y619" s="72"/>
      <c r="Z619" s="72"/>
      <c r="AA619" s="72"/>
      <c r="AB619" s="72"/>
      <c r="AC619" s="72"/>
      <c r="AD619" s="72"/>
      <c r="AE619" s="72"/>
      <c r="AF619" s="72"/>
    </row>
    <row r="620" spans="1:32" x14ac:dyDescent="0.3">
      <c r="A620" s="73">
        <v>7</v>
      </c>
      <c r="B620" s="96">
        <v>44857</v>
      </c>
      <c r="C620" s="84" t="s">
        <v>193</v>
      </c>
      <c r="D620" s="99">
        <v>0.84722222222222221</v>
      </c>
      <c r="E620" s="85" t="s">
        <v>194</v>
      </c>
      <c r="G620" s="73">
        <f>$G$50</f>
        <v>0.33300000000000002</v>
      </c>
      <c r="H620" s="73">
        <f>DVOA!$F$555</f>
        <v>12</v>
      </c>
      <c r="I620" s="73">
        <f>DVOA!$F$557</f>
        <v>17</v>
      </c>
      <c r="J620" s="73">
        <f>DVOA!$F$561</f>
        <v>12</v>
      </c>
      <c r="K620" s="73">
        <f>DVOA!$F$564</f>
        <v>26</v>
      </c>
      <c r="L620" s="73">
        <f>DVOA!$F$565</f>
        <v>15</v>
      </c>
      <c r="M620" s="73">
        <f>DVOA!$F$566</f>
        <v>6</v>
      </c>
      <c r="N620" s="73">
        <f>DVOA!$F$569</f>
        <v>4</v>
      </c>
      <c r="O620" s="81">
        <f>DVOA!$F$558</f>
        <v>20</v>
      </c>
      <c r="P620" s="88"/>
      <c r="Q620" s="82">
        <f>DVOA!$AE$555</f>
        <v>16</v>
      </c>
      <c r="R620" s="73">
        <f>DVOA!$AE$556</f>
        <v>21</v>
      </c>
      <c r="S620" s="81">
        <f>DVOA!$AE$557</f>
        <v>12</v>
      </c>
      <c r="T620" s="75"/>
      <c r="U620" s="87">
        <f>DVOA!$AE$569</f>
        <v>21</v>
      </c>
      <c r="V620" s="88"/>
      <c r="W620" s="82">
        <f>DVOA!$AE$565</f>
        <v>16</v>
      </c>
      <c r="X620" s="72"/>
      <c r="Y620" s="72"/>
      <c r="Z620" s="72"/>
      <c r="AA620" s="72"/>
      <c r="AB620" s="72"/>
      <c r="AC620" s="72"/>
      <c r="AD620" s="72"/>
      <c r="AE620" s="72"/>
      <c r="AF620" s="72"/>
    </row>
    <row r="621" spans="1:32" x14ac:dyDescent="0.3">
      <c r="A621" s="73">
        <v>8</v>
      </c>
      <c r="B621" s="96">
        <v>44864</v>
      </c>
      <c r="C621" s="84" t="s">
        <v>165</v>
      </c>
      <c r="D621" s="99">
        <v>0.54166666666666663</v>
      </c>
      <c r="E621" s="85" t="s">
        <v>169</v>
      </c>
      <c r="G621" s="85">
        <f>$G$113</f>
        <v>0.33300000000000002</v>
      </c>
      <c r="H621" s="85">
        <f>DVOA!$F$219</f>
        <v>22</v>
      </c>
      <c r="I621" s="85">
        <f>DVOA!$F$221</f>
        <v>24</v>
      </c>
      <c r="J621" s="85">
        <f>DVOA!$F$225</f>
        <v>19</v>
      </c>
      <c r="K621" s="85">
        <f>DVOA!$F$228</f>
        <v>19</v>
      </c>
      <c r="L621" s="85">
        <f>DVOA!$F$229</f>
        <v>24</v>
      </c>
      <c r="M621" s="85">
        <f>DVOA!$F$230</f>
        <v>18</v>
      </c>
      <c r="N621" s="85">
        <f>DVOA!$F$233</f>
        <v>18</v>
      </c>
      <c r="O621" s="90">
        <f>DVOA!$F$222</f>
        <v>22</v>
      </c>
      <c r="P621" s="88"/>
      <c r="Q621" s="91">
        <f>DVOA!$AE$219</f>
        <v>7</v>
      </c>
      <c r="R621" s="85">
        <f>DVOA!$AE$220</f>
        <v>12</v>
      </c>
      <c r="S621" s="90">
        <f>DVOA!$AE$221</f>
        <v>5</v>
      </c>
      <c r="T621" s="75"/>
      <c r="U621" s="94">
        <f>DVOA!$AE$233</f>
        <v>11</v>
      </c>
      <c r="V621" s="88"/>
      <c r="W621" s="82">
        <f>DVOA!$AE$229</f>
        <v>13</v>
      </c>
      <c r="X621" s="72"/>
      <c r="Y621" s="72"/>
      <c r="Z621" s="72"/>
      <c r="AA621" s="72"/>
      <c r="AB621" s="72"/>
      <c r="AC621" s="72"/>
      <c r="AD621" s="72"/>
      <c r="AE621" s="72"/>
      <c r="AF621" s="72"/>
    </row>
    <row r="622" spans="1:32" x14ac:dyDescent="0.3">
      <c r="A622" s="73">
        <v>9</v>
      </c>
      <c r="B622" s="96">
        <v>44871</v>
      </c>
      <c r="C622" s="85" t="s">
        <v>163</v>
      </c>
      <c r="D622" s="99">
        <v>0.54166666666666663</v>
      </c>
      <c r="E622" s="85" t="s">
        <v>169</v>
      </c>
      <c r="G622" s="73">
        <f>$G$48</f>
        <v>0.66700000000000004</v>
      </c>
      <c r="H622" s="73">
        <f>DVOA!$F$114</f>
        <v>11</v>
      </c>
      <c r="I622" s="73">
        <f>DVOA!$F$116</f>
        <v>22</v>
      </c>
      <c r="J622" s="73">
        <f>DVOA!$F$120</f>
        <v>10</v>
      </c>
      <c r="K622" s="73">
        <f>DVOA!$F$123</f>
        <v>1</v>
      </c>
      <c r="L622" s="73">
        <f>DVOA!$F$124</f>
        <v>27</v>
      </c>
      <c r="M622" s="73">
        <f>DVOA!$F$125</f>
        <v>17</v>
      </c>
      <c r="N622" s="73">
        <f>DVOA!$F$128</f>
        <v>16</v>
      </c>
      <c r="O622" s="81">
        <f>DVOA!$F$117</f>
        <v>8</v>
      </c>
      <c r="P622" s="88"/>
      <c r="Q622" s="82">
        <f>DVOA!$AE$114</f>
        <v>28</v>
      </c>
      <c r="R622" s="73">
        <f>DVOA!$AE$115</f>
        <v>32</v>
      </c>
      <c r="S622" s="81">
        <f>DVOA!$AE$116</f>
        <v>6</v>
      </c>
      <c r="T622" s="75"/>
      <c r="U622" s="87">
        <f>DVOA!$AE$128</f>
        <v>22</v>
      </c>
      <c r="V622" s="88"/>
      <c r="W622" s="82">
        <f>DVOA!$AE$124</f>
        <v>23</v>
      </c>
      <c r="X622" s="72"/>
      <c r="Y622" s="72"/>
      <c r="Z622" s="72"/>
      <c r="AA622" s="72"/>
      <c r="AB622" s="72"/>
      <c r="AC622" s="72"/>
      <c r="AD622" s="72"/>
      <c r="AE622" s="72"/>
      <c r="AF622" s="72"/>
    </row>
    <row r="623" spans="1:32" x14ac:dyDescent="0.3">
      <c r="A623" s="73">
        <v>10</v>
      </c>
      <c r="B623" s="96">
        <v>44878</v>
      </c>
      <c r="C623" s="84" t="s">
        <v>190</v>
      </c>
      <c r="D623" s="99">
        <v>0.54166666666666663</v>
      </c>
      <c r="E623" s="85" t="s">
        <v>169</v>
      </c>
      <c r="G623" s="73">
        <f>$G$41</f>
        <v>0.66700000000000004</v>
      </c>
      <c r="H623" s="73">
        <f>DVOA!$F$156</f>
        <v>23</v>
      </c>
      <c r="I623" s="73">
        <f>DVOA!$F$158</f>
        <v>26</v>
      </c>
      <c r="J623" s="73">
        <f>DVOA!$F$162</f>
        <v>21</v>
      </c>
      <c r="K623" s="73">
        <f>DVOA!$F$165</f>
        <v>11</v>
      </c>
      <c r="L623" s="73">
        <f>DVOA!$F$166</f>
        <v>19</v>
      </c>
      <c r="M623" s="73">
        <f>DVOA!$F$167</f>
        <v>15</v>
      </c>
      <c r="N623" s="73">
        <f>DVOA!$F$170</f>
        <v>12</v>
      </c>
      <c r="O623" s="81">
        <f>DVOA!$F$159</f>
        <v>19</v>
      </c>
      <c r="P623" s="88"/>
      <c r="Q623" s="82">
        <f>DVOA!$AE$156</f>
        <v>3</v>
      </c>
      <c r="R623" s="73">
        <f>DVOA!$AE$157</f>
        <v>6</v>
      </c>
      <c r="S623" s="81">
        <f>DVOA!$AE$158</f>
        <v>2</v>
      </c>
      <c r="T623" s="75"/>
      <c r="U623" s="87">
        <f>DVOA!$AE$170</f>
        <v>12</v>
      </c>
      <c r="V623" s="88"/>
      <c r="W623" s="82">
        <f>DVOA!$AE$166</f>
        <v>7</v>
      </c>
      <c r="X623" s="72"/>
      <c r="Y623" s="72"/>
      <c r="Z623" s="72"/>
      <c r="AA623" s="72"/>
      <c r="AB623" s="72"/>
      <c r="AC623" s="72"/>
      <c r="AD623" s="72"/>
      <c r="AE623" s="72"/>
      <c r="AF623" s="72"/>
    </row>
    <row r="624" spans="1:32" x14ac:dyDescent="0.3">
      <c r="A624" s="73">
        <v>11</v>
      </c>
      <c r="B624" s="96" t="s">
        <v>147</v>
      </c>
      <c r="C624" s="101" t="s">
        <v>162</v>
      </c>
      <c r="D624" s="102" t="s">
        <v>162</v>
      </c>
      <c r="E624" s="101" t="s">
        <v>162</v>
      </c>
      <c r="G624" s="101" t="s">
        <v>162</v>
      </c>
      <c r="H624" s="101" t="s">
        <v>162</v>
      </c>
      <c r="I624" s="101" t="s">
        <v>162</v>
      </c>
      <c r="J624" s="101" t="s">
        <v>162</v>
      </c>
      <c r="K624" s="101" t="s">
        <v>162</v>
      </c>
      <c r="L624" s="101" t="s">
        <v>162</v>
      </c>
      <c r="M624" s="101" t="s">
        <v>162</v>
      </c>
      <c r="N624" s="101" t="s">
        <v>162</v>
      </c>
      <c r="O624" s="101" t="s">
        <v>162</v>
      </c>
      <c r="P624" s="88"/>
      <c r="Q624" s="101" t="s">
        <v>162</v>
      </c>
      <c r="R624" s="101" t="s">
        <v>162</v>
      </c>
      <c r="S624" s="101" t="s">
        <v>162</v>
      </c>
      <c r="T624" s="75"/>
      <c r="U624" s="101" t="s">
        <v>162</v>
      </c>
      <c r="V624" s="88"/>
      <c r="W624" s="101" t="s">
        <v>162</v>
      </c>
      <c r="X624" s="72"/>
      <c r="Y624" s="72"/>
      <c r="Z624" s="72"/>
      <c r="AA624" s="72"/>
      <c r="AB624" s="72"/>
      <c r="AC624" s="72"/>
      <c r="AD624" s="72"/>
      <c r="AE624" s="72"/>
      <c r="AF624" s="72"/>
    </row>
    <row r="625" spans="1:32" x14ac:dyDescent="0.3">
      <c r="A625" s="73">
        <v>12</v>
      </c>
      <c r="B625" s="96">
        <v>44892</v>
      </c>
      <c r="C625" s="84" t="s">
        <v>157</v>
      </c>
      <c r="D625" s="99">
        <v>0.54166666666666663</v>
      </c>
      <c r="E625" s="84" t="s">
        <v>169</v>
      </c>
      <c r="G625" s="77">
        <f>$G$168</f>
        <v>0</v>
      </c>
      <c r="H625" s="73">
        <f>DVOA!$F$261</f>
        <v>17</v>
      </c>
      <c r="I625" s="73">
        <f>DVOA!$F$263</f>
        <v>30</v>
      </c>
      <c r="J625" s="73">
        <f>DVOA!$F$267</f>
        <v>9</v>
      </c>
      <c r="K625" s="73">
        <f>DVOA!$F$270</f>
        <v>24</v>
      </c>
      <c r="L625" s="73">
        <f>DVOA!$F$271</f>
        <v>5</v>
      </c>
      <c r="M625" s="73">
        <f>DVOA!$F$272</f>
        <v>27</v>
      </c>
      <c r="N625" s="73">
        <f>DVOA!$F$275</f>
        <v>10</v>
      </c>
      <c r="O625" s="81">
        <f>DVOA!$F$264</f>
        <v>3</v>
      </c>
      <c r="P625" s="88"/>
      <c r="Q625" s="82">
        <f>DVOA!$AE$261</f>
        <v>30</v>
      </c>
      <c r="R625" s="73">
        <f>DVOA!$AE$262</f>
        <v>29</v>
      </c>
      <c r="S625" s="81">
        <f>DVOA!$AE$263</f>
        <v>28</v>
      </c>
      <c r="T625" s="75"/>
      <c r="U625" s="87">
        <f>DVOA!$AE$275</f>
        <v>2</v>
      </c>
      <c r="V625" s="88"/>
      <c r="W625" s="82">
        <f>DVOA!$AE$271</f>
        <v>25</v>
      </c>
      <c r="X625" s="72"/>
      <c r="Y625" s="72"/>
      <c r="Z625" s="72"/>
      <c r="AA625" s="72"/>
      <c r="AB625" s="72"/>
      <c r="AC625" s="72"/>
      <c r="AD625" s="72"/>
      <c r="AE625" s="72"/>
      <c r="AF625" s="72"/>
    </row>
    <row r="626" spans="1:32" x14ac:dyDescent="0.3">
      <c r="A626" s="73">
        <v>13</v>
      </c>
      <c r="B626" s="96">
        <v>44899</v>
      </c>
      <c r="C626" s="85" t="s">
        <v>159</v>
      </c>
      <c r="D626" s="99">
        <v>0.67013888888888884</v>
      </c>
      <c r="E626" s="85" t="s">
        <v>170</v>
      </c>
      <c r="G626" s="73">
        <f>$G$16</f>
        <v>0.33300000000000002</v>
      </c>
      <c r="H626" s="73">
        <f>DVOA!$F$576</f>
        <v>30</v>
      </c>
      <c r="I626" s="73">
        <f>DVOA!$F$578</f>
        <v>21</v>
      </c>
      <c r="J626" s="73">
        <f>DVOA!$F$582</f>
        <v>31</v>
      </c>
      <c r="K626" s="73">
        <f>DVOA!$F$585</f>
        <v>28</v>
      </c>
      <c r="L626" s="73">
        <f>DVOA!$F$586</f>
        <v>29</v>
      </c>
      <c r="M626" s="73">
        <f>DVOA!$F$587</f>
        <v>9</v>
      </c>
      <c r="N626" s="73">
        <f>DVOA!$F$590</f>
        <v>31</v>
      </c>
      <c r="O626" s="81">
        <f>DVOA!$F$579</f>
        <v>26</v>
      </c>
      <c r="P626" s="88"/>
      <c r="Q626" s="82">
        <f>DVOA!$AE$576</f>
        <v>12</v>
      </c>
      <c r="R626" s="73">
        <f>DVOA!$AE$577</f>
        <v>11</v>
      </c>
      <c r="S626" s="81">
        <f>DVOA!$AE$578</f>
        <v>22</v>
      </c>
      <c r="T626" s="75"/>
      <c r="U626" s="87">
        <f>DVOA!$AE$590</f>
        <v>3</v>
      </c>
      <c r="V626" s="88"/>
      <c r="W626" s="82">
        <f>DVOA!$AE$586</f>
        <v>21</v>
      </c>
      <c r="X626" s="72"/>
      <c r="Y626" s="72"/>
      <c r="Z626" s="72"/>
      <c r="AA626" s="72"/>
      <c r="AB626" s="72"/>
      <c r="AC626" s="72"/>
      <c r="AD626" s="72"/>
      <c r="AE626" s="72"/>
      <c r="AF626" s="72"/>
    </row>
    <row r="627" spans="1:32" x14ac:dyDescent="0.3">
      <c r="A627" s="73">
        <v>14</v>
      </c>
      <c r="B627" s="96">
        <v>44906</v>
      </c>
      <c r="C627" s="84" t="s">
        <v>211</v>
      </c>
      <c r="D627" s="99">
        <v>0.67013888888888884</v>
      </c>
      <c r="E627" s="84" t="s">
        <v>169</v>
      </c>
      <c r="F627" s="113"/>
      <c r="G627" s="84">
        <f>$G$17</f>
        <v>0.33300000000000002</v>
      </c>
      <c r="H627" s="73">
        <f>DVOA!$F$366</f>
        <v>15</v>
      </c>
      <c r="I627" s="73">
        <f>DVOA!$F$368</f>
        <v>11</v>
      </c>
      <c r="J627" s="73">
        <f>DVOA!$F$372</f>
        <v>18</v>
      </c>
      <c r="K627" s="73">
        <f>DVOA!$F$375</f>
        <v>21</v>
      </c>
      <c r="L627" s="73">
        <f>DVOA!$F$376</f>
        <v>1</v>
      </c>
      <c r="M627" s="73">
        <f>DVOA!$F$377</f>
        <v>31</v>
      </c>
      <c r="N627" s="73">
        <f>DVOA!$F$380</f>
        <v>13</v>
      </c>
      <c r="O627" s="110">
        <f>DVOA!$F$369</f>
        <v>31</v>
      </c>
      <c r="P627" s="88"/>
      <c r="Q627" s="112">
        <f>DVOA!$AE$366</f>
        <v>14</v>
      </c>
      <c r="R627" s="73">
        <f>DVOA!$AE$367</f>
        <v>10</v>
      </c>
      <c r="S627" s="110">
        <f>DVOA!$AE$368</f>
        <v>31</v>
      </c>
      <c r="T627" s="75"/>
      <c r="U627" s="111">
        <f>DVOA!$AE$380</f>
        <v>23</v>
      </c>
      <c r="V627" s="88"/>
      <c r="W627" s="112">
        <f>DVOA!$AE$376</f>
        <v>22</v>
      </c>
      <c r="X627" s="72"/>
      <c r="Y627" s="72"/>
      <c r="Z627" s="72"/>
      <c r="AA627" s="72"/>
      <c r="AB627" s="72"/>
      <c r="AC627" s="72"/>
      <c r="AD627" s="72"/>
      <c r="AE627" s="72"/>
      <c r="AF627" s="72"/>
    </row>
    <row r="628" spans="1:32" x14ac:dyDescent="0.3">
      <c r="A628" s="73">
        <v>15</v>
      </c>
      <c r="B628" s="96">
        <v>44913</v>
      </c>
      <c r="C628" s="85" t="s">
        <v>183</v>
      </c>
      <c r="D628" s="99" t="s">
        <v>200</v>
      </c>
      <c r="E628" s="85"/>
      <c r="G628" s="73">
        <f>$G$73</f>
        <v>0.66700000000000004</v>
      </c>
      <c r="H628" s="73">
        <f>DVOA!$F$72</f>
        <v>2</v>
      </c>
      <c r="I628" s="73">
        <f>DVOA!$F$74</f>
        <v>5</v>
      </c>
      <c r="J628" s="73">
        <f>DVOA!$F$78</f>
        <v>2</v>
      </c>
      <c r="K628" s="73">
        <f>DVOA!$F$81</f>
        <v>14</v>
      </c>
      <c r="L628" s="73">
        <f>DVOA!$F$82</f>
        <v>26</v>
      </c>
      <c r="M628" s="73">
        <f>DVOA!$F$83</f>
        <v>3</v>
      </c>
      <c r="N628" s="73">
        <f>DVOA!$F$86</f>
        <v>1</v>
      </c>
      <c r="O628" s="81">
        <f>DVOA!$F$75</f>
        <v>11</v>
      </c>
      <c r="P628" s="88"/>
      <c r="Q628" s="82">
        <f>DVOA!$AE$72</f>
        <v>6</v>
      </c>
      <c r="R628" s="73">
        <f>DVOA!$AE$73</f>
        <v>5</v>
      </c>
      <c r="S628" s="81">
        <f>DVOA!$AE$74</f>
        <v>32</v>
      </c>
      <c r="T628" s="75"/>
      <c r="U628" s="87">
        <f>DVOA!$AE$86</f>
        <v>8</v>
      </c>
      <c r="V628" s="88"/>
      <c r="W628" s="82">
        <f>DVOA!$AE$82</f>
        <v>1</v>
      </c>
      <c r="X628" s="72"/>
      <c r="Y628" s="72"/>
      <c r="Z628" s="72"/>
      <c r="AA628" s="72"/>
      <c r="AB628" s="72"/>
      <c r="AC628" s="72"/>
      <c r="AD628" s="72"/>
      <c r="AE628" s="72"/>
      <c r="AF628" s="72"/>
    </row>
    <row r="629" spans="1:32" x14ac:dyDescent="0.3">
      <c r="A629" s="73">
        <v>16</v>
      </c>
      <c r="B629" s="96">
        <v>44920</v>
      </c>
      <c r="C629" s="84" t="s">
        <v>158</v>
      </c>
      <c r="D629" s="99">
        <v>0.54166666666666663</v>
      </c>
      <c r="E629" s="85" t="s">
        <v>170</v>
      </c>
      <c r="G629" s="73">
        <f>$G$109</f>
        <v>0.66700000000000004</v>
      </c>
      <c r="H629" s="73">
        <f>DVOA!$F$240</f>
        <v>19</v>
      </c>
      <c r="I629" s="73">
        <f>DVOA!$F$242</f>
        <v>32</v>
      </c>
      <c r="J629" s="73">
        <f>DVOA!$F$246</f>
        <v>13</v>
      </c>
      <c r="K629" s="73">
        <f>DVOA!$F$249</f>
        <v>32</v>
      </c>
      <c r="L629" s="73">
        <f>DVOA!$F$250</f>
        <v>3</v>
      </c>
      <c r="M629" s="73">
        <f>DVOA!$F$251</f>
        <v>5</v>
      </c>
      <c r="N629" s="73">
        <f>DVOA!$F$254</f>
        <v>14</v>
      </c>
      <c r="O629" s="81">
        <f>DVOA!$F$243</f>
        <v>17</v>
      </c>
      <c r="P629" s="88"/>
      <c r="Q629" s="82">
        <f>DVOA!$AE$240</f>
        <v>9</v>
      </c>
      <c r="R629" s="73">
        <f>DVOA!$AE$241</f>
        <v>13</v>
      </c>
      <c r="S629" s="81">
        <f>DVOA!$AE$242</f>
        <v>7</v>
      </c>
      <c r="T629" s="75"/>
      <c r="U629" s="87">
        <f>DVOA!$AE$254</f>
        <v>14</v>
      </c>
      <c r="V629" s="88"/>
      <c r="W629" s="82">
        <f>DVOA!$AE$250</f>
        <v>12</v>
      </c>
      <c r="X629" s="72"/>
      <c r="Y629" s="72"/>
      <c r="Z629" s="72"/>
      <c r="AA629" s="72"/>
      <c r="AB629" s="72"/>
      <c r="AC629" s="72"/>
      <c r="AD629" s="72"/>
      <c r="AE629" s="72"/>
      <c r="AF629" s="72"/>
    </row>
    <row r="630" spans="1:32" x14ac:dyDescent="0.3">
      <c r="A630" s="73">
        <v>17</v>
      </c>
      <c r="B630" s="96">
        <v>44562</v>
      </c>
      <c r="C630" s="84" t="s">
        <v>198</v>
      </c>
      <c r="D630" s="99">
        <v>0.54166666666666663</v>
      </c>
      <c r="E630" s="85" t="s">
        <v>169</v>
      </c>
      <c r="G630" s="73">
        <f>$G$19</f>
        <v>0.33300000000000002</v>
      </c>
      <c r="H630" s="73">
        <f>DVOA!$F$450</f>
        <v>21</v>
      </c>
      <c r="I630" s="73">
        <f>DVOA!$F$452</f>
        <v>29</v>
      </c>
      <c r="J630" s="73">
        <f>DVOA!$F$456</f>
        <v>16</v>
      </c>
      <c r="K630" s="73">
        <f>DVOA!$F$459</f>
        <v>2</v>
      </c>
      <c r="L630" s="73">
        <f>DVOA!$F$460</f>
        <v>28</v>
      </c>
      <c r="M630" s="73">
        <f>DVOA!$F$461</f>
        <v>10</v>
      </c>
      <c r="N630" s="73">
        <f>DVOA!$F$464</f>
        <v>25</v>
      </c>
      <c r="O630" s="81">
        <f>DVOA!$F$453</f>
        <v>28</v>
      </c>
      <c r="P630" s="88"/>
      <c r="Q630" s="82">
        <f>DVOA!$AE$450</f>
        <v>13</v>
      </c>
      <c r="R630" s="73">
        <f>DVOA!$AE$451</f>
        <v>22</v>
      </c>
      <c r="S630" s="81">
        <f>DVOA!$AE$452</f>
        <v>1</v>
      </c>
      <c r="T630" s="75"/>
      <c r="U630" s="87">
        <f>DVOA!$AE$464</f>
        <v>26</v>
      </c>
      <c r="V630" s="88"/>
      <c r="W630" s="82">
        <f>DVOA!$AE$460</f>
        <v>19</v>
      </c>
      <c r="X630" s="72"/>
      <c r="Y630" s="72"/>
      <c r="Z630" s="72"/>
      <c r="AA630" s="72"/>
      <c r="AB630" s="72"/>
      <c r="AC630" s="72"/>
      <c r="AD630" s="72"/>
      <c r="AE630" s="72"/>
      <c r="AF630" s="72"/>
    </row>
    <row r="631" spans="1:32" x14ac:dyDescent="0.3">
      <c r="A631" s="73">
        <v>18</v>
      </c>
      <c r="B631" s="96">
        <v>44569</v>
      </c>
      <c r="C631" s="84" t="s">
        <v>176</v>
      </c>
      <c r="D631" s="99" t="s">
        <v>200</v>
      </c>
      <c r="E631" s="85"/>
      <c r="G631" s="73">
        <f>$G$70</f>
        <v>0.33300000000000002</v>
      </c>
      <c r="H631" s="73">
        <f>DVOA!$F$513</f>
        <v>32</v>
      </c>
      <c r="I631" s="73">
        <f>DVOA!$F$515</f>
        <v>12</v>
      </c>
      <c r="J631" s="73">
        <f>DVOA!$F$519</f>
        <v>32</v>
      </c>
      <c r="K631" s="73">
        <f>DVOA!$F$522</f>
        <v>13</v>
      </c>
      <c r="L631" s="73">
        <f>DVOA!$F$523</f>
        <v>31</v>
      </c>
      <c r="M631" s="73">
        <f>DVOA!$F$524</f>
        <v>30</v>
      </c>
      <c r="N631" s="73">
        <f>DVOA!$F$527</f>
        <v>15</v>
      </c>
      <c r="O631" s="81">
        <f>DVOA!$F$516</f>
        <v>23</v>
      </c>
      <c r="P631" s="79"/>
      <c r="Q631" s="82">
        <f>DVOA!$AE$513</f>
        <v>19</v>
      </c>
      <c r="R631" s="73">
        <f>DVOA!$AE$514</f>
        <v>23</v>
      </c>
      <c r="S631" s="81">
        <f>DVOA!$AE$515</f>
        <v>17</v>
      </c>
      <c r="T631" s="80"/>
      <c r="U631" s="87">
        <f>DVOA!$AE$527</f>
        <v>7</v>
      </c>
      <c r="V631" s="79"/>
      <c r="W631" s="82">
        <f>DVOA!$AE$523</f>
        <v>30</v>
      </c>
      <c r="X631" s="72"/>
      <c r="Y631" s="72"/>
      <c r="Z631" s="72"/>
      <c r="AA631" s="72"/>
      <c r="AB631" s="72"/>
      <c r="AC631" s="72"/>
      <c r="AD631" s="72"/>
      <c r="AE631" s="72"/>
      <c r="AF631" s="72"/>
    </row>
    <row r="633" spans="1:32" x14ac:dyDescent="0.3">
      <c r="B633" s="96" t="s">
        <v>148</v>
      </c>
      <c r="C633" s="73" t="s">
        <v>124</v>
      </c>
      <c r="D633" s="98" t="s">
        <v>144</v>
      </c>
      <c r="E633" s="73" t="s">
        <v>124</v>
      </c>
      <c r="F633" s="73" t="s">
        <v>145</v>
      </c>
      <c r="G633" s="73" t="s">
        <v>124</v>
      </c>
      <c r="H633" s="73" t="s">
        <v>146</v>
      </c>
      <c r="I633" s="73" t="s">
        <v>124</v>
      </c>
      <c r="J633" s="73" t="s">
        <v>110</v>
      </c>
      <c r="K633" s="73" t="s">
        <v>124</v>
      </c>
      <c r="L633" s="73" t="s">
        <v>111</v>
      </c>
      <c r="M633" s="73" t="s">
        <v>124</v>
      </c>
      <c r="N633" s="73" t="s">
        <v>112</v>
      </c>
      <c r="O633" s="73" t="s">
        <v>124</v>
      </c>
      <c r="P633" s="73" t="s">
        <v>113</v>
      </c>
      <c r="Q633" s="73" t="s">
        <v>124</v>
      </c>
      <c r="R633" s="73" t="s">
        <v>114</v>
      </c>
      <c r="S633" s="81" t="s">
        <v>124</v>
      </c>
      <c r="T633" s="71"/>
      <c r="U633" s="82" t="s">
        <v>33</v>
      </c>
      <c r="V633" s="73" t="s">
        <v>124</v>
      </c>
      <c r="W633" s="73" t="s">
        <v>34</v>
      </c>
      <c r="X633" s="73" t="s">
        <v>124</v>
      </c>
      <c r="Y633" s="73" t="s">
        <v>35</v>
      </c>
      <c r="Z633" s="81" t="s">
        <v>124</v>
      </c>
      <c r="AA633" s="71"/>
      <c r="AB633" s="87" t="s">
        <v>149</v>
      </c>
      <c r="AC633" s="81" t="s">
        <v>124</v>
      </c>
      <c r="AD633" s="71"/>
      <c r="AE633" s="82" t="s">
        <v>150</v>
      </c>
      <c r="AF633" s="73" t="s">
        <v>124</v>
      </c>
    </row>
    <row r="634" spans="1:32" x14ac:dyDescent="0.3">
      <c r="A634" s="73" t="s">
        <v>132</v>
      </c>
      <c r="B634" s="104">
        <f>AVERAGE(G614:G623,G625:G631)</f>
        <v>0.45094117647058823</v>
      </c>
      <c r="C634" s="73">
        <f>$AJ$22</f>
        <v>23</v>
      </c>
      <c r="D634" s="104">
        <f>AVERAGE(H614:H623,H625:H631)</f>
        <v>18.176470588235293</v>
      </c>
      <c r="E634" s="73">
        <f>$AJ$57</f>
        <v>26</v>
      </c>
      <c r="F634" s="104">
        <f>AVERAGE(I614:I623,I625:I631)</f>
        <v>19.882352941176471</v>
      </c>
      <c r="G634" s="73">
        <f>$AJ$92</f>
        <v>30</v>
      </c>
      <c r="H634" s="104">
        <f>AVERAGE(J614:J623,J625:J631)</f>
        <v>16.235294117647058</v>
      </c>
      <c r="I634" s="73">
        <f>$AJ$127</f>
        <v>19</v>
      </c>
      <c r="J634" s="104">
        <f>AVERAGE(K614:K623,K625:K631)</f>
        <v>15.823529411764707</v>
      </c>
      <c r="K634" s="73">
        <f>$AJ$162</f>
        <v>10</v>
      </c>
      <c r="L634" s="104">
        <f>AVERAGE(L614:L623,L625:L631)</f>
        <v>20.823529411764707</v>
      </c>
      <c r="M634" s="73">
        <f>$AJ$197</f>
        <v>30</v>
      </c>
      <c r="N634" s="104">
        <f>AVERAGE(M614:M623,M625:M631)</f>
        <v>14.235294117647058</v>
      </c>
      <c r="O634" s="73">
        <f>$AJ$232</f>
        <v>6</v>
      </c>
      <c r="P634" s="104">
        <f>AVERAGE(N614:N623,N625:N631)</f>
        <v>16.294117647058822</v>
      </c>
      <c r="Q634" s="73">
        <f>$AJ$267</f>
        <v>15</v>
      </c>
      <c r="R634" s="104">
        <f>AVERAGE(O614:O623,O625:O631)</f>
        <v>17.941176470588236</v>
      </c>
      <c r="S634" s="81">
        <f>$AJ$302</f>
        <v>23</v>
      </c>
      <c r="T634" s="75"/>
      <c r="U634" s="104">
        <f>AVERAGE(Q614:Q623,Q625:Q631)</f>
        <v>14</v>
      </c>
      <c r="V634" s="73">
        <f>$BL$57</f>
        <v>6</v>
      </c>
      <c r="W634" s="104">
        <f>AVERAGE(R614:R623,R625:R631)</f>
        <v>16.235294117647058</v>
      </c>
      <c r="X634" s="73">
        <f>$BL$127</f>
        <v>15</v>
      </c>
      <c r="Y634" s="104">
        <f>AVERAGE(S614:S623,S625:S631)</f>
        <v>15.588235294117647</v>
      </c>
      <c r="Z634" s="81">
        <f>$BL$92</f>
        <v>14</v>
      </c>
      <c r="AA634" s="75"/>
      <c r="AB634" s="105">
        <f>AVERAGE(U614:U623,U625:U631)</f>
        <v>13.529411764705882</v>
      </c>
      <c r="AC634" s="73">
        <f>$CN$92</f>
        <v>1</v>
      </c>
      <c r="AD634" s="75"/>
      <c r="AE634" s="104">
        <f>AVERAGE(W614:W623,W625:W631)</f>
        <v>16.411764705882351</v>
      </c>
      <c r="AF634" s="73">
        <f>$CN$57</f>
        <v>17</v>
      </c>
    </row>
    <row r="635" spans="1:32" x14ac:dyDescent="0.3">
      <c r="A635" s="73" t="s">
        <v>133</v>
      </c>
      <c r="B635" s="104">
        <f>AVERAGE(G614,G615,G616,G617,G618,G619,G620,G621)</f>
        <v>0.45825000000000005</v>
      </c>
      <c r="C635" s="73">
        <f>$AN$22</f>
        <v>21</v>
      </c>
      <c r="D635" s="104">
        <f>AVERAGE(H614,H615,H616,H617,H618,H619,H620,H621)</f>
        <v>17.375</v>
      </c>
      <c r="E635" s="73">
        <f>$AN$57</f>
        <v>21</v>
      </c>
      <c r="F635" s="104">
        <f>AVERAGE(I614,I615,I616,I617,I618,I619,I620,I621)</f>
        <v>18.75</v>
      </c>
      <c r="G635" s="73">
        <f>$AN$92</f>
        <v>23</v>
      </c>
      <c r="H635" s="104">
        <f>AVERAGE(J614,J615,J616,J617,J618,J619,J620,J621)</f>
        <v>15.5</v>
      </c>
      <c r="I635" s="73">
        <f>$AN$127</f>
        <v>15</v>
      </c>
      <c r="J635" s="104">
        <f>AVERAGE(K614,K615,K616,K617,K618,K619,K620,K621)</f>
        <v>15.375</v>
      </c>
      <c r="K635" s="73">
        <f>$AN$162</f>
        <v>12</v>
      </c>
      <c r="L635" s="104">
        <f>AVERAGE(L614,L615,L616,L617,L618,L619,L620,L621)</f>
        <v>23.125</v>
      </c>
      <c r="M635" s="73">
        <f>$AN$197</f>
        <v>32</v>
      </c>
      <c r="N635" s="104">
        <f>AVERAGE(M614,M615,M616,M617,M618,M619,M620,M621)</f>
        <v>11.875</v>
      </c>
      <c r="O635" s="73">
        <f>$AN$232</f>
        <v>3</v>
      </c>
      <c r="P635" s="104">
        <f>AVERAGE(N614,N615,N616,N617,N618,N619,N620,N621)</f>
        <v>17.5</v>
      </c>
      <c r="Q635" s="73">
        <f>$AN$267</f>
        <v>23</v>
      </c>
      <c r="R635" s="104">
        <f>AVERAGE(O614,O615,O616,O617,O618,O619,O620,O621)</f>
        <v>17.375</v>
      </c>
      <c r="S635" s="81">
        <f>$AN$302</f>
        <v>17</v>
      </c>
      <c r="T635" s="75"/>
      <c r="U635" s="104">
        <f>AVERAGE(Q614,Q615,Q616,Q617,Q618,Q619,Q620,Q621)</f>
        <v>13</v>
      </c>
      <c r="V635" s="73">
        <f>$BP$57</f>
        <v>5</v>
      </c>
      <c r="W635" s="104">
        <f>AVERAGE(R614,R615,R616,R617,R618,R619,R620,R621)</f>
        <v>15.625</v>
      </c>
      <c r="X635" s="73">
        <f>$BP$127</f>
        <v>13</v>
      </c>
      <c r="Y635" s="104">
        <f>AVERAGE(S614,S615,S616,S617,S618,S619,S620,S621)</f>
        <v>14.875</v>
      </c>
      <c r="Z635" s="81">
        <f>$BP$92</f>
        <v>12</v>
      </c>
      <c r="AA635" s="75"/>
      <c r="AB635" s="105">
        <f>AVERAGE(U614,U615,U616,U617,U618,U619,U620,U621)</f>
        <v>14.125</v>
      </c>
      <c r="AC635" s="73">
        <f>$CR$92</f>
        <v>8</v>
      </c>
      <c r="AD635" s="75"/>
      <c r="AE635" s="104">
        <f>AVERAGE(W614,W615,W616,W617,W618,W619,W620,W621)</f>
        <v>14.875</v>
      </c>
      <c r="AF635" s="73">
        <f>$CR$57</f>
        <v>11</v>
      </c>
    </row>
    <row r="636" spans="1:32" x14ac:dyDescent="0.3">
      <c r="A636" s="73" t="s">
        <v>134</v>
      </c>
      <c r="B636" s="104">
        <f>AVERAGE(G622:G623,G625:G631)</f>
        <v>0.44444444444444442</v>
      </c>
      <c r="C636" s="73">
        <f>$AR$22</f>
        <v>20</v>
      </c>
      <c r="D636" s="104">
        <f>AVERAGE(H622:H623,H625:H631)</f>
        <v>18.888888888888889</v>
      </c>
      <c r="E636" s="73">
        <f>$AR$57</f>
        <v>26</v>
      </c>
      <c r="F636" s="104">
        <f>AVERAGE(I622:I623,I625:I631)</f>
        <v>20.888888888888889</v>
      </c>
      <c r="G636" s="73">
        <f>$AR$92</f>
        <v>28</v>
      </c>
      <c r="H636" s="104">
        <f>AVERAGE(J622:J623,J625:J631)</f>
        <v>16.888888888888889</v>
      </c>
      <c r="I636" s="73">
        <f>$AR$127</f>
        <v>16</v>
      </c>
      <c r="J636" s="104">
        <f>AVERAGE(K622:K623,K625:K631)</f>
        <v>16.222222222222221</v>
      </c>
      <c r="K636" s="73">
        <f>$AR$162</f>
        <v>15</v>
      </c>
      <c r="L636" s="104">
        <f>AVERAGE(L622:L623,L625:L631)</f>
        <v>18.777777777777779</v>
      </c>
      <c r="M636" s="73">
        <f>$AR$197</f>
        <v>24</v>
      </c>
      <c r="N636" s="104">
        <f>AVERAGE(M622:M623,M625:M631)</f>
        <v>16.333333333333332</v>
      </c>
      <c r="O636" s="73">
        <f>$AR$232</f>
        <v>15</v>
      </c>
      <c r="P636" s="104">
        <f>AVERAGE(N622:N623,N625:N631)</f>
        <v>15.222222222222221</v>
      </c>
      <c r="Q636" s="73">
        <f>$AR$267</f>
        <v>10</v>
      </c>
      <c r="R636" s="104">
        <f>AVERAGE(O622:O623,O625:O631)</f>
        <v>18.444444444444443</v>
      </c>
      <c r="S636" s="81">
        <f>$AR$302</f>
        <v>23</v>
      </c>
      <c r="T636" s="75"/>
      <c r="U636" s="104">
        <f>AVERAGE(Q622:Q623,Q625:Q631)</f>
        <v>14.888888888888889</v>
      </c>
      <c r="V636" s="73">
        <f>$BT$57</f>
        <v>9</v>
      </c>
      <c r="W636" s="104">
        <f>AVERAGE(R622:R623,R625:R631)</f>
        <v>16.777777777777779</v>
      </c>
      <c r="X636" s="73">
        <f>$BT$127</f>
        <v>15</v>
      </c>
      <c r="Y636" s="104">
        <f>AVERAGE(S622:S623,S625:S631)</f>
        <v>16.222222222222221</v>
      </c>
      <c r="Z636" s="81">
        <f>$BT$92</f>
        <v>14</v>
      </c>
      <c r="AA636" s="75"/>
      <c r="AB636" s="105">
        <f>AVERAGE(U622:U623,U625:U631)</f>
        <v>13</v>
      </c>
      <c r="AC636" s="73">
        <f>$CV$92</f>
        <v>5</v>
      </c>
      <c r="AD636" s="75"/>
      <c r="AE636" s="104">
        <f>AVERAGE(W622:W623,W625:W631)</f>
        <v>17.777777777777779</v>
      </c>
      <c r="AF636" s="73">
        <f>$CV$57</f>
        <v>23</v>
      </c>
    </row>
    <row r="637" spans="1:32" x14ac:dyDescent="0.3">
      <c r="A637" s="73" t="s">
        <v>135</v>
      </c>
      <c r="B637" s="104">
        <f>AVERAGE(G614,G615,G616,G617)</f>
        <v>0.5</v>
      </c>
      <c r="C637" s="73">
        <f>$AV$22</f>
        <v>13</v>
      </c>
      <c r="D637" s="104">
        <f>AVERAGE(H614,H615,H616,H617)</f>
        <v>12</v>
      </c>
      <c r="E637" s="73">
        <f>$AV$57</f>
        <v>5</v>
      </c>
      <c r="F637" s="104">
        <f>AVERAGE(I614,I615,I616,I617)</f>
        <v>16.5</v>
      </c>
      <c r="G637" s="73">
        <f>$AV$92</f>
        <v>14</v>
      </c>
      <c r="H637" s="104">
        <f>AVERAGE(J614,J615,J616,J617)</f>
        <v>10.25</v>
      </c>
      <c r="I637" s="73">
        <f>$AV$127</f>
        <v>2</v>
      </c>
      <c r="J637" s="104">
        <f>AVERAGE(K614,K615,K616,K617)</f>
        <v>10.5</v>
      </c>
      <c r="K637" s="73">
        <f>$AV$162</f>
        <v>5</v>
      </c>
      <c r="L637" s="104">
        <f>AVERAGE(L614,L615,L616,L617)</f>
        <v>23.5</v>
      </c>
      <c r="M637" s="73">
        <f>$AV$197</f>
        <v>29</v>
      </c>
      <c r="N637" s="104">
        <f>AVERAGE(M614,M615,M616,M617)</f>
        <v>4.5</v>
      </c>
      <c r="O637" s="73">
        <f>$AV$232</f>
        <v>1</v>
      </c>
      <c r="P637" s="104">
        <f>AVERAGE(N614,N615,N616,N617)</f>
        <v>18.75</v>
      </c>
      <c r="Q637" s="73">
        <f>$AV$267</f>
        <v>22</v>
      </c>
      <c r="R637" s="104">
        <f>AVERAGE(O614,O615,O616,O617)</f>
        <v>15.5</v>
      </c>
      <c r="S637" s="81">
        <f>$AV$302</f>
        <v>13</v>
      </c>
      <c r="T637" s="75"/>
      <c r="U637" s="104">
        <f>AVERAGE(Q614,Q615,Q616,Q617)</f>
        <v>12.75</v>
      </c>
      <c r="V637" s="73">
        <f>$BX$57</f>
        <v>8</v>
      </c>
      <c r="W637" s="104">
        <f>AVERAGE(R614,R615,R616,R617)</f>
        <v>13.5</v>
      </c>
      <c r="X637" s="73">
        <f>$BX$127</f>
        <v>8</v>
      </c>
      <c r="Y637" s="104">
        <f>AVERAGE(S614,S615,S616,S617)</f>
        <v>20.5</v>
      </c>
      <c r="Z637" s="81">
        <f>$BX$92</f>
        <v>23</v>
      </c>
      <c r="AA637" s="75"/>
      <c r="AB637" s="105">
        <f>AVERAGE(U614,U615,U616,U617)</f>
        <v>13.5</v>
      </c>
      <c r="AC637" s="73">
        <f>$CZ$92</f>
        <v>9</v>
      </c>
      <c r="AD637" s="75"/>
      <c r="AE637" s="104">
        <f>AVERAGE(W614,W615,W616,W617)</f>
        <v>10.75</v>
      </c>
      <c r="AF637" s="73">
        <f>$CZ$57</f>
        <v>3</v>
      </c>
    </row>
    <row r="638" spans="1:32" x14ac:dyDescent="0.3">
      <c r="A638" s="73" t="s">
        <v>136</v>
      </c>
      <c r="B638" s="104">
        <f>AVERAGE(G618,G619,G620,G621)</f>
        <v>0.41649999999999998</v>
      </c>
      <c r="C638" s="73">
        <f>$AZ$22</f>
        <v>24</v>
      </c>
      <c r="D638" s="104">
        <f>AVERAGE(H618,H619,H620,H621)</f>
        <v>22.75</v>
      </c>
      <c r="E638" s="73">
        <f>$AZ$57</f>
        <v>30</v>
      </c>
      <c r="F638" s="104">
        <f>AVERAGE(I618,I619,I620,I621)</f>
        <v>21</v>
      </c>
      <c r="G638" s="73">
        <f>$AZ$92</f>
        <v>28</v>
      </c>
      <c r="H638" s="104">
        <f>AVERAGE(J618,J619,J620,J621)</f>
        <v>20.75</v>
      </c>
      <c r="I638" s="73">
        <f>$AZ$127</f>
        <v>28</v>
      </c>
      <c r="J638" s="104">
        <f>AVERAGE(K618,K619,K620,K621)</f>
        <v>20.25</v>
      </c>
      <c r="K638" s="73">
        <f>$AZ$162</f>
        <v>26</v>
      </c>
      <c r="L638" s="104">
        <f>AVERAGE(L618,L619,L620,L621)</f>
        <v>22.75</v>
      </c>
      <c r="M638" s="73">
        <f>$AZ$197</f>
        <v>31</v>
      </c>
      <c r="N638" s="104">
        <f>AVERAGE(M618,M619,M620,M621)</f>
        <v>19.25</v>
      </c>
      <c r="O638" s="73">
        <f>$AZ$232</f>
        <v>22</v>
      </c>
      <c r="P638" s="104">
        <f>AVERAGE(N618,N619,N620,N621)</f>
        <v>16.25</v>
      </c>
      <c r="Q638" s="73">
        <f>$AZ$267</f>
        <v>16</v>
      </c>
      <c r="R638" s="104">
        <f>AVERAGE(O618,O619,O620,O621)</f>
        <v>19.25</v>
      </c>
      <c r="S638" s="81">
        <f>$AZ$302</f>
        <v>22</v>
      </c>
      <c r="T638" s="75"/>
      <c r="U638" s="104">
        <f>AVERAGE(Q618,Q619,Q620,Q621)</f>
        <v>13.25</v>
      </c>
      <c r="V638" s="73">
        <f>$CB$57</f>
        <v>8</v>
      </c>
      <c r="W638" s="104">
        <f>AVERAGE(R618,R619,R620,R621)</f>
        <v>17.75</v>
      </c>
      <c r="X638" s="73">
        <f>$CB$127</f>
        <v>19</v>
      </c>
      <c r="Y638" s="104">
        <f>AVERAGE(S618,S619,S620,S621)</f>
        <v>9.25</v>
      </c>
      <c r="Z638" s="81">
        <f>$CB$92</f>
        <v>5</v>
      </c>
      <c r="AA638" s="75"/>
      <c r="AB638" s="105">
        <f>AVERAGE(U618,U619,U620,U621)</f>
        <v>14.75</v>
      </c>
      <c r="AC638" s="73">
        <f>$DD$92</f>
        <v>13</v>
      </c>
      <c r="AD638" s="75"/>
      <c r="AE638" s="104">
        <f>AVERAGE(W618,W619,W620,W621)</f>
        <v>19</v>
      </c>
      <c r="AF638" s="73">
        <f>$DD$57</f>
        <v>24</v>
      </c>
    </row>
    <row r="639" spans="1:32" x14ac:dyDescent="0.3">
      <c r="A639" s="73" t="s">
        <v>137</v>
      </c>
      <c r="B639" s="104">
        <f>AVERAGE(G622:G623,G625:G626)</f>
        <v>0.41675000000000001</v>
      </c>
      <c r="C639" s="73">
        <f>$BD$22</f>
        <v>21</v>
      </c>
      <c r="D639" s="104">
        <f>AVERAGE(H622:H623,H625:H626)</f>
        <v>20.25</v>
      </c>
      <c r="E639" s="73">
        <f>$BD$57</f>
        <v>26</v>
      </c>
      <c r="F639" s="104">
        <f>AVERAGE(I622:I623,I625:I626)</f>
        <v>24.75</v>
      </c>
      <c r="G639" s="73">
        <f>$BD$92</f>
        <v>30</v>
      </c>
      <c r="H639" s="104">
        <f>AVERAGE(J622:J623,J625:J626)</f>
        <v>17.75</v>
      </c>
      <c r="I639" s="73">
        <f>$BD$127</f>
        <v>18</v>
      </c>
      <c r="J639" s="104">
        <f>AVERAGE(K622:K623,K625:K626)</f>
        <v>16</v>
      </c>
      <c r="K639" s="73">
        <f>$BD$162</f>
        <v>16</v>
      </c>
      <c r="L639" s="104">
        <f>AVERAGE(L622:L623,L625:L626)</f>
        <v>20</v>
      </c>
      <c r="M639" s="73">
        <f>$BD$197</f>
        <v>25</v>
      </c>
      <c r="N639" s="104">
        <f>AVERAGE(M622:M623,M625:M626)</f>
        <v>17</v>
      </c>
      <c r="O639" s="73">
        <f>$BD$232</f>
        <v>15</v>
      </c>
      <c r="P639" s="104">
        <f>AVERAGE(N622:N623,N625:N626)</f>
        <v>17.25</v>
      </c>
      <c r="Q639" s="73">
        <f>$BD$267</f>
        <v>15</v>
      </c>
      <c r="R639" s="104">
        <f>AVERAGE(O622:O623,O625:O626)</f>
        <v>14</v>
      </c>
      <c r="S639" s="81">
        <f>$BD$302</f>
        <v>9</v>
      </c>
      <c r="T639" s="75"/>
      <c r="U639" s="104">
        <f>AVERAGE(Q622:Q623,Q625:Q626)</f>
        <v>18.25</v>
      </c>
      <c r="V639" s="73">
        <f>$CF$57</f>
        <v>24</v>
      </c>
      <c r="W639" s="104">
        <f>AVERAGE(R622:R623,R625:R626)</f>
        <v>19.5</v>
      </c>
      <c r="X639" s="73">
        <f>$CF$127</f>
        <v>25</v>
      </c>
      <c r="Y639" s="104">
        <f>AVERAGE(S622:S623,S625:S626)</f>
        <v>14.5</v>
      </c>
      <c r="Z639" s="81">
        <f>$CF$92</f>
        <v>11</v>
      </c>
      <c r="AA639" s="75"/>
      <c r="AB639" s="105">
        <f>AVERAGE(U622:U623,U625:U626)</f>
        <v>9.75</v>
      </c>
      <c r="AC639" s="73">
        <f>$DH$92</f>
        <v>2</v>
      </c>
      <c r="AD639" s="75"/>
      <c r="AE639" s="104">
        <f>AVERAGE(W622:W623,W625:W626)</f>
        <v>19</v>
      </c>
      <c r="AF639" s="73">
        <f>$DH$57</f>
        <v>23</v>
      </c>
    </row>
    <row r="640" spans="1:32" x14ac:dyDescent="0.3">
      <c r="A640" s="73" t="s">
        <v>138</v>
      </c>
      <c r="B640" s="104">
        <f>AVERAGE(G627:G631)</f>
        <v>0.46660000000000001</v>
      </c>
      <c r="C640" s="73">
        <f>$BH$22</f>
        <v>18</v>
      </c>
      <c r="D640" s="104">
        <f>AVERAGE(H627:H631)</f>
        <v>17.8</v>
      </c>
      <c r="E640" s="73">
        <f>$BH$57</f>
        <v>22</v>
      </c>
      <c r="F640" s="104">
        <f>AVERAGE(I627:I631)</f>
        <v>17.8</v>
      </c>
      <c r="G640" s="73">
        <f>$BH$92</f>
        <v>18</v>
      </c>
      <c r="H640" s="104">
        <f>AVERAGE(J627:J631)</f>
        <v>16.2</v>
      </c>
      <c r="I640" s="73">
        <f>$BH$127</f>
        <v>17</v>
      </c>
      <c r="J640" s="104">
        <f>AVERAGE(K627:K631)</f>
        <v>16.399999999999999</v>
      </c>
      <c r="K640" s="73">
        <f>$BH$162</f>
        <v>14</v>
      </c>
      <c r="L640" s="104">
        <f>AVERAGE(L627:L631)</f>
        <v>17.8</v>
      </c>
      <c r="M640" s="73">
        <f>$BH$197</f>
        <v>19</v>
      </c>
      <c r="N640" s="104">
        <f>AVERAGE(M627:M631)</f>
        <v>15.8</v>
      </c>
      <c r="O640" s="73">
        <f>$BH$232</f>
        <v>14</v>
      </c>
      <c r="P640" s="104">
        <f>AVERAGE(N627:N631)</f>
        <v>13.6</v>
      </c>
      <c r="Q640" s="73">
        <f>$BH$267</f>
        <v>8</v>
      </c>
      <c r="R640" s="104">
        <f>AVERAGE(O627:O631)</f>
        <v>22</v>
      </c>
      <c r="S640" s="81">
        <f>$BH$302</f>
        <v>31</v>
      </c>
      <c r="T640" s="80"/>
      <c r="U640" s="104">
        <f>AVERAGE(Q627:Q631)</f>
        <v>12.2</v>
      </c>
      <c r="V640" s="73">
        <f>$CJ$57</f>
        <v>5</v>
      </c>
      <c r="W640" s="104">
        <f>AVERAGE(R627:R631)</f>
        <v>14.6</v>
      </c>
      <c r="X640" s="73">
        <f>$CJ$127</f>
        <v>11</v>
      </c>
      <c r="Y640" s="104">
        <f>AVERAGE(S627:S631)</f>
        <v>17.600000000000001</v>
      </c>
      <c r="Z640" s="81">
        <f>$CJ$92</f>
        <v>19</v>
      </c>
      <c r="AA640" s="80"/>
      <c r="AB640" s="105">
        <f>AVERAGE(U627:U631)</f>
        <v>15.6</v>
      </c>
      <c r="AC640" s="73">
        <f>$DL$92</f>
        <v>13</v>
      </c>
      <c r="AD640" s="80"/>
      <c r="AE640" s="104">
        <f>AVERAGE(W627:W631)</f>
        <v>16.8</v>
      </c>
      <c r="AF640" s="73">
        <f>$DL$57</f>
        <v>15</v>
      </c>
    </row>
    <row r="642" spans="1:32" x14ac:dyDescent="0.3">
      <c r="A642" s="309" t="s">
        <v>92</v>
      </c>
      <c r="B642" s="310"/>
      <c r="C642" s="310"/>
      <c r="D642" s="310"/>
      <c r="E642" s="311"/>
    </row>
    <row r="643" spans="1:32" x14ac:dyDescent="0.3">
      <c r="A643" s="312"/>
      <c r="B643" s="313"/>
      <c r="C643" s="313"/>
      <c r="D643" s="313"/>
      <c r="E643" s="314"/>
    </row>
    <row r="644" spans="1:32" x14ac:dyDescent="0.3">
      <c r="A644" s="315"/>
      <c r="B644" s="316"/>
      <c r="C644" s="316"/>
      <c r="D644" s="316"/>
      <c r="E644" s="317"/>
      <c r="H644" s="306" t="s">
        <v>232</v>
      </c>
      <c r="I644" s="307"/>
      <c r="J644" s="307"/>
      <c r="K644" s="307"/>
      <c r="L644" s="307"/>
      <c r="M644" s="307"/>
      <c r="N644" s="307"/>
      <c r="O644" s="307"/>
      <c r="P644" s="307"/>
      <c r="Q644" s="307"/>
      <c r="R644" s="307"/>
      <c r="S644" s="307"/>
      <c r="T644" s="307"/>
      <c r="U644" s="307"/>
      <c r="V644" s="308"/>
      <c r="W644" s="86" t="s">
        <v>38</v>
      </c>
      <c r="X644" s="72"/>
      <c r="Y644" s="72"/>
      <c r="Z644" s="72"/>
      <c r="AA644" s="72"/>
      <c r="AB644" s="72"/>
      <c r="AC644" s="72"/>
      <c r="AD644" s="72"/>
      <c r="AE644" s="72"/>
      <c r="AF644" s="72"/>
    </row>
    <row r="645" spans="1:32" x14ac:dyDescent="0.3">
      <c r="A645" s="73" t="s">
        <v>139</v>
      </c>
      <c r="B645" s="96" t="s">
        <v>140</v>
      </c>
      <c r="C645" s="73" t="s">
        <v>141</v>
      </c>
      <c r="D645" s="98" t="s">
        <v>228</v>
      </c>
      <c r="E645" s="73" t="s">
        <v>142</v>
      </c>
      <c r="G645" s="73" t="s">
        <v>143</v>
      </c>
      <c r="H645" s="74" t="s">
        <v>144</v>
      </c>
      <c r="I645" s="74" t="s">
        <v>145</v>
      </c>
      <c r="J645" s="74" t="s">
        <v>146</v>
      </c>
      <c r="K645" s="74" t="s">
        <v>110</v>
      </c>
      <c r="L645" s="74" t="s">
        <v>111</v>
      </c>
      <c r="M645" s="74" t="s">
        <v>112</v>
      </c>
      <c r="N645" s="74" t="s">
        <v>113</v>
      </c>
      <c r="O645" s="89" t="s">
        <v>114</v>
      </c>
      <c r="P645" s="92"/>
      <c r="Q645" s="76" t="s">
        <v>33</v>
      </c>
      <c r="R645" s="74" t="s">
        <v>34</v>
      </c>
      <c r="S645" s="89" t="s">
        <v>35</v>
      </c>
      <c r="T645" s="71"/>
      <c r="U645" s="93" t="s">
        <v>149</v>
      </c>
      <c r="V645" s="92"/>
      <c r="W645" s="76" t="s">
        <v>150</v>
      </c>
      <c r="X645" s="72"/>
      <c r="Y645" s="72"/>
      <c r="Z645" s="72"/>
      <c r="AA645" s="72"/>
      <c r="AB645" s="72"/>
      <c r="AC645" s="72"/>
      <c r="AD645" s="72"/>
      <c r="AE645" s="72"/>
      <c r="AF645" s="72"/>
    </row>
    <row r="646" spans="1:32" x14ac:dyDescent="0.3">
      <c r="A646" s="73">
        <v>1</v>
      </c>
      <c r="B646" s="96">
        <v>44815</v>
      </c>
      <c r="C646" s="84" t="s">
        <v>158</v>
      </c>
      <c r="D646" s="99">
        <v>0.68402777777777779</v>
      </c>
      <c r="E646" s="85" t="s">
        <v>170</v>
      </c>
      <c r="G646" s="73">
        <f>$G$109</f>
        <v>0.66700000000000004</v>
      </c>
      <c r="H646" s="73">
        <f>DVOA!$F$240</f>
        <v>19</v>
      </c>
      <c r="I646" s="73">
        <f>DVOA!$F$242</f>
        <v>32</v>
      </c>
      <c r="J646" s="73">
        <f>DVOA!$F$246</f>
        <v>13</v>
      </c>
      <c r="K646" s="73">
        <f>DVOA!$F$249</f>
        <v>32</v>
      </c>
      <c r="L646" s="73">
        <f>DVOA!$F$250</f>
        <v>3</v>
      </c>
      <c r="M646" s="73">
        <f>DVOA!$F$251</f>
        <v>5</v>
      </c>
      <c r="N646" s="73">
        <f>DVOA!$F$254</f>
        <v>14</v>
      </c>
      <c r="O646" s="81">
        <f>DVOA!$F$243</f>
        <v>17</v>
      </c>
      <c r="P646" s="88"/>
      <c r="Q646" s="82">
        <f>DVOA!$AE$240</f>
        <v>9</v>
      </c>
      <c r="R646" s="73">
        <f>DVOA!$AE$241</f>
        <v>13</v>
      </c>
      <c r="S646" s="81">
        <f>DVOA!$AE$242</f>
        <v>7</v>
      </c>
      <c r="T646" s="75"/>
      <c r="U646" s="87">
        <f>DVOA!$AE$254</f>
        <v>14</v>
      </c>
      <c r="V646" s="88"/>
      <c r="W646" s="82">
        <f>DVOA!$AE$250</f>
        <v>12</v>
      </c>
      <c r="X646" s="72"/>
      <c r="Y646" s="72"/>
      <c r="Z646" s="72"/>
      <c r="AA646" s="72"/>
      <c r="AB646" s="72"/>
      <c r="AC646" s="72"/>
      <c r="AD646" s="72"/>
      <c r="AE646" s="72"/>
      <c r="AF646" s="72"/>
    </row>
    <row r="647" spans="1:32" x14ac:dyDescent="0.3">
      <c r="A647" s="73">
        <v>2</v>
      </c>
      <c r="B647" s="96">
        <v>44823</v>
      </c>
      <c r="C647" s="84" t="s">
        <v>214</v>
      </c>
      <c r="D647" s="99">
        <v>0.85416666666666663</v>
      </c>
      <c r="E647" s="85" t="s">
        <v>224</v>
      </c>
      <c r="G647" s="73">
        <f>$G$10</f>
        <v>1</v>
      </c>
      <c r="H647" s="73">
        <f>DVOA!$F$534</f>
        <v>6</v>
      </c>
      <c r="I647" s="73">
        <f>DVOA!$F$536</f>
        <v>25</v>
      </c>
      <c r="J647" s="73">
        <f>DVOA!$F$540</f>
        <v>3</v>
      </c>
      <c r="K647" s="73">
        <f>DVOA!$F$543</f>
        <v>7</v>
      </c>
      <c r="L647" s="73">
        <f>DVOA!$F$544</f>
        <v>4</v>
      </c>
      <c r="M647" s="73">
        <f>DVOA!$F$545</f>
        <v>13</v>
      </c>
      <c r="N647" s="73">
        <f>DVOA!$F$548</f>
        <v>7</v>
      </c>
      <c r="O647" s="81">
        <f>DVOA!$F$537</f>
        <v>16</v>
      </c>
      <c r="P647" s="88"/>
      <c r="Q647" s="82">
        <f>DVOA!$AE$534</f>
        <v>4</v>
      </c>
      <c r="R647" s="73">
        <f>DVOA!$AE$535</f>
        <v>4</v>
      </c>
      <c r="S647" s="81">
        <f>DVOA!$AE$536</f>
        <v>10</v>
      </c>
      <c r="T647" s="75"/>
      <c r="U647" s="87">
        <f>DVOA!$AE$548</f>
        <v>28</v>
      </c>
      <c r="V647" s="88"/>
      <c r="W647" s="82">
        <f>DVOA!$AE$544</f>
        <v>4</v>
      </c>
      <c r="X647" s="72"/>
      <c r="Y647" s="72"/>
      <c r="Z647" s="72"/>
      <c r="AA647" s="72"/>
      <c r="AB647" s="72"/>
      <c r="AC647" s="72"/>
      <c r="AD647" s="72"/>
      <c r="AE647" s="72"/>
      <c r="AF647" s="72"/>
    </row>
    <row r="648" spans="1:32" x14ac:dyDescent="0.3">
      <c r="A648" s="73">
        <v>3</v>
      </c>
      <c r="B648" s="96">
        <v>44829</v>
      </c>
      <c r="C648" s="85" t="s">
        <v>182</v>
      </c>
      <c r="D648" s="99">
        <v>0.54166666666666663</v>
      </c>
      <c r="E648" s="85" t="s">
        <v>170</v>
      </c>
      <c r="G648" s="73">
        <f>$G$113</f>
        <v>0.33300000000000002</v>
      </c>
      <c r="H648" s="73">
        <f>DVOA!$F$219</f>
        <v>22</v>
      </c>
      <c r="I648" s="73">
        <f>DVOA!$F$221</f>
        <v>24</v>
      </c>
      <c r="J648" s="73">
        <f>DVOA!$F$225</f>
        <v>19</v>
      </c>
      <c r="K648" s="73">
        <f>DVOA!$F$228</f>
        <v>19</v>
      </c>
      <c r="L648" s="73">
        <f>DVOA!$F$229</f>
        <v>24</v>
      </c>
      <c r="M648" s="73">
        <f>DVOA!$F$230</f>
        <v>18</v>
      </c>
      <c r="N648" s="73">
        <f>DVOA!$F$233</f>
        <v>18</v>
      </c>
      <c r="O648" s="81">
        <f>DVOA!$F$222</f>
        <v>22</v>
      </c>
      <c r="P648" s="88"/>
      <c r="Q648" s="82">
        <f>DVOA!$AE$219</f>
        <v>7</v>
      </c>
      <c r="R648" s="73">
        <f>DVOA!$AE$220</f>
        <v>12</v>
      </c>
      <c r="S648" s="81">
        <f>DVOA!$AE$221</f>
        <v>5</v>
      </c>
      <c r="T648" s="75"/>
      <c r="U648" s="87">
        <f>DVOA!$AE$233</f>
        <v>11</v>
      </c>
      <c r="V648" s="88"/>
      <c r="W648" s="82">
        <f>DVOA!$AE$229</f>
        <v>13</v>
      </c>
      <c r="X648" s="72"/>
      <c r="Y648" s="72"/>
      <c r="Z648" s="72"/>
      <c r="AA648" s="72"/>
      <c r="AB648" s="72"/>
      <c r="AC648" s="72"/>
      <c r="AD648" s="72"/>
      <c r="AE648" s="72"/>
      <c r="AF648" s="72"/>
    </row>
    <row r="649" spans="1:32" x14ac:dyDescent="0.3">
      <c r="A649" s="73">
        <v>4</v>
      </c>
      <c r="B649" s="96">
        <v>44836</v>
      </c>
      <c r="C649" s="84" t="s">
        <v>184</v>
      </c>
      <c r="D649" s="99">
        <v>0.39583333333333331</v>
      </c>
      <c r="E649" s="85" t="s">
        <v>172</v>
      </c>
      <c r="G649" s="73">
        <f>$G$12</f>
        <v>0.33300000000000002</v>
      </c>
      <c r="H649" s="73">
        <f>DVOA!$F$471</f>
        <v>10</v>
      </c>
      <c r="I649" s="73">
        <f>DVOA!$F$473</f>
        <v>18</v>
      </c>
      <c r="J649" s="73">
        <f>DVOA!$F$477</f>
        <v>11</v>
      </c>
      <c r="K649" s="73">
        <f>DVOA!$F$480</f>
        <v>16</v>
      </c>
      <c r="L649" s="73">
        <f>DVOA!$F$481</f>
        <v>9</v>
      </c>
      <c r="M649" s="73">
        <f>DVOA!$F$482</f>
        <v>25</v>
      </c>
      <c r="N649" s="73">
        <f>DVOA!$F$485</f>
        <v>3</v>
      </c>
      <c r="O649" s="81">
        <f>DVOA!$F$474</f>
        <v>4</v>
      </c>
      <c r="P649" s="88"/>
      <c r="Q649" s="82">
        <f>DVOA!$AE$471</f>
        <v>26</v>
      </c>
      <c r="R649" s="73">
        <f>DVOA!$AE$472</f>
        <v>28</v>
      </c>
      <c r="S649" s="81">
        <f>DVOA!$AE$473</f>
        <v>13</v>
      </c>
      <c r="T649" s="75"/>
      <c r="U649" s="87">
        <f>DVOA!$AE$485</f>
        <v>32</v>
      </c>
      <c r="V649" s="88"/>
      <c r="W649" s="82">
        <f>DVOA!$AE$481</f>
        <v>27</v>
      </c>
      <c r="X649" s="72"/>
      <c r="Y649" s="72"/>
      <c r="Z649" s="72"/>
      <c r="AA649" s="72"/>
      <c r="AB649" s="72"/>
      <c r="AC649" s="72"/>
      <c r="AD649" s="72"/>
      <c r="AE649" s="72"/>
      <c r="AF649" s="72"/>
    </row>
    <row r="650" spans="1:32" x14ac:dyDescent="0.3">
      <c r="A650" s="73">
        <v>5</v>
      </c>
      <c r="B650" s="96">
        <v>44843</v>
      </c>
      <c r="C650" s="84" t="s">
        <v>210</v>
      </c>
      <c r="D650" s="99">
        <v>0.54166666666666663</v>
      </c>
      <c r="E650" s="85" t="s">
        <v>170</v>
      </c>
      <c r="G650" s="73">
        <f>$G$48</f>
        <v>0.66700000000000004</v>
      </c>
      <c r="H650" s="73">
        <f>DVOA!$F$114</f>
        <v>11</v>
      </c>
      <c r="I650" s="73">
        <f>DVOA!$F$116</f>
        <v>22</v>
      </c>
      <c r="J650" s="73">
        <f>DVOA!$F$120</f>
        <v>10</v>
      </c>
      <c r="K650" s="73">
        <f>DVOA!$F$123</f>
        <v>1</v>
      </c>
      <c r="L650" s="73">
        <f>DVOA!$F$124</f>
        <v>27</v>
      </c>
      <c r="M650" s="73">
        <f>DVOA!$F$125</f>
        <v>17</v>
      </c>
      <c r="N650" s="73">
        <f>DVOA!$F$128</f>
        <v>16</v>
      </c>
      <c r="O650" s="81">
        <f>DVOA!$F$117</f>
        <v>8</v>
      </c>
      <c r="P650" s="88"/>
      <c r="Q650" s="82">
        <f>DVOA!$AE$114</f>
        <v>28</v>
      </c>
      <c r="R650" s="73">
        <f>DVOA!$AE$115</f>
        <v>32</v>
      </c>
      <c r="S650" s="81">
        <f>DVOA!$AE$116</f>
        <v>6</v>
      </c>
      <c r="T650" s="75"/>
      <c r="U650" s="87">
        <f>DVOA!$AE$128</f>
        <v>22</v>
      </c>
      <c r="V650" s="88"/>
      <c r="W650" s="82">
        <f>DVOA!$AE$124</f>
        <v>23</v>
      </c>
      <c r="X650" s="72"/>
      <c r="Y650" s="72"/>
      <c r="Z650" s="72"/>
      <c r="AA650" s="72"/>
      <c r="AB650" s="72"/>
      <c r="AC650" s="72"/>
      <c r="AD650" s="72"/>
      <c r="AE650" s="72"/>
      <c r="AF650" s="72"/>
    </row>
    <row r="651" spans="1:32" x14ac:dyDescent="0.3">
      <c r="A651" s="73">
        <v>6</v>
      </c>
      <c r="B651" s="96">
        <v>44850</v>
      </c>
      <c r="C651" s="84" t="s">
        <v>177</v>
      </c>
      <c r="D651" s="99">
        <v>0.54166666666666663</v>
      </c>
      <c r="E651" s="85" t="s">
        <v>170</v>
      </c>
      <c r="G651" s="73">
        <f>$G$71</f>
        <v>1</v>
      </c>
      <c r="H651" s="73">
        <f>DVOA!$F$408</f>
        <v>24</v>
      </c>
      <c r="I651" s="73">
        <f>DVOA!$F$410</f>
        <v>7</v>
      </c>
      <c r="J651" s="73">
        <f>DVOA!$F$414</f>
        <v>29</v>
      </c>
      <c r="K651" s="73">
        <f>DVOA!$F$417</f>
        <v>12</v>
      </c>
      <c r="L651" s="73">
        <f>DVOA!$F$418</f>
        <v>23</v>
      </c>
      <c r="M651" s="73">
        <f>DVOA!$F$419</f>
        <v>19</v>
      </c>
      <c r="N651" s="73">
        <f>DVOA!$F$422</f>
        <v>30</v>
      </c>
      <c r="O651" s="81">
        <f>DVOA!$F$411</f>
        <v>27</v>
      </c>
      <c r="P651" s="88"/>
      <c r="Q651" s="82">
        <f>DVOA!$AE$408</f>
        <v>2</v>
      </c>
      <c r="R651" s="73">
        <f>DVOA!$AE$409</f>
        <v>3</v>
      </c>
      <c r="S651" s="81">
        <f>DVOA!$AE$410</f>
        <v>15</v>
      </c>
      <c r="T651" s="75"/>
      <c r="U651" s="87">
        <f>DVOA!$AE$422</f>
        <v>29</v>
      </c>
      <c r="V651" s="88"/>
      <c r="W651" s="82">
        <f>DVOA!$AE$418</f>
        <v>11</v>
      </c>
      <c r="X651" s="72"/>
      <c r="Y651" s="72"/>
      <c r="Z651" s="72"/>
      <c r="AA651" s="72"/>
      <c r="AB651" s="72"/>
      <c r="AC651" s="72"/>
      <c r="AD651" s="72"/>
      <c r="AE651" s="72"/>
      <c r="AF651" s="72"/>
    </row>
    <row r="652" spans="1:32" x14ac:dyDescent="0.3">
      <c r="A652" s="73">
        <v>7</v>
      </c>
      <c r="B652" s="96" t="s">
        <v>147</v>
      </c>
      <c r="C652" s="101" t="s">
        <v>162</v>
      </c>
      <c r="D652" s="102" t="s">
        <v>162</v>
      </c>
      <c r="E652" s="101" t="s">
        <v>162</v>
      </c>
      <c r="G652" s="101" t="s">
        <v>162</v>
      </c>
      <c r="H652" s="101" t="s">
        <v>162</v>
      </c>
      <c r="I652" s="101" t="s">
        <v>162</v>
      </c>
      <c r="J652" s="101" t="s">
        <v>162</v>
      </c>
      <c r="K652" s="101" t="s">
        <v>162</v>
      </c>
      <c r="L652" s="101" t="s">
        <v>162</v>
      </c>
      <c r="M652" s="101" t="s">
        <v>162</v>
      </c>
      <c r="N652" s="101" t="s">
        <v>162</v>
      </c>
      <c r="O652" s="101" t="s">
        <v>162</v>
      </c>
      <c r="P652" s="88"/>
      <c r="Q652" s="101" t="s">
        <v>162</v>
      </c>
      <c r="R652" s="101" t="s">
        <v>162</v>
      </c>
      <c r="S652" s="101" t="s">
        <v>162</v>
      </c>
      <c r="T652" s="75"/>
      <c r="U652" s="101" t="s">
        <v>162</v>
      </c>
      <c r="V652" s="88"/>
      <c r="W652" s="101" t="s">
        <v>162</v>
      </c>
      <c r="X652" s="72"/>
      <c r="Y652" s="72"/>
      <c r="Z652" s="72"/>
      <c r="AA652" s="72"/>
      <c r="AB652" s="72"/>
      <c r="AC652" s="72"/>
      <c r="AD652" s="72"/>
      <c r="AE652" s="72"/>
      <c r="AF652" s="72"/>
    </row>
    <row r="653" spans="1:32" x14ac:dyDescent="0.3">
      <c r="A653" s="73">
        <v>8</v>
      </c>
      <c r="B653" s="96">
        <v>44864</v>
      </c>
      <c r="C653" s="84" t="s">
        <v>204</v>
      </c>
      <c r="D653" s="99">
        <v>0.54166666666666663</v>
      </c>
      <c r="E653" s="85" t="s">
        <v>170</v>
      </c>
      <c r="G653" s="85">
        <f>$G$54</f>
        <v>0.33300000000000002</v>
      </c>
      <c r="H653" s="85">
        <f>DVOA!$F$9</f>
        <v>31</v>
      </c>
      <c r="I653" s="85">
        <f>DVOA!$F$11</f>
        <v>14</v>
      </c>
      <c r="J653" s="85">
        <f>DVOA!$F$15</f>
        <v>30</v>
      </c>
      <c r="K653" s="85">
        <f>DVOA!$F$18</f>
        <v>9</v>
      </c>
      <c r="L653" s="85">
        <f>DVOA!$F$19</f>
        <v>7</v>
      </c>
      <c r="M653" s="85">
        <f>DVOA!$F$20</f>
        <v>24</v>
      </c>
      <c r="N653" s="85">
        <f>DVOA!$F$23</f>
        <v>32</v>
      </c>
      <c r="O653" s="90">
        <f>DVOA!$F$12</f>
        <v>32</v>
      </c>
      <c r="P653" s="88"/>
      <c r="Q653" s="91">
        <f>DVOA!$AE$9</f>
        <v>21</v>
      </c>
      <c r="R653" s="85">
        <f>DVOA!$AE$10</f>
        <v>24</v>
      </c>
      <c r="S653" s="90">
        <f>DVOA!$AE$11</f>
        <v>16</v>
      </c>
      <c r="T653" s="75"/>
      <c r="U653" s="94">
        <f>DVOA!$AE$23</f>
        <v>27</v>
      </c>
      <c r="V653" s="88"/>
      <c r="W653" s="82">
        <f>DVOA!$AE$19</f>
        <v>31</v>
      </c>
      <c r="X653" s="72"/>
      <c r="Y653" s="72"/>
      <c r="Z653" s="72"/>
      <c r="AA653" s="72"/>
      <c r="AB653" s="72"/>
      <c r="AC653" s="72"/>
      <c r="AD653" s="72"/>
      <c r="AE653" s="72"/>
      <c r="AF653" s="72"/>
    </row>
    <row r="654" spans="1:32" x14ac:dyDescent="0.3">
      <c r="A654" s="73">
        <v>9</v>
      </c>
      <c r="B654" s="96">
        <v>44871</v>
      </c>
      <c r="C654" s="85" t="s">
        <v>222</v>
      </c>
      <c r="D654" s="99">
        <v>0.54166666666666663</v>
      </c>
      <c r="E654" s="85" t="s">
        <v>170</v>
      </c>
      <c r="G654" s="73">
        <f>$G$49</f>
        <v>0.33300000000000002</v>
      </c>
      <c r="H654" s="73">
        <f>DVOA!$F$660</f>
        <v>29</v>
      </c>
      <c r="I654" s="73">
        <f>DVOA!$F$662</f>
        <v>16</v>
      </c>
      <c r="J654" s="73">
        <f>DVOA!$F$666</f>
        <v>28</v>
      </c>
      <c r="K654" s="73">
        <f>DVOA!$F$669</f>
        <v>25</v>
      </c>
      <c r="L654" s="73">
        <f>DVOA!$F$670</f>
        <v>20</v>
      </c>
      <c r="M654" s="73">
        <f>DVOA!$F$671</f>
        <v>28</v>
      </c>
      <c r="N654" s="73">
        <f>DVOA!$F$674</f>
        <v>21</v>
      </c>
      <c r="O654" s="81">
        <f>DVOA!$F$663</f>
        <v>18</v>
      </c>
      <c r="P654" s="88"/>
      <c r="Q654" s="82">
        <f>DVOA!$AE$660</f>
        <v>29</v>
      </c>
      <c r="R654" s="73">
        <f>DVOA!$AE$661</f>
        <v>27</v>
      </c>
      <c r="S654" s="81">
        <f>DVOA!$AE$662</f>
        <v>25</v>
      </c>
      <c r="T654" s="75"/>
      <c r="U654" s="87">
        <f>DVOA!$AE$674</f>
        <v>18</v>
      </c>
      <c r="V654" s="88"/>
      <c r="W654" s="82">
        <f>DVOA!$AE$670</f>
        <v>32</v>
      </c>
      <c r="X654" s="72"/>
      <c r="Y654" s="72"/>
      <c r="Z654" s="72"/>
      <c r="AA654" s="72"/>
      <c r="AB654" s="72"/>
      <c r="AC654" s="72"/>
      <c r="AD654" s="72"/>
      <c r="AE654" s="72"/>
      <c r="AF654" s="72"/>
    </row>
    <row r="655" spans="1:32" x14ac:dyDescent="0.3">
      <c r="A655" s="73">
        <v>10</v>
      </c>
      <c r="B655" s="96">
        <v>44878</v>
      </c>
      <c r="C655" s="84" t="s">
        <v>183</v>
      </c>
      <c r="D655" s="99">
        <v>0.54166666666666663</v>
      </c>
      <c r="E655" s="85" t="s">
        <v>170</v>
      </c>
      <c r="G655" s="73">
        <f>$G$73</f>
        <v>0.66700000000000004</v>
      </c>
      <c r="H655" s="73">
        <f>DVOA!$F$72</f>
        <v>2</v>
      </c>
      <c r="I655" s="73">
        <f>DVOA!$F$74</f>
        <v>5</v>
      </c>
      <c r="J655" s="73">
        <f>DVOA!$F$78</f>
        <v>2</v>
      </c>
      <c r="K655" s="73">
        <f>DVOA!$F$81</f>
        <v>14</v>
      </c>
      <c r="L655" s="73">
        <f>DVOA!$F$82</f>
        <v>26</v>
      </c>
      <c r="M655" s="73">
        <f>DVOA!$F$83</f>
        <v>3</v>
      </c>
      <c r="N655" s="73">
        <f>DVOA!$F$86</f>
        <v>1</v>
      </c>
      <c r="O655" s="81">
        <f>DVOA!$F$75</f>
        <v>11</v>
      </c>
      <c r="P655" s="88"/>
      <c r="Q655" s="82">
        <f>DVOA!$AE$72</f>
        <v>6</v>
      </c>
      <c r="R655" s="73">
        <f>DVOA!$AE$73</f>
        <v>5</v>
      </c>
      <c r="S655" s="81">
        <f>DVOA!$AE$74</f>
        <v>32</v>
      </c>
      <c r="T655" s="75"/>
      <c r="U655" s="87">
        <f>DVOA!$AE$86</f>
        <v>8</v>
      </c>
      <c r="V655" s="88"/>
      <c r="W655" s="82">
        <f>DVOA!$AE$82</f>
        <v>1</v>
      </c>
      <c r="X655" s="72"/>
      <c r="Y655" s="72"/>
      <c r="Z655" s="72"/>
      <c r="AA655" s="72"/>
      <c r="AB655" s="72"/>
      <c r="AC655" s="72"/>
      <c r="AD655" s="72"/>
      <c r="AE655" s="72"/>
      <c r="AF655" s="72"/>
    </row>
    <row r="656" spans="1:32" x14ac:dyDescent="0.3">
      <c r="A656" s="73">
        <v>11</v>
      </c>
      <c r="B656" s="96">
        <v>44885</v>
      </c>
      <c r="C656" s="84" t="s">
        <v>219</v>
      </c>
      <c r="D656" s="99">
        <v>0.68402777777777779</v>
      </c>
      <c r="E656" s="85" t="s">
        <v>169</v>
      </c>
      <c r="G656" s="73">
        <f>$G$173</f>
        <v>0.66700000000000004</v>
      </c>
      <c r="H656" s="73">
        <f>DVOA!$F$177</f>
        <v>8</v>
      </c>
      <c r="I656" s="73">
        <f>DVOA!$F$179</f>
        <v>19</v>
      </c>
      <c r="J656" s="73">
        <f>DVOA!$F$183</f>
        <v>6</v>
      </c>
      <c r="K656" s="73">
        <f>DVOA!$F$186</f>
        <v>10</v>
      </c>
      <c r="L656" s="73">
        <f>DVOA!$F$187</f>
        <v>10</v>
      </c>
      <c r="M656" s="73">
        <f>DVOA!$F$188</f>
        <v>12</v>
      </c>
      <c r="N656" s="73">
        <f>DVOA!$F$191</f>
        <v>9</v>
      </c>
      <c r="O656" s="81">
        <f>DVOA!$F$180</f>
        <v>25</v>
      </c>
      <c r="P656" s="88"/>
      <c r="Q656" s="82">
        <f>DVOA!$AE$177</f>
        <v>15</v>
      </c>
      <c r="R656" s="73">
        <f>DVOA!$AE$178</f>
        <v>17</v>
      </c>
      <c r="S656" s="81">
        <f>DVOA!$AE$179</f>
        <v>4</v>
      </c>
      <c r="T656" s="75"/>
      <c r="U656" s="87">
        <f>DVOA!$AE$191</f>
        <v>4</v>
      </c>
      <c r="V656" s="88"/>
      <c r="W656" s="82">
        <f>DVOA!$AE$187</f>
        <v>6</v>
      </c>
      <c r="X656" s="72"/>
      <c r="Y656" s="72"/>
      <c r="Z656" s="72"/>
      <c r="AA656" s="72"/>
      <c r="AB656" s="72"/>
      <c r="AC656" s="72"/>
      <c r="AD656" s="72"/>
      <c r="AE656" s="72"/>
      <c r="AF656" s="72"/>
    </row>
    <row r="657" spans="1:32" x14ac:dyDescent="0.3">
      <c r="A657" s="73">
        <v>12</v>
      </c>
      <c r="B657" s="96">
        <v>44889</v>
      </c>
      <c r="C657" s="84" t="s">
        <v>179</v>
      </c>
      <c r="D657" s="99">
        <v>0.84722222222222221</v>
      </c>
      <c r="E657" s="84" t="s">
        <v>194</v>
      </c>
      <c r="G657" s="77">
        <f>$G$19</f>
        <v>0.33300000000000002</v>
      </c>
      <c r="H657" s="73">
        <f>DVOA!$F$450</f>
        <v>21</v>
      </c>
      <c r="I657" s="73">
        <f>DVOA!$F$452</f>
        <v>29</v>
      </c>
      <c r="J657" s="73">
        <f>DVOA!$F$456</f>
        <v>16</v>
      </c>
      <c r="K657" s="73">
        <f>DVOA!$F$459</f>
        <v>2</v>
      </c>
      <c r="L657" s="73">
        <f>DVOA!$F$460</f>
        <v>28</v>
      </c>
      <c r="M657" s="73">
        <f>DVOA!$F$461</f>
        <v>10</v>
      </c>
      <c r="N657" s="73">
        <f>DVOA!$F$464</f>
        <v>25</v>
      </c>
      <c r="O657" s="81">
        <f>DVOA!$F$453</f>
        <v>28</v>
      </c>
      <c r="P657" s="88"/>
      <c r="Q657" s="82">
        <f>DVOA!$AE$450</f>
        <v>13</v>
      </c>
      <c r="R657" s="73">
        <f>DVOA!$AE$451</f>
        <v>22</v>
      </c>
      <c r="S657" s="81">
        <f>DVOA!$AE$452</f>
        <v>1</v>
      </c>
      <c r="T657" s="75"/>
      <c r="U657" s="87">
        <f>DVOA!$AE$464</f>
        <v>26</v>
      </c>
      <c r="V657" s="88"/>
      <c r="W657" s="82">
        <f>DVOA!$AE$460</f>
        <v>19</v>
      </c>
      <c r="X657" s="72"/>
      <c r="Y657" s="72"/>
      <c r="Z657" s="72"/>
      <c r="AA657" s="72"/>
      <c r="AB657" s="72"/>
      <c r="AC657" s="72"/>
      <c r="AD657" s="72"/>
      <c r="AE657" s="72"/>
      <c r="AF657" s="72"/>
    </row>
    <row r="658" spans="1:32" x14ac:dyDescent="0.3">
      <c r="A658" s="73">
        <v>13</v>
      </c>
      <c r="B658" s="96">
        <v>44899</v>
      </c>
      <c r="C658" s="85" t="s">
        <v>176</v>
      </c>
      <c r="D658" s="99">
        <v>0.54166666666666663</v>
      </c>
      <c r="E658" s="85" t="s">
        <v>169</v>
      </c>
      <c r="G658" s="73">
        <f>$G$70</f>
        <v>0.33300000000000002</v>
      </c>
      <c r="H658" s="73">
        <f>DVOA!$F$513</f>
        <v>32</v>
      </c>
      <c r="I658" s="73">
        <f>DVOA!$F$515</f>
        <v>12</v>
      </c>
      <c r="J658" s="73">
        <f>DVOA!$F$519</f>
        <v>32</v>
      </c>
      <c r="K658" s="73">
        <f>DVOA!$F$522</f>
        <v>13</v>
      </c>
      <c r="L658" s="73">
        <f>DVOA!$F$523</f>
        <v>31</v>
      </c>
      <c r="M658" s="73">
        <f>DVOA!$F$524</f>
        <v>30</v>
      </c>
      <c r="N658" s="73">
        <f>DVOA!$F$527</f>
        <v>15</v>
      </c>
      <c r="O658" s="81">
        <f>DVOA!$F$516</f>
        <v>23</v>
      </c>
      <c r="P658" s="88"/>
      <c r="Q658" s="82">
        <f>DVOA!$AE$513</f>
        <v>19</v>
      </c>
      <c r="R658" s="73">
        <f>DVOA!$AE$514</f>
        <v>23</v>
      </c>
      <c r="S658" s="81">
        <f>DVOA!$AE$515</f>
        <v>17</v>
      </c>
      <c r="T658" s="75"/>
      <c r="U658" s="87">
        <f>DVOA!$AE$527</f>
        <v>7</v>
      </c>
      <c r="V658" s="88"/>
      <c r="W658" s="82">
        <f>DVOA!$AE$523</f>
        <v>30</v>
      </c>
      <c r="X658" s="72"/>
      <c r="Y658" s="72"/>
      <c r="Z658" s="72"/>
      <c r="AA658" s="72"/>
      <c r="AB658" s="72"/>
      <c r="AC658" s="72"/>
      <c r="AD658" s="72"/>
      <c r="AE658" s="72"/>
      <c r="AF658" s="72"/>
    </row>
    <row r="659" spans="1:32" x14ac:dyDescent="0.3">
      <c r="A659" s="73">
        <v>14</v>
      </c>
      <c r="B659" s="96">
        <v>44906</v>
      </c>
      <c r="C659" s="84" t="s">
        <v>165</v>
      </c>
      <c r="D659" s="99">
        <v>0.54166666666666663</v>
      </c>
      <c r="E659" s="85" t="s">
        <v>170</v>
      </c>
      <c r="G659" s="73">
        <f>$G$113</f>
        <v>0.33300000000000002</v>
      </c>
      <c r="H659" s="73">
        <f>DVOA!$F$219</f>
        <v>22</v>
      </c>
      <c r="I659" s="73">
        <f>DVOA!$F$221</f>
        <v>24</v>
      </c>
      <c r="J659" s="73">
        <f>DVOA!$F$225</f>
        <v>19</v>
      </c>
      <c r="K659" s="73">
        <f>DVOA!$F$228</f>
        <v>19</v>
      </c>
      <c r="L659" s="73">
        <f>DVOA!$F$229</f>
        <v>24</v>
      </c>
      <c r="M659" s="73">
        <f>DVOA!$F$230</f>
        <v>18</v>
      </c>
      <c r="N659" s="73">
        <f>DVOA!$F$233</f>
        <v>18</v>
      </c>
      <c r="O659" s="81">
        <f>DVOA!$F$222</f>
        <v>22</v>
      </c>
      <c r="P659" s="88"/>
      <c r="Q659" s="82">
        <f>DVOA!$AE$219</f>
        <v>7</v>
      </c>
      <c r="R659" s="73">
        <f>DVOA!$AE$220</f>
        <v>12</v>
      </c>
      <c r="S659" s="81">
        <f>DVOA!$AE$221</f>
        <v>5</v>
      </c>
      <c r="T659" s="75"/>
      <c r="U659" s="87">
        <f>DVOA!$AE$233</f>
        <v>11</v>
      </c>
      <c r="V659" s="88"/>
      <c r="W659" s="82">
        <f>DVOA!$AE$229</f>
        <v>13</v>
      </c>
      <c r="X659" s="72"/>
      <c r="Y659" s="72"/>
      <c r="Z659" s="72"/>
      <c r="AA659" s="72"/>
      <c r="AB659" s="72"/>
      <c r="AC659" s="72"/>
      <c r="AD659" s="72"/>
      <c r="AE659" s="72"/>
      <c r="AF659" s="72"/>
    </row>
    <row r="660" spans="1:32" x14ac:dyDescent="0.3">
      <c r="A660" s="73">
        <v>15</v>
      </c>
      <c r="B660" s="96">
        <v>44913</v>
      </c>
      <c r="C660" s="85" t="s">
        <v>166</v>
      </c>
      <c r="D660" s="99" t="s">
        <v>200</v>
      </c>
      <c r="E660" s="85"/>
      <c r="G660" s="73">
        <f>$G$274</f>
        <v>0.5</v>
      </c>
      <c r="H660" s="73">
        <f>DVOA!$F$282</f>
        <v>13</v>
      </c>
      <c r="I660" s="73">
        <f>DVOA!$F$284</f>
        <v>2</v>
      </c>
      <c r="J660" s="73">
        <f>DVOA!$F$288</f>
        <v>27</v>
      </c>
      <c r="K660" s="73">
        <f>DVOA!$F$291</f>
        <v>27</v>
      </c>
      <c r="L660" s="73">
        <f>DVOA!$F$292</f>
        <v>16</v>
      </c>
      <c r="M660" s="73">
        <f>DVOA!$F$293</f>
        <v>16</v>
      </c>
      <c r="N660" s="73">
        <f>DVOA!$F$296</f>
        <v>29</v>
      </c>
      <c r="O660" s="81">
        <f>DVOA!$F$285</f>
        <v>24</v>
      </c>
      <c r="P660" s="88"/>
      <c r="Q660" s="82">
        <f>DVOA!$AE$282</f>
        <v>32</v>
      </c>
      <c r="R660" s="73">
        <f>DVOA!$AE$283</f>
        <v>31</v>
      </c>
      <c r="S660" s="81">
        <f>DVOA!$AE$284</f>
        <v>24</v>
      </c>
      <c r="T660" s="75"/>
      <c r="U660" s="87">
        <f>DVOA!$AE$296</f>
        <v>9</v>
      </c>
      <c r="V660" s="88"/>
      <c r="W660" s="82">
        <f>DVOA!$AE$292</f>
        <v>29</v>
      </c>
      <c r="X660" s="72"/>
      <c r="Y660" s="72"/>
      <c r="Z660" s="72"/>
      <c r="AA660" s="72"/>
      <c r="AB660" s="72"/>
      <c r="AC660" s="72"/>
      <c r="AD660" s="72"/>
      <c r="AE660" s="72"/>
      <c r="AF660" s="72"/>
    </row>
    <row r="661" spans="1:32" x14ac:dyDescent="0.3">
      <c r="A661" s="73">
        <v>16</v>
      </c>
      <c r="B661" s="96">
        <v>44919</v>
      </c>
      <c r="C661" s="84" t="s">
        <v>206</v>
      </c>
      <c r="D661" s="99">
        <v>0.54166666666666663</v>
      </c>
      <c r="E661" s="85" t="s">
        <v>170</v>
      </c>
      <c r="G661" s="73">
        <f>$G$75</f>
        <v>0.66700000000000004</v>
      </c>
      <c r="H661" s="73">
        <f>DVOA!$F$492</f>
        <v>28</v>
      </c>
      <c r="I661" s="73">
        <f>DVOA!$F$494</f>
        <v>28</v>
      </c>
      <c r="J661" s="73">
        <f>DVOA!$F$498</f>
        <v>25</v>
      </c>
      <c r="K661" s="73">
        <f>DVOA!$F$501</f>
        <v>22</v>
      </c>
      <c r="L661" s="73">
        <f>DVOA!$F$502</f>
        <v>13</v>
      </c>
      <c r="M661" s="73">
        <f>DVOA!$F$503</f>
        <v>11</v>
      </c>
      <c r="N661" s="73">
        <f>DVOA!$F$506</f>
        <v>22</v>
      </c>
      <c r="O661" s="81">
        <f>DVOA!$F$495</f>
        <v>30</v>
      </c>
      <c r="P661" s="88"/>
      <c r="Q661" s="82">
        <f>DVOA!$AE$492</f>
        <v>20</v>
      </c>
      <c r="R661" s="73">
        <f>DVOA!$AE$493</f>
        <v>25</v>
      </c>
      <c r="S661" s="81">
        <f>DVOA!$AE$494</f>
        <v>11</v>
      </c>
      <c r="T661" s="75"/>
      <c r="U661" s="87">
        <f>DVOA!$AE$506</f>
        <v>13</v>
      </c>
      <c r="V661" s="88"/>
      <c r="W661" s="82">
        <f>DVOA!$AE$502</f>
        <v>28</v>
      </c>
      <c r="X661" s="72"/>
      <c r="Y661" s="72"/>
      <c r="Z661" s="72"/>
      <c r="AA661" s="72"/>
      <c r="AB661" s="72"/>
      <c r="AC661" s="72"/>
      <c r="AD661" s="72"/>
      <c r="AE661" s="72"/>
      <c r="AF661" s="72"/>
    </row>
    <row r="662" spans="1:32" x14ac:dyDescent="0.3">
      <c r="A662" s="73">
        <v>17</v>
      </c>
      <c r="B662" s="96">
        <v>44562</v>
      </c>
      <c r="C662" s="84" t="s">
        <v>205</v>
      </c>
      <c r="D662" s="99">
        <v>0.68402777777777779</v>
      </c>
      <c r="E662" s="85" t="s">
        <v>169</v>
      </c>
      <c r="G662" s="73">
        <f>$G$109</f>
        <v>0.66700000000000004</v>
      </c>
      <c r="H662" s="73">
        <f>DVOA!$F$240</f>
        <v>19</v>
      </c>
      <c r="I662" s="73">
        <f>DVOA!$F$242</f>
        <v>32</v>
      </c>
      <c r="J662" s="73">
        <f>DVOA!$F$246</f>
        <v>13</v>
      </c>
      <c r="K662" s="73">
        <f>DVOA!$F$249</f>
        <v>32</v>
      </c>
      <c r="L662" s="73">
        <f>DVOA!$F$250</f>
        <v>3</v>
      </c>
      <c r="M662" s="73">
        <f>DVOA!$F$251</f>
        <v>5</v>
      </c>
      <c r="N662" s="73">
        <f>DVOA!$F$254</f>
        <v>14</v>
      </c>
      <c r="O662" s="81">
        <f>DVOA!$F$243</f>
        <v>17</v>
      </c>
      <c r="P662" s="88"/>
      <c r="Q662" s="82">
        <f>DVOA!$AE$240</f>
        <v>9</v>
      </c>
      <c r="R662" s="73">
        <f>DVOA!$AE$241</f>
        <v>13</v>
      </c>
      <c r="S662" s="81">
        <f>DVOA!$AE$242</f>
        <v>7</v>
      </c>
      <c r="T662" s="75"/>
      <c r="U662" s="87">
        <f>DVOA!$AE$254</f>
        <v>14</v>
      </c>
      <c r="V662" s="88"/>
      <c r="W662" s="82">
        <f>DVOA!$AE$250</f>
        <v>12</v>
      </c>
      <c r="X662" s="72"/>
      <c r="Y662" s="72"/>
      <c r="Z662" s="72"/>
      <c r="AA662" s="72"/>
      <c r="AB662" s="72"/>
      <c r="AC662" s="72"/>
      <c r="AD662" s="72"/>
      <c r="AE662" s="72"/>
      <c r="AF662" s="72"/>
    </row>
    <row r="663" spans="1:32" x14ac:dyDescent="0.3">
      <c r="A663" s="73">
        <v>18</v>
      </c>
      <c r="B663" s="96">
        <v>44569</v>
      </c>
      <c r="C663" s="84" t="s">
        <v>163</v>
      </c>
      <c r="D663" s="99" t="s">
        <v>200</v>
      </c>
      <c r="E663" s="85"/>
      <c r="G663" s="73">
        <f>$G$48</f>
        <v>0.66700000000000004</v>
      </c>
      <c r="H663" s="73">
        <f>DVOA!$F$114</f>
        <v>11</v>
      </c>
      <c r="I663" s="73">
        <f>DVOA!$F$116</f>
        <v>22</v>
      </c>
      <c r="J663" s="73">
        <f>DVOA!$F$120</f>
        <v>10</v>
      </c>
      <c r="K663" s="73">
        <f>DVOA!$F$123</f>
        <v>1</v>
      </c>
      <c r="L663" s="73">
        <f>DVOA!$F$124</f>
        <v>27</v>
      </c>
      <c r="M663" s="73">
        <f>DVOA!$F$125</f>
        <v>17</v>
      </c>
      <c r="N663" s="73">
        <f>DVOA!$F$128</f>
        <v>16</v>
      </c>
      <c r="O663" s="81">
        <f>DVOA!$F$117</f>
        <v>8</v>
      </c>
      <c r="P663" s="79"/>
      <c r="Q663" s="82">
        <f>DVOA!$AE$114</f>
        <v>28</v>
      </c>
      <c r="R663" s="73">
        <f>DVOA!$AE$115</f>
        <v>32</v>
      </c>
      <c r="S663" s="81">
        <f>DVOA!$AE$116</f>
        <v>6</v>
      </c>
      <c r="T663" s="80"/>
      <c r="U663" s="87">
        <f>DVOA!$AE$128</f>
        <v>22</v>
      </c>
      <c r="V663" s="79"/>
      <c r="W663" s="82">
        <f>DVOA!$AE$124</f>
        <v>23</v>
      </c>
      <c r="X663" s="72"/>
      <c r="Y663" s="72"/>
      <c r="Z663" s="72"/>
      <c r="AA663" s="72"/>
      <c r="AB663" s="72"/>
      <c r="AC663" s="72"/>
      <c r="AD663" s="72"/>
      <c r="AE663" s="72"/>
      <c r="AF663" s="72"/>
    </row>
    <row r="665" spans="1:32" x14ac:dyDescent="0.3">
      <c r="B665" s="96" t="s">
        <v>148</v>
      </c>
      <c r="C665" s="73" t="s">
        <v>124</v>
      </c>
      <c r="D665" s="98" t="s">
        <v>144</v>
      </c>
      <c r="E665" s="73" t="s">
        <v>124</v>
      </c>
      <c r="F665" s="73" t="s">
        <v>145</v>
      </c>
      <c r="G665" s="73" t="s">
        <v>124</v>
      </c>
      <c r="H665" s="73" t="s">
        <v>146</v>
      </c>
      <c r="I665" s="73" t="s">
        <v>124</v>
      </c>
      <c r="J665" s="73" t="s">
        <v>110</v>
      </c>
      <c r="K665" s="73" t="s">
        <v>124</v>
      </c>
      <c r="L665" s="73" t="s">
        <v>111</v>
      </c>
      <c r="M665" s="73" t="s">
        <v>124</v>
      </c>
      <c r="N665" s="73" t="s">
        <v>112</v>
      </c>
      <c r="O665" s="73" t="s">
        <v>124</v>
      </c>
      <c r="P665" s="73" t="s">
        <v>113</v>
      </c>
      <c r="Q665" s="73" t="s">
        <v>124</v>
      </c>
      <c r="R665" s="73" t="s">
        <v>114</v>
      </c>
      <c r="S665" s="81" t="s">
        <v>124</v>
      </c>
      <c r="T665" s="71"/>
      <c r="U665" s="82" t="s">
        <v>33</v>
      </c>
      <c r="V665" s="73" t="s">
        <v>124</v>
      </c>
      <c r="W665" s="73" t="s">
        <v>34</v>
      </c>
      <c r="X665" s="73" t="s">
        <v>124</v>
      </c>
      <c r="Y665" s="73" t="s">
        <v>35</v>
      </c>
      <c r="Z665" s="81" t="s">
        <v>124</v>
      </c>
      <c r="AA665" s="71"/>
      <c r="AB665" s="87" t="s">
        <v>149</v>
      </c>
      <c r="AC665" s="81" t="s">
        <v>124</v>
      </c>
      <c r="AD665" s="71"/>
      <c r="AE665" s="82" t="s">
        <v>150</v>
      </c>
      <c r="AF665" s="73" t="s">
        <v>124</v>
      </c>
    </row>
    <row r="666" spans="1:32" x14ac:dyDescent="0.3">
      <c r="A666" s="73" t="s">
        <v>132</v>
      </c>
      <c r="B666" s="104">
        <f>AVERAGE(G646,G647,G648,G649,G650,G657,G653,G651,G654,G655,G656,G658,G659,G660,G661,G662,G663)</f>
        <v>0.55882352941176472</v>
      </c>
      <c r="C666" s="73">
        <f>$AJ$23</f>
        <v>7</v>
      </c>
      <c r="D666" s="104">
        <f>AVERAGE(H646,H647,H648,H649,H650,H657,H653,H651,H654,H655,H656,H658,H659,H660,H661,H662,H663)</f>
        <v>18.117647058823529</v>
      </c>
      <c r="E666" s="73">
        <f>$AJ$58</f>
        <v>25</v>
      </c>
      <c r="F666" s="104">
        <f>AVERAGE(I646,I647,I648,I649,I650,I657,I653,I651,I654,I655,I656,I658,I659,I660,I661,I662,I663)</f>
        <v>19.470588235294116</v>
      </c>
      <c r="G666" s="73">
        <f>$AJ$93</f>
        <v>28</v>
      </c>
      <c r="H666" s="104">
        <f>AVERAGE(J646,J647,J648,J649,J650,J657,J653,J651,J654,J655,J656,J658,J659,J660,J661,J662,J663)</f>
        <v>17.235294117647058</v>
      </c>
      <c r="I666" s="73">
        <f>$AJ$128</f>
        <v>22</v>
      </c>
      <c r="J666" s="104">
        <f>AVERAGE(K646,K647,K648,K649,K650,K657,K653,K651,K654,K655,K656,K658,K659,K660,K661,K662,K663)</f>
        <v>15.352941176470589</v>
      </c>
      <c r="K666" s="73">
        <f>$AJ$163</f>
        <v>8</v>
      </c>
      <c r="L666" s="104">
        <f>AVERAGE(L646,L647,L648,L649,L650,L657,L653,L651,L654,L655,L656,L658,L659,L660,L661,L662,L663)</f>
        <v>17.352941176470587</v>
      </c>
      <c r="M666" s="73">
        <f>$AJ$198</f>
        <v>23</v>
      </c>
      <c r="N666" s="104">
        <f>AVERAGE(M646,M647,M648,M649,M650,M657,M653,M651,M654,M655,M656,M658,M659,M660,M661,M662,M663)</f>
        <v>15.941176470588236</v>
      </c>
      <c r="O666" s="73">
        <f>$AJ$233</f>
        <v>14</v>
      </c>
      <c r="P666" s="104">
        <f>AVERAGE(N646,N647,N648,N649,N650,N657,N653,N651,N654,N655,N656,N658,N659,N660,N661,N662,N663)</f>
        <v>17.058823529411764</v>
      </c>
      <c r="Q666" s="73">
        <f>$AJ$268</f>
        <v>25</v>
      </c>
      <c r="R666" s="104">
        <f>AVERAGE(O646,O647,O648,O649,O650,O657,O653,O651,O654,O655,O656,O658,O659,O660,O661,O662,O663)</f>
        <v>19.529411764705884</v>
      </c>
      <c r="S666" s="81">
        <f>$AJ$303</f>
        <v>32</v>
      </c>
      <c r="T666" s="75"/>
      <c r="U666" s="104">
        <f>AVERAGE(Q646,Q647,Q648,Q649,Q650,Q657,Q653,Q651,Q654,Q655,Q656,Q658,Q659,Q660,Q661,Q662,Q663)</f>
        <v>16.176470588235293</v>
      </c>
      <c r="V666" s="73">
        <f>$BL$58</f>
        <v>12</v>
      </c>
      <c r="W666" s="104">
        <f>AVERAGE(R646,R647,R648,R649,R650,R657,R653,R651,R654,R655,R656,R658:R663)</f>
        <v>19</v>
      </c>
      <c r="X666" s="73">
        <f>$BL$128</f>
        <v>30</v>
      </c>
      <c r="Y666" s="104">
        <f>AVERAGE(S646:S650,S651,S653,S654:S663)</f>
        <v>12</v>
      </c>
      <c r="Z666" s="81">
        <f>$BL$93</f>
        <v>4</v>
      </c>
      <c r="AA666" s="75"/>
      <c r="AB666" s="105">
        <f>AVERAGE(U646:U650,U651,U653,U654:U663)</f>
        <v>17.352941176470587</v>
      </c>
      <c r="AC666" s="73">
        <f>$CN$93</f>
        <v>20</v>
      </c>
      <c r="AD666" s="75"/>
      <c r="AE666" s="104">
        <f>AVERAGE(W646:W650,W651,W653,W654:W663)</f>
        <v>18.470588235294116</v>
      </c>
      <c r="AF666" s="73">
        <f>$CN$58</f>
        <v>28</v>
      </c>
    </row>
    <row r="667" spans="1:32" x14ac:dyDescent="0.3">
      <c r="A667" s="73" t="s">
        <v>133</v>
      </c>
      <c r="B667" s="104">
        <f>AVERAGE(G646:G651,G653:G654)</f>
        <v>0.58325000000000005</v>
      </c>
      <c r="C667" s="73">
        <f>$AN$23</f>
        <v>9</v>
      </c>
      <c r="D667" s="104">
        <f>AVERAGE(H646:H651,H653:H654)</f>
        <v>19</v>
      </c>
      <c r="E667" s="73">
        <f>$AN$58</f>
        <v>26</v>
      </c>
      <c r="F667" s="104">
        <f>AVERAGE(I646:I651,I653:I654)</f>
        <v>19.75</v>
      </c>
      <c r="G667" s="73">
        <f>$AN$93</f>
        <v>29</v>
      </c>
      <c r="H667" s="104">
        <f>AVERAGE(J646:J651,J653:J654)</f>
        <v>17.875</v>
      </c>
      <c r="I667" s="73">
        <f>$AN$128</f>
        <v>23</v>
      </c>
      <c r="J667" s="104">
        <f>AVERAGE(K646:K651,K653:K654)</f>
        <v>15.125</v>
      </c>
      <c r="K667" s="73">
        <f>$AN$163</f>
        <v>11</v>
      </c>
      <c r="L667" s="104">
        <f>AVERAGE(L646:L651,L653:L654)</f>
        <v>14.625</v>
      </c>
      <c r="M667" s="73">
        <f>$AN$198</f>
        <v>10</v>
      </c>
      <c r="N667" s="104">
        <f>AVERAGE(M646:M651,M653:M654)</f>
        <v>18.625</v>
      </c>
      <c r="O667" s="73">
        <f>$AN$233</f>
        <v>21</v>
      </c>
      <c r="P667" s="104">
        <f>AVERAGE(N646:N651,N653:N654)</f>
        <v>17.625</v>
      </c>
      <c r="Q667" s="73">
        <f>$AN$268</f>
        <v>24</v>
      </c>
      <c r="R667" s="104">
        <f>AVERAGE(O646:O651,O653:O654)</f>
        <v>18</v>
      </c>
      <c r="S667" s="81">
        <f>$AN$303</f>
        <v>21</v>
      </c>
      <c r="T667" s="75"/>
      <c r="U667" s="104">
        <f>AVERAGE(Q646:Q651,Q653:Q654)</f>
        <v>15.75</v>
      </c>
      <c r="V667" s="73">
        <f>$BP$58</f>
        <v>13</v>
      </c>
      <c r="W667" s="104">
        <f>AVERAGE(R646:R651,R653:R654)</f>
        <v>17.875</v>
      </c>
      <c r="X667" s="73">
        <f>$BP$128</f>
        <v>22</v>
      </c>
      <c r="Y667" s="104">
        <f>AVERAGE(S646:S651,S653:S654)</f>
        <v>12.125</v>
      </c>
      <c r="Z667" s="81">
        <f>$BP$93</f>
        <v>4</v>
      </c>
      <c r="AA667" s="75"/>
      <c r="AB667" s="105">
        <f>AVERAGE(U646:U651,U653:U654)</f>
        <v>22.625</v>
      </c>
      <c r="AC667" s="73">
        <f>$CR$93</f>
        <v>32</v>
      </c>
      <c r="AD667" s="75"/>
      <c r="AE667" s="104">
        <f>AVERAGE(W646:W651,W653:W654)</f>
        <v>19.125</v>
      </c>
      <c r="AF667" s="73">
        <f>$CR$58</f>
        <v>25</v>
      </c>
    </row>
    <row r="668" spans="1:32" x14ac:dyDescent="0.3">
      <c r="A668" s="73" t="s">
        <v>134</v>
      </c>
      <c r="B668" s="104">
        <f>AVERAGE(G655:G663)</f>
        <v>0.53711111111111109</v>
      </c>
      <c r="C668" s="73">
        <f>$AR$23</f>
        <v>9</v>
      </c>
      <c r="D668" s="104">
        <f>AVERAGE(H655:H663)</f>
        <v>17.333333333333332</v>
      </c>
      <c r="E668" s="73">
        <f>$AR$58</f>
        <v>18</v>
      </c>
      <c r="F668" s="104">
        <f>AVERAGE(I655:I663)</f>
        <v>19.222222222222221</v>
      </c>
      <c r="G668" s="73">
        <f>$AR$93</f>
        <v>23</v>
      </c>
      <c r="H668" s="104">
        <f>AVERAGE(J655:J663)</f>
        <v>16.666666666666668</v>
      </c>
      <c r="I668" s="73">
        <f>$AR$128</f>
        <v>15</v>
      </c>
      <c r="J668" s="104">
        <f>AVERAGE(K655:K663)</f>
        <v>15.555555555555555</v>
      </c>
      <c r="K668" s="73">
        <f>$AR$163</f>
        <v>12</v>
      </c>
      <c r="L668" s="104">
        <f>AVERAGE(L655:L663)</f>
        <v>19.777777777777779</v>
      </c>
      <c r="M668" s="73">
        <f>$AR$198</f>
        <v>28</v>
      </c>
      <c r="N668" s="104">
        <f>AVERAGE(M655:M663)</f>
        <v>13.555555555555555</v>
      </c>
      <c r="O668" s="73">
        <f>$AR$233</f>
        <v>4</v>
      </c>
      <c r="P668" s="104">
        <f>AVERAGE(N655:N663)</f>
        <v>16.555555555555557</v>
      </c>
      <c r="Q668" s="73">
        <f>$AR$268</f>
        <v>17</v>
      </c>
      <c r="R668" s="104">
        <f>AVERAGE(O655:O663)</f>
        <v>20.888888888888889</v>
      </c>
      <c r="S668" s="81">
        <f>$AR$303</f>
        <v>31</v>
      </c>
      <c r="T668" s="75"/>
      <c r="U668" s="104">
        <f>AVERAGE(Q655:Q663)</f>
        <v>16.555555555555557</v>
      </c>
      <c r="V668" s="73">
        <f>$BT$58</f>
        <v>14</v>
      </c>
      <c r="W668" s="104">
        <f>AVERAGE(R655:R663)</f>
        <v>20</v>
      </c>
      <c r="X668" s="73">
        <f>$BT$128</f>
        <v>30</v>
      </c>
      <c r="Y668" s="104">
        <f>AVERAGE(S655:S663)</f>
        <v>11.888888888888889</v>
      </c>
      <c r="Z668" s="81">
        <f>$BT$93</f>
        <v>5</v>
      </c>
      <c r="AA668" s="75"/>
      <c r="AB668" s="105">
        <f>AVERAGE(U655:U663)</f>
        <v>12.666666666666666</v>
      </c>
      <c r="AC668" s="73">
        <f>$CV$93</f>
        <v>4</v>
      </c>
      <c r="AD668" s="75"/>
      <c r="AE668" s="104">
        <f>AVERAGE(W655:W663)</f>
        <v>17.888888888888889</v>
      </c>
      <c r="AF668" s="73">
        <f>$CV$58</f>
        <v>24</v>
      </c>
    </row>
    <row r="669" spans="1:32" x14ac:dyDescent="0.3">
      <c r="A669" s="73" t="s">
        <v>135</v>
      </c>
      <c r="B669" s="104">
        <f>AVERAGE(G646,G647,G648,G649)</f>
        <v>0.58325000000000005</v>
      </c>
      <c r="C669" s="73">
        <f>$AV$23</f>
        <v>7</v>
      </c>
      <c r="D669" s="104">
        <f>AVERAGE(H646,H647,H648,H649)</f>
        <v>14.25</v>
      </c>
      <c r="E669" s="73">
        <f>$AV$58</f>
        <v>9</v>
      </c>
      <c r="F669" s="104">
        <f>AVERAGE(I646,I647,I648,I649)</f>
        <v>24.75</v>
      </c>
      <c r="G669" s="73">
        <f>$AV$93</f>
        <v>31</v>
      </c>
      <c r="H669" s="104">
        <f>AVERAGE(J646,J647,J648,J649)</f>
        <v>11.5</v>
      </c>
      <c r="I669" s="73">
        <f>$AV$128</f>
        <v>5</v>
      </c>
      <c r="J669" s="104">
        <f>AVERAGE(K646,K647,K648,K649)</f>
        <v>18.5</v>
      </c>
      <c r="K669" s="73">
        <f>$AV$163</f>
        <v>24</v>
      </c>
      <c r="L669" s="104">
        <f>AVERAGE(L646,L647,L648,L649)</f>
        <v>10</v>
      </c>
      <c r="M669" s="73">
        <f>$AV$198</f>
        <v>4</v>
      </c>
      <c r="N669" s="104">
        <f>AVERAGE(M646,M647,M648,M649)</f>
        <v>15.25</v>
      </c>
      <c r="O669" s="73">
        <f>$AV$233</f>
        <v>11</v>
      </c>
      <c r="P669" s="104">
        <f>AVERAGE(N646,N647,N648,N649)</f>
        <v>10.5</v>
      </c>
      <c r="Q669" s="73">
        <f>$AV$268</f>
        <v>4</v>
      </c>
      <c r="R669" s="104">
        <f>AVERAGE(O646,O647,O648,O649)</f>
        <v>14.75</v>
      </c>
      <c r="S669" s="81">
        <f>$AV$303</f>
        <v>11</v>
      </c>
      <c r="T669" s="75"/>
      <c r="U669" s="104">
        <f>AVERAGE(Q646,Q647,Q648,Q649)</f>
        <v>11.5</v>
      </c>
      <c r="V669" s="73">
        <f>$BX$58</f>
        <v>5</v>
      </c>
      <c r="W669" s="104">
        <f>AVERAGE(R646:R649)</f>
        <v>14.25</v>
      </c>
      <c r="X669" s="73">
        <f>$BX$128</f>
        <v>12</v>
      </c>
      <c r="Y669" s="104">
        <f>AVERAGE(S646:S649)</f>
        <v>8.75</v>
      </c>
      <c r="Z669" s="81">
        <f>$BX$93</f>
        <v>1</v>
      </c>
      <c r="AA669" s="75"/>
      <c r="AB669" s="105">
        <f>AVERAGE(U646:U649)</f>
        <v>21.25</v>
      </c>
      <c r="AC669" s="73">
        <f>$CZ$93</f>
        <v>28</v>
      </c>
      <c r="AD669" s="75"/>
      <c r="AE669" s="104">
        <f>AVERAGE(W646:W649)</f>
        <v>14</v>
      </c>
      <c r="AF669" s="73">
        <f>$CZ$58</f>
        <v>8</v>
      </c>
    </row>
    <row r="670" spans="1:32" x14ac:dyDescent="0.3">
      <c r="A670" s="73" t="s">
        <v>136</v>
      </c>
      <c r="B670" s="104">
        <f>AVERAGE(G650:G651,G653:G654)</f>
        <v>0.58325000000000005</v>
      </c>
      <c r="C670" s="73">
        <f>$AZ$23</f>
        <v>7</v>
      </c>
      <c r="D670" s="104">
        <f>AVERAGE(H650:H651,H653:H654)</f>
        <v>23.75</v>
      </c>
      <c r="E670" s="73">
        <f>$AZ$58</f>
        <v>32</v>
      </c>
      <c r="F670" s="104">
        <f>AVERAGE(I650:I651,I653:I654)</f>
        <v>14.75</v>
      </c>
      <c r="G670" s="73">
        <f>$AZ$93</f>
        <v>9</v>
      </c>
      <c r="H670" s="104">
        <f>AVERAGE(J650:J651,J653:J654)</f>
        <v>24.25</v>
      </c>
      <c r="I670" s="73">
        <f>$AZ$128</f>
        <v>32</v>
      </c>
      <c r="J670" s="104">
        <f>AVERAGE(K650:K651,K653:K654)</f>
        <v>11.75</v>
      </c>
      <c r="K670" s="73">
        <f>$AZ$163</f>
        <v>4</v>
      </c>
      <c r="L670" s="104">
        <f>AVERAGE(L650:L651,L653:L654)</f>
        <v>19.25</v>
      </c>
      <c r="M670" s="73">
        <f>$AZ$198</f>
        <v>22</v>
      </c>
      <c r="N670" s="104">
        <f>AVERAGE(M650:M651,M653:M654)</f>
        <v>22</v>
      </c>
      <c r="O670" s="73">
        <f>$AZ$233</f>
        <v>27</v>
      </c>
      <c r="P670" s="104">
        <f>AVERAGE(N650:N651,N653:N654)</f>
        <v>24.75</v>
      </c>
      <c r="Q670" s="73">
        <f>$AZ$268</f>
        <v>32</v>
      </c>
      <c r="R670" s="104">
        <f>AVERAGE(O650:O651,O653:O654)</f>
        <v>21.25</v>
      </c>
      <c r="S670" s="81">
        <f>$AZ$303</f>
        <v>28</v>
      </c>
      <c r="T670" s="75"/>
      <c r="U670" s="104">
        <f>AVERAGE(Q650:Q651,Q653:Q654)</f>
        <v>20</v>
      </c>
      <c r="V670" s="73">
        <f>$CB$58</f>
        <v>24</v>
      </c>
      <c r="W670" s="104">
        <f>AVERAGE(R650:R651,R653:R654)</f>
        <v>21.5</v>
      </c>
      <c r="X670" s="73">
        <f>$CB$128</f>
        <v>27</v>
      </c>
      <c r="Y670" s="104">
        <f>AVERAGE(S650:S651,S653:S654)</f>
        <v>15.5</v>
      </c>
      <c r="Z670" s="81">
        <f>$CB$93</f>
        <v>14</v>
      </c>
      <c r="AA670" s="75"/>
      <c r="AB670" s="105">
        <f>AVERAGE(U650:U651,U653:U654)</f>
        <v>24</v>
      </c>
      <c r="AC670" s="73">
        <f>$DD$93</f>
        <v>31</v>
      </c>
      <c r="AD670" s="75"/>
      <c r="AE670" s="104">
        <f>AVERAGE(W650:W651,W653:W654)</f>
        <v>24.25</v>
      </c>
      <c r="AF670" s="73">
        <f>$DD$58</f>
        <v>31</v>
      </c>
    </row>
    <row r="671" spans="1:32" x14ac:dyDescent="0.3">
      <c r="A671" s="73" t="s">
        <v>137</v>
      </c>
      <c r="B671" s="104">
        <f>AVERAGE(G655:G658)</f>
        <v>0.5</v>
      </c>
      <c r="C671" s="73">
        <f>$BD$23</f>
        <v>9</v>
      </c>
      <c r="D671" s="104">
        <f>AVERAGE(H655:H658)</f>
        <v>15.75</v>
      </c>
      <c r="E671" s="73">
        <f>$BD$58</f>
        <v>15</v>
      </c>
      <c r="F671" s="104">
        <f>AVERAGE(I655:I658)</f>
        <v>16.25</v>
      </c>
      <c r="G671" s="73">
        <f>$BD$93</f>
        <v>16</v>
      </c>
      <c r="H671" s="104">
        <f>AVERAGE(J655:J658)</f>
        <v>14</v>
      </c>
      <c r="I671" s="73">
        <f>$BD$128</f>
        <v>11</v>
      </c>
      <c r="J671" s="104">
        <f>AVERAGE(K655:K658)</f>
        <v>9.75</v>
      </c>
      <c r="K671" s="73">
        <f>$BD$163</f>
        <v>2</v>
      </c>
      <c r="L671" s="104">
        <f>AVERAGE(L655:L658)</f>
        <v>23.75</v>
      </c>
      <c r="M671" s="73">
        <f>$BD$198</f>
        <v>30</v>
      </c>
      <c r="N671" s="104">
        <f>AVERAGE(M655:M658)</f>
        <v>13.75</v>
      </c>
      <c r="O671" s="73">
        <f>$BD$233</f>
        <v>7</v>
      </c>
      <c r="P671" s="104">
        <f>AVERAGE(N655:N658)</f>
        <v>12.5</v>
      </c>
      <c r="Q671" s="73">
        <f>$BD$268</f>
        <v>6</v>
      </c>
      <c r="R671" s="104">
        <f>AVERAGE(O655:O658)</f>
        <v>21.75</v>
      </c>
      <c r="S671" s="81">
        <f>$BD$303</f>
        <v>28</v>
      </c>
      <c r="T671" s="75"/>
      <c r="U671" s="104">
        <f>AVERAGE(Q655:Q658)</f>
        <v>13.25</v>
      </c>
      <c r="V671" s="73">
        <f>$CF$58</f>
        <v>6</v>
      </c>
      <c r="W671" s="104">
        <f>AVERAGE(R655:R658)</f>
        <v>16.75</v>
      </c>
      <c r="X671" s="73">
        <f>$CF$128</f>
        <v>18</v>
      </c>
      <c r="Y671" s="104">
        <f>AVERAGE(S655:S658)</f>
        <v>13.5</v>
      </c>
      <c r="Z671" s="81">
        <f>$CF$93</f>
        <v>10</v>
      </c>
      <c r="AA671" s="75"/>
      <c r="AB671" s="105">
        <f>AVERAGE(U655:U658)</f>
        <v>11.25</v>
      </c>
      <c r="AC671" s="73">
        <f>$DH$93</f>
        <v>5</v>
      </c>
      <c r="AD671" s="75"/>
      <c r="AE671" s="104">
        <f>AVERAGE(W655:W658)</f>
        <v>14</v>
      </c>
      <c r="AF671" s="73">
        <f>$DH$58</f>
        <v>8</v>
      </c>
    </row>
    <row r="672" spans="1:32" x14ac:dyDescent="0.3">
      <c r="A672" s="73" t="s">
        <v>138</v>
      </c>
      <c r="B672" s="104">
        <f>AVERAGE(G659,G660,G661,G662,G663)</f>
        <v>0.56679999999999997</v>
      </c>
      <c r="C672" s="73">
        <f>$BH$23</f>
        <v>10</v>
      </c>
      <c r="D672" s="104">
        <f>AVERAGE(H659,H660,H661,H662,H663)</f>
        <v>18.600000000000001</v>
      </c>
      <c r="E672" s="73">
        <f>$BH$58</f>
        <v>23</v>
      </c>
      <c r="F672" s="104">
        <f>AVERAGE(I659,I660,I661,I662,I663)</f>
        <v>21.6</v>
      </c>
      <c r="G672" s="73">
        <f>$BH$93</f>
        <v>27</v>
      </c>
      <c r="H672" s="104">
        <f>AVERAGE(J659,J660,J661,J662,J663)</f>
        <v>18.8</v>
      </c>
      <c r="I672" s="73">
        <f>$BH$128</f>
        <v>23</v>
      </c>
      <c r="J672" s="104">
        <f>AVERAGE(K659,K660,K661,K662,K663)</f>
        <v>20.2</v>
      </c>
      <c r="K672" s="73">
        <f>$BH$163</f>
        <v>26</v>
      </c>
      <c r="L672" s="104">
        <f>AVERAGE(L659,L660,L661,L662,L663)</f>
        <v>16.600000000000001</v>
      </c>
      <c r="M672" s="73">
        <f>$BH$198</f>
        <v>16</v>
      </c>
      <c r="N672" s="104">
        <f>AVERAGE(M659,M660,M661,M662,M663)</f>
        <v>13.4</v>
      </c>
      <c r="O672" s="73">
        <f>$BH$233</f>
        <v>10</v>
      </c>
      <c r="P672" s="104">
        <f>AVERAGE(N659,N660,N661,N662,N663)</f>
        <v>19.8</v>
      </c>
      <c r="Q672" s="73">
        <f>$BH$268</f>
        <v>24</v>
      </c>
      <c r="R672" s="104">
        <f>AVERAGE(O659,O660,O661,O662,O663)</f>
        <v>20.2</v>
      </c>
      <c r="S672" s="81">
        <f>$BH$303</f>
        <v>27</v>
      </c>
      <c r="T672" s="80"/>
      <c r="U672" s="104">
        <f>AVERAGE(Q659,Q660,Q661,Q662,Q663)</f>
        <v>19.2</v>
      </c>
      <c r="V672" s="73">
        <f>$CJ$58</f>
        <v>25</v>
      </c>
      <c r="W672" s="104">
        <f>AVERAGE(R659:R663)</f>
        <v>22.6</v>
      </c>
      <c r="X672" s="73">
        <f>$CJ$128</f>
        <v>30</v>
      </c>
      <c r="Y672" s="104">
        <f>AVERAGE(S659:S663)</f>
        <v>10.6</v>
      </c>
      <c r="Z672" s="81">
        <f>$CJ$93</f>
        <v>5</v>
      </c>
      <c r="AA672" s="80"/>
      <c r="AB672" s="105">
        <f>AVERAGE(U659:U663)</f>
        <v>13.8</v>
      </c>
      <c r="AC672" s="73">
        <f>$DL$93</f>
        <v>10</v>
      </c>
      <c r="AD672" s="80"/>
      <c r="AE672" s="104">
        <f>AVERAGE(W659:W663)</f>
        <v>21</v>
      </c>
      <c r="AF672" s="73">
        <f>$DL$58</f>
        <v>29</v>
      </c>
    </row>
    <row r="674" spans="1:32" x14ac:dyDescent="0.3">
      <c r="A674" s="329" t="s">
        <v>93</v>
      </c>
      <c r="B674" s="330"/>
      <c r="C674" s="330"/>
      <c r="D674" s="330"/>
      <c r="E674" s="331"/>
    </row>
    <row r="675" spans="1:32" x14ac:dyDescent="0.3">
      <c r="A675" s="332"/>
      <c r="B675" s="333"/>
      <c r="C675" s="333"/>
      <c r="D675" s="333"/>
      <c r="E675" s="334"/>
    </row>
    <row r="676" spans="1:32" x14ac:dyDescent="0.3">
      <c r="A676" s="335"/>
      <c r="B676" s="336"/>
      <c r="C676" s="336"/>
      <c r="D676" s="336"/>
      <c r="E676" s="337"/>
      <c r="H676" s="306" t="s">
        <v>232</v>
      </c>
      <c r="I676" s="307"/>
      <c r="J676" s="307"/>
      <c r="K676" s="307"/>
      <c r="L676" s="307"/>
      <c r="M676" s="307"/>
      <c r="N676" s="307"/>
      <c r="O676" s="307"/>
      <c r="P676" s="307"/>
      <c r="Q676" s="307"/>
      <c r="R676" s="307"/>
      <c r="S676" s="307"/>
      <c r="T676" s="307"/>
      <c r="U676" s="307"/>
      <c r="V676" s="308"/>
      <c r="W676" s="86" t="s">
        <v>38</v>
      </c>
      <c r="X676" s="72"/>
      <c r="Y676" s="72"/>
      <c r="Z676" s="72"/>
      <c r="AA676" s="72"/>
      <c r="AB676" s="72"/>
      <c r="AC676" s="72"/>
      <c r="AD676" s="72"/>
      <c r="AE676" s="72"/>
      <c r="AF676" s="72"/>
    </row>
    <row r="677" spans="1:32" x14ac:dyDescent="0.3">
      <c r="A677" s="73" t="s">
        <v>139</v>
      </c>
      <c r="B677" s="96" t="s">
        <v>140</v>
      </c>
      <c r="C677" s="73" t="s">
        <v>141</v>
      </c>
      <c r="D677" s="98" t="s">
        <v>228</v>
      </c>
      <c r="E677" s="73" t="s">
        <v>142</v>
      </c>
      <c r="G677" s="73" t="s">
        <v>143</v>
      </c>
      <c r="H677" s="74" t="s">
        <v>144</v>
      </c>
      <c r="I677" s="74" t="s">
        <v>145</v>
      </c>
      <c r="J677" s="74" t="s">
        <v>146</v>
      </c>
      <c r="K677" s="74" t="s">
        <v>110</v>
      </c>
      <c r="L677" s="74" t="s">
        <v>111</v>
      </c>
      <c r="M677" s="74" t="s">
        <v>112</v>
      </c>
      <c r="N677" s="74" t="s">
        <v>113</v>
      </c>
      <c r="O677" s="89" t="s">
        <v>114</v>
      </c>
      <c r="P677" s="92"/>
      <c r="Q677" s="76" t="s">
        <v>33</v>
      </c>
      <c r="R677" s="74" t="s">
        <v>34</v>
      </c>
      <c r="S677" s="89" t="s">
        <v>35</v>
      </c>
      <c r="T677" s="71"/>
      <c r="U677" s="93" t="s">
        <v>149</v>
      </c>
      <c r="V677" s="92"/>
      <c r="W677" s="76" t="s">
        <v>150</v>
      </c>
      <c r="X677" s="72"/>
      <c r="Y677" s="72"/>
      <c r="Z677" s="72"/>
      <c r="AA677" s="72"/>
      <c r="AB677" s="72"/>
      <c r="AC677" s="72"/>
      <c r="AD677" s="72"/>
      <c r="AE677" s="72"/>
      <c r="AF677" s="72"/>
    </row>
    <row r="678" spans="1:32" x14ac:dyDescent="0.3">
      <c r="A678" s="73">
        <v>1</v>
      </c>
      <c r="B678" s="96">
        <v>44815</v>
      </c>
      <c r="C678" s="84" t="s">
        <v>177</v>
      </c>
      <c r="D678" s="99">
        <v>0.54166666666666663</v>
      </c>
      <c r="E678" s="85" t="s">
        <v>169</v>
      </c>
      <c r="G678" s="73">
        <f>$G$71</f>
        <v>1</v>
      </c>
      <c r="H678" s="73">
        <f>DVOA!$F$408</f>
        <v>24</v>
      </c>
      <c r="I678" s="73">
        <f>DVOA!$F$410</f>
        <v>7</v>
      </c>
      <c r="J678" s="73">
        <f>DVOA!$F$414</f>
        <v>29</v>
      </c>
      <c r="K678" s="73">
        <f>DVOA!$F$417</f>
        <v>12</v>
      </c>
      <c r="L678" s="73">
        <f>DVOA!$F$418</f>
        <v>23</v>
      </c>
      <c r="M678" s="73">
        <f>DVOA!$F$419</f>
        <v>19</v>
      </c>
      <c r="N678" s="73">
        <f>DVOA!$F$422</f>
        <v>30</v>
      </c>
      <c r="O678" s="81">
        <f>DVOA!$F$411</f>
        <v>27</v>
      </c>
      <c r="P678" s="88"/>
      <c r="Q678" s="82">
        <f>DVOA!$AE$408</f>
        <v>2</v>
      </c>
      <c r="R678" s="73">
        <f>DVOA!$AE$409</f>
        <v>3</v>
      </c>
      <c r="S678" s="81">
        <f>DVOA!$AE$410</f>
        <v>15</v>
      </c>
      <c r="T678" s="75"/>
      <c r="U678" s="87">
        <f>DVOA!$AE$422</f>
        <v>29</v>
      </c>
      <c r="V678" s="88"/>
      <c r="W678" s="82">
        <f>DVOA!$AE$418</f>
        <v>11</v>
      </c>
      <c r="X678" s="72"/>
      <c r="Y678" s="72"/>
      <c r="Z678" s="72"/>
      <c r="AA678" s="72"/>
      <c r="AB678" s="72"/>
      <c r="AC678" s="72"/>
      <c r="AD678" s="72"/>
      <c r="AE678" s="72"/>
      <c r="AF678" s="72"/>
    </row>
    <row r="679" spans="1:32" x14ac:dyDescent="0.3">
      <c r="A679" s="73">
        <v>2</v>
      </c>
      <c r="B679" s="96">
        <v>44822</v>
      </c>
      <c r="C679" s="84" t="s">
        <v>191</v>
      </c>
      <c r="D679" s="99">
        <v>0.54166666666666663</v>
      </c>
      <c r="E679" s="85" t="s">
        <v>169</v>
      </c>
      <c r="G679" s="73">
        <f>$G$50</f>
        <v>0.33300000000000002</v>
      </c>
      <c r="H679" s="73">
        <f>DVOA!$F$555</f>
        <v>12</v>
      </c>
      <c r="I679" s="73">
        <f>DVOA!$F$557</f>
        <v>17</v>
      </c>
      <c r="J679" s="73">
        <f>DVOA!$F$561</f>
        <v>12</v>
      </c>
      <c r="K679" s="73">
        <f>DVOA!$F$564</f>
        <v>26</v>
      </c>
      <c r="L679" s="73">
        <f>DVOA!$F$565</f>
        <v>15</v>
      </c>
      <c r="M679" s="73">
        <f>DVOA!$F$566</f>
        <v>6</v>
      </c>
      <c r="N679" s="73">
        <f>DVOA!$F$569</f>
        <v>4</v>
      </c>
      <c r="O679" s="81">
        <f>DVOA!$F$558</f>
        <v>20</v>
      </c>
      <c r="P679" s="88"/>
      <c r="Q679" s="82">
        <f>DVOA!$AE$555</f>
        <v>16</v>
      </c>
      <c r="R679" s="73">
        <f>DVOA!$AE$556</f>
        <v>21</v>
      </c>
      <c r="S679" s="81">
        <f>DVOA!$AE$557</f>
        <v>12</v>
      </c>
      <c r="T679" s="75"/>
      <c r="U679" s="87">
        <f>DVOA!$AE$569</f>
        <v>21</v>
      </c>
      <c r="V679" s="88"/>
      <c r="W679" s="82">
        <f>DVOA!$AE$565</f>
        <v>16</v>
      </c>
      <c r="X679" s="72"/>
      <c r="Y679" s="72"/>
      <c r="Z679" s="72"/>
      <c r="AA679" s="72"/>
      <c r="AB679" s="72"/>
      <c r="AC679" s="72"/>
      <c r="AD679" s="72"/>
      <c r="AE679" s="72"/>
      <c r="AF679" s="72"/>
    </row>
    <row r="680" spans="1:32" x14ac:dyDescent="0.3">
      <c r="A680" s="73">
        <v>3</v>
      </c>
      <c r="B680" s="96">
        <v>44829</v>
      </c>
      <c r="C680" s="85" t="s">
        <v>203</v>
      </c>
      <c r="D680" s="99">
        <v>0.54166666666666663</v>
      </c>
      <c r="E680" s="85" t="s">
        <v>170</v>
      </c>
      <c r="G680" s="73">
        <f>$G$53</f>
        <v>0.66700000000000004</v>
      </c>
      <c r="H680" s="73">
        <f>DVOA!$F$51</f>
        <v>18</v>
      </c>
      <c r="I680" s="73">
        <f>DVOA!$F$53</f>
        <v>23</v>
      </c>
      <c r="J680" s="73">
        <f>DVOA!$F$57</f>
        <v>15</v>
      </c>
      <c r="K680" s="73">
        <f>DVOA!$F$60</f>
        <v>20</v>
      </c>
      <c r="L680" s="73">
        <f>DVOA!$F$61</f>
        <v>18</v>
      </c>
      <c r="M680" s="73">
        <f>DVOA!$F$62</f>
        <v>1</v>
      </c>
      <c r="N680" s="73">
        <f>DVOA!$F$65</f>
        <v>26</v>
      </c>
      <c r="O680" s="81">
        <f>DVOA!$F$54</f>
        <v>14</v>
      </c>
      <c r="P680" s="88"/>
      <c r="Q680" s="82">
        <f>DVOA!$AE$51</f>
        <v>1</v>
      </c>
      <c r="R680" s="73">
        <f>DVOA!$AE$52</f>
        <v>1</v>
      </c>
      <c r="S680" s="81">
        <f>DVOA!$AE$53</f>
        <v>19</v>
      </c>
      <c r="T680" s="75"/>
      <c r="U680" s="87">
        <f>DVOA!$AE$65</f>
        <v>1</v>
      </c>
      <c r="V680" s="88"/>
      <c r="W680" s="82">
        <f>DVOA!$AE$61</f>
        <v>3</v>
      </c>
      <c r="X680" s="72"/>
      <c r="Y680" s="72"/>
      <c r="Z680" s="72"/>
      <c r="AA680" s="72"/>
      <c r="AB680" s="72"/>
      <c r="AC680" s="72"/>
      <c r="AD680" s="72"/>
      <c r="AE680" s="72"/>
      <c r="AF680" s="72"/>
    </row>
    <row r="681" spans="1:32" x14ac:dyDescent="0.3">
      <c r="A681" s="73">
        <v>4</v>
      </c>
      <c r="B681" s="96">
        <v>44836</v>
      </c>
      <c r="C681" s="84" t="s">
        <v>205</v>
      </c>
      <c r="D681" s="99">
        <v>0.68402777777777779</v>
      </c>
      <c r="E681" s="85" t="s">
        <v>169</v>
      </c>
      <c r="G681" s="73">
        <f>$G$109</f>
        <v>0.66700000000000004</v>
      </c>
      <c r="H681" s="73">
        <f>DVOA!$F$240</f>
        <v>19</v>
      </c>
      <c r="I681" s="73">
        <f>DVOA!$F$242</f>
        <v>32</v>
      </c>
      <c r="J681" s="73">
        <f>DVOA!$F$246</f>
        <v>13</v>
      </c>
      <c r="K681" s="73">
        <f>DVOA!$F$249</f>
        <v>32</v>
      </c>
      <c r="L681" s="73">
        <f>DVOA!$F$250</f>
        <v>3</v>
      </c>
      <c r="M681" s="73">
        <f>DVOA!$F$251</f>
        <v>5</v>
      </c>
      <c r="N681" s="73">
        <f>DVOA!$F$254</f>
        <v>14</v>
      </c>
      <c r="O681" s="81">
        <f>DVOA!$F$243</f>
        <v>17</v>
      </c>
      <c r="P681" s="88"/>
      <c r="Q681" s="82">
        <f>DVOA!$AE$240</f>
        <v>9</v>
      </c>
      <c r="R681" s="73">
        <f>DVOA!$AE$241</f>
        <v>13</v>
      </c>
      <c r="S681" s="81">
        <f>DVOA!$AE$242</f>
        <v>7</v>
      </c>
      <c r="T681" s="75"/>
      <c r="U681" s="87">
        <f>DVOA!$AE$254</f>
        <v>14</v>
      </c>
      <c r="V681" s="88"/>
      <c r="W681" s="82">
        <f>DVOA!$AE$250</f>
        <v>12</v>
      </c>
      <c r="X681" s="72"/>
      <c r="Y681" s="72"/>
      <c r="Z681" s="72"/>
      <c r="AA681" s="72"/>
      <c r="AB681" s="72"/>
      <c r="AC681" s="72"/>
      <c r="AD681" s="72"/>
      <c r="AE681" s="72"/>
      <c r="AF681" s="72"/>
    </row>
    <row r="682" spans="1:32" x14ac:dyDescent="0.3">
      <c r="A682" s="73">
        <v>5</v>
      </c>
      <c r="B682" s="96">
        <v>44843</v>
      </c>
      <c r="C682" s="84" t="s">
        <v>182</v>
      </c>
      <c r="D682" s="99">
        <v>0.54166666666666663</v>
      </c>
      <c r="E682" s="85" t="s">
        <v>170</v>
      </c>
      <c r="G682" s="73">
        <f>$G$113</f>
        <v>0.33300000000000002</v>
      </c>
      <c r="H682" s="73">
        <f>DVOA!$F$219</f>
        <v>22</v>
      </c>
      <c r="I682" s="73">
        <f>DVOA!$F$221</f>
        <v>24</v>
      </c>
      <c r="J682" s="73">
        <f>DVOA!$F$225</f>
        <v>19</v>
      </c>
      <c r="K682" s="73">
        <f>DVOA!$F$228</f>
        <v>19</v>
      </c>
      <c r="L682" s="73">
        <f>DVOA!$F$229</f>
        <v>24</v>
      </c>
      <c r="M682" s="73">
        <f>DVOA!$F$230</f>
        <v>18</v>
      </c>
      <c r="N682" s="73">
        <f>DVOA!$F$233</f>
        <v>18</v>
      </c>
      <c r="O682" s="81">
        <f>DVOA!$F$222</f>
        <v>22</v>
      </c>
      <c r="P682" s="88"/>
      <c r="Q682" s="82">
        <f>DVOA!$AE$219</f>
        <v>7</v>
      </c>
      <c r="R682" s="73">
        <f>DVOA!$AE$220</f>
        <v>12</v>
      </c>
      <c r="S682" s="81">
        <f>DVOA!$AE$221</f>
        <v>5</v>
      </c>
      <c r="T682" s="75"/>
      <c r="U682" s="87">
        <f>DVOA!$AE$233</f>
        <v>11</v>
      </c>
      <c r="V682" s="88"/>
      <c r="W682" s="82">
        <f>DVOA!$AE$229</f>
        <v>13</v>
      </c>
      <c r="X682" s="72"/>
      <c r="Y682" s="72"/>
      <c r="Z682" s="72"/>
      <c r="AA682" s="72"/>
      <c r="AB682" s="72"/>
      <c r="AC682" s="72"/>
      <c r="AD682" s="72"/>
      <c r="AE682" s="72"/>
      <c r="AF682" s="72"/>
    </row>
    <row r="683" spans="1:32" x14ac:dyDescent="0.3">
      <c r="A683" s="73">
        <v>6</v>
      </c>
      <c r="B683" s="96">
        <v>44850</v>
      </c>
      <c r="C683" s="84" t="s">
        <v>156</v>
      </c>
      <c r="D683" s="99">
        <v>0.54166666666666663</v>
      </c>
      <c r="E683" s="85" t="s">
        <v>169</v>
      </c>
      <c r="G683" s="73">
        <f>$G$41</f>
        <v>0.66700000000000004</v>
      </c>
      <c r="H683" s="73">
        <f>DVOA!$F$156</f>
        <v>23</v>
      </c>
      <c r="I683" s="73">
        <f>DVOA!$F$158</f>
        <v>26</v>
      </c>
      <c r="J683" s="73">
        <f>DVOA!$F$162</f>
        <v>21</v>
      </c>
      <c r="K683" s="73">
        <f>DVOA!$F$165</f>
        <v>11</v>
      </c>
      <c r="L683" s="73">
        <f>DVOA!$F$166</f>
        <v>19</v>
      </c>
      <c r="M683" s="73">
        <f>DVOA!$F$167</f>
        <v>15</v>
      </c>
      <c r="N683" s="73">
        <f>DVOA!$F$170</f>
        <v>12</v>
      </c>
      <c r="O683" s="81">
        <f>DVOA!$F$159</f>
        <v>19</v>
      </c>
      <c r="P683" s="88"/>
      <c r="Q683" s="82">
        <f>DVOA!$AE$156</f>
        <v>3</v>
      </c>
      <c r="R683" s="73">
        <f>DVOA!$AE$157</f>
        <v>6</v>
      </c>
      <c r="S683" s="81">
        <f>DVOA!$AE$158</f>
        <v>2</v>
      </c>
      <c r="T683" s="75"/>
      <c r="U683" s="87">
        <f>DVOA!$AE$170</f>
        <v>12</v>
      </c>
      <c r="V683" s="88"/>
      <c r="W683" s="82">
        <f>DVOA!$AE$166</f>
        <v>7</v>
      </c>
      <c r="X683" s="72"/>
      <c r="Y683" s="72"/>
      <c r="Z683" s="72"/>
      <c r="AA683" s="72"/>
      <c r="AB683" s="72"/>
      <c r="AC683" s="72"/>
      <c r="AD683" s="72"/>
      <c r="AE683" s="72"/>
      <c r="AF683" s="72"/>
    </row>
    <row r="684" spans="1:32" x14ac:dyDescent="0.3">
      <c r="A684" s="73">
        <v>7</v>
      </c>
      <c r="B684" s="96">
        <v>44858</v>
      </c>
      <c r="C684" s="84" t="s">
        <v>210</v>
      </c>
      <c r="D684" s="99">
        <v>0.84375</v>
      </c>
      <c r="E684" s="85" t="s">
        <v>171</v>
      </c>
      <c r="G684" s="73">
        <f>$G$48</f>
        <v>0.66700000000000004</v>
      </c>
      <c r="H684" s="73">
        <f>DVOA!$F$114</f>
        <v>11</v>
      </c>
      <c r="I684" s="73">
        <f>DVOA!$F$116</f>
        <v>22</v>
      </c>
      <c r="J684" s="73">
        <f>DVOA!$F$120</f>
        <v>10</v>
      </c>
      <c r="K684" s="73">
        <f>DVOA!$F$123</f>
        <v>1</v>
      </c>
      <c r="L684" s="73">
        <f>DVOA!$F$124</f>
        <v>27</v>
      </c>
      <c r="M684" s="73">
        <f>DVOA!$F$125</f>
        <v>17</v>
      </c>
      <c r="N684" s="73">
        <f>DVOA!$F$128</f>
        <v>16</v>
      </c>
      <c r="O684" s="81">
        <f>DVOA!$F$117</f>
        <v>8</v>
      </c>
      <c r="P684" s="88"/>
      <c r="Q684" s="82">
        <f>DVOA!$AE$114</f>
        <v>28</v>
      </c>
      <c r="R684" s="73">
        <f>DVOA!$AE$115</f>
        <v>32</v>
      </c>
      <c r="S684" s="81">
        <f>DVOA!$AE$116</f>
        <v>6</v>
      </c>
      <c r="T684" s="75"/>
      <c r="U684" s="87">
        <f>DVOA!$AE$128</f>
        <v>22</v>
      </c>
      <c r="V684" s="88"/>
      <c r="W684" s="82">
        <f>DVOA!$AE$124</f>
        <v>23</v>
      </c>
      <c r="X684" s="72"/>
      <c r="Y684" s="72"/>
      <c r="Z684" s="72"/>
      <c r="AA684" s="72"/>
      <c r="AB684" s="72"/>
      <c r="AC684" s="72"/>
      <c r="AD684" s="72"/>
      <c r="AE684" s="72"/>
      <c r="AF684" s="72"/>
    </row>
    <row r="685" spans="1:32" x14ac:dyDescent="0.3">
      <c r="A685" s="73">
        <v>8</v>
      </c>
      <c r="B685" s="96">
        <v>44864</v>
      </c>
      <c r="C685" s="84" t="s">
        <v>197</v>
      </c>
      <c r="D685" s="99">
        <v>0.54166666666666663</v>
      </c>
      <c r="E685" s="85" t="s">
        <v>169</v>
      </c>
      <c r="G685" s="85">
        <f>$G$70</f>
        <v>0.33300000000000002</v>
      </c>
      <c r="H685" s="85">
        <f>DVOA!$F$513</f>
        <v>32</v>
      </c>
      <c r="I685" s="85">
        <f>DVOA!$F$515</f>
        <v>12</v>
      </c>
      <c r="J685" s="85">
        <f>DVOA!$F$519</f>
        <v>32</v>
      </c>
      <c r="K685" s="85">
        <f>DVOA!$F$522</f>
        <v>13</v>
      </c>
      <c r="L685" s="85">
        <f>DVOA!$F$523</f>
        <v>31</v>
      </c>
      <c r="M685" s="85">
        <f>DVOA!$F$524</f>
        <v>30</v>
      </c>
      <c r="N685" s="85">
        <f>DVOA!$F$527</f>
        <v>15</v>
      </c>
      <c r="O685" s="90">
        <f>DVOA!$F$516</f>
        <v>23</v>
      </c>
      <c r="P685" s="88"/>
      <c r="Q685" s="91">
        <f>DVOA!$AE$513</f>
        <v>19</v>
      </c>
      <c r="R685" s="85">
        <f>DVOA!$AE$514</f>
        <v>23</v>
      </c>
      <c r="S685" s="90">
        <f>DVOA!$AE$515</f>
        <v>17</v>
      </c>
      <c r="T685" s="75"/>
      <c r="U685" s="94">
        <f>DVOA!$AE$527</f>
        <v>7</v>
      </c>
      <c r="V685" s="88"/>
      <c r="W685" s="82">
        <f>DVOA!$AE$523</f>
        <v>30</v>
      </c>
      <c r="X685" s="72"/>
      <c r="Y685" s="72"/>
      <c r="Z685" s="72"/>
      <c r="AA685" s="72"/>
      <c r="AB685" s="72"/>
      <c r="AC685" s="72"/>
      <c r="AD685" s="72"/>
      <c r="AE685" s="72"/>
      <c r="AF685" s="72"/>
    </row>
    <row r="686" spans="1:32" x14ac:dyDescent="0.3">
      <c r="A686" s="73">
        <v>9</v>
      </c>
      <c r="B686" s="96">
        <v>44871</v>
      </c>
      <c r="C686" s="85" t="s">
        <v>166</v>
      </c>
      <c r="D686" s="99">
        <v>0.54166666666666663</v>
      </c>
      <c r="E686" s="85" t="s">
        <v>169</v>
      </c>
      <c r="G686" s="73">
        <f>$G$274</f>
        <v>0.5</v>
      </c>
      <c r="H686" s="73">
        <f>DVOA!$F$282</f>
        <v>13</v>
      </c>
      <c r="I686" s="73">
        <f>DVOA!$F$284</f>
        <v>2</v>
      </c>
      <c r="J686" s="73">
        <f>DVOA!$F$288</f>
        <v>27</v>
      </c>
      <c r="K686" s="73">
        <f>DVOA!$F$291</f>
        <v>27</v>
      </c>
      <c r="L686" s="73">
        <f>DVOA!$F$292</f>
        <v>16</v>
      </c>
      <c r="M686" s="73">
        <f>DVOA!$F$293</f>
        <v>16</v>
      </c>
      <c r="N686" s="73">
        <f>DVOA!$F$296</f>
        <v>29</v>
      </c>
      <c r="O686" s="81">
        <f>DVOA!$F$285</f>
        <v>24</v>
      </c>
      <c r="P686" s="88"/>
      <c r="Q686" s="82">
        <f>DVOA!$AE$282</f>
        <v>32</v>
      </c>
      <c r="R686" s="73">
        <f>DVOA!$AE$283</f>
        <v>31</v>
      </c>
      <c r="S686" s="81">
        <f>DVOA!$AE$284</f>
        <v>24</v>
      </c>
      <c r="T686" s="75"/>
      <c r="U686" s="87">
        <f>DVOA!$AE$296</f>
        <v>9</v>
      </c>
      <c r="V686" s="88"/>
      <c r="W686" s="82">
        <f>DVOA!$AE$292</f>
        <v>29</v>
      </c>
      <c r="X686" s="72"/>
      <c r="Y686" s="72"/>
      <c r="Z686" s="72"/>
      <c r="AA686" s="72"/>
      <c r="AB686" s="72"/>
      <c r="AC686" s="72"/>
      <c r="AD686" s="72"/>
      <c r="AE686" s="72"/>
      <c r="AF686" s="72"/>
    </row>
    <row r="687" spans="1:32" x14ac:dyDescent="0.3">
      <c r="A687" s="73">
        <v>10</v>
      </c>
      <c r="B687" s="96" t="s">
        <v>147</v>
      </c>
      <c r="C687" s="101" t="s">
        <v>162</v>
      </c>
      <c r="D687" s="102" t="s">
        <v>162</v>
      </c>
      <c r="E687" s="101" t="s">
        <v>162</v>
      </c>
      <c r="G687" s="101" t="s">
        <v>162</v>
      </c>
      <c r="H687" s="101" t="s">
        <v>162</v>
      </c>
      <c r="I687" s="101" t="s">
        <v>162</v>
      </c>
      <c r="J687" s="101" t="s">
        <v>162</v>
      </c>
      <c r="K687" s="101" t="s">
        <v>162</v>
      </c>
      <c r="L687" s="101" t="s">
        <v>162</v>
      </c>
      <c r="M687" s="101" t="s">
        <v>162</v>
      </c>
      <c r="N687" s="101" t="s">
        <v>162</v>
      </c>
      <c r="O687" s="101" t="s">
        <v>162</v>
      </c>
      <c r="P687" s="88"/>
      <c r="Q687" s="101" t="s">
        <v>162</v>
      </c>
      <c r="R687" s="101" t="s">
        <v>162</v>
      </c>
      <c r="S687" s="101" t="s">
        <v>162</v>
      </c>
      <c r="T687" s="75"/>
      <c r="U687" s="101" t="s">
        <v>162</v>
      </c>
      <c r="V687" s="88"/>
      <c r="W687" s="101" t="s">
        <v>162</v>
      </c>
      <c r="X687" s="72"/>
      <c r="Y687" s="72"/>
      <c r="Z687" s="72"/>
      <c r="AA687" s="72"/>
      <c r="AB687" s="72"/>
      <c r="AC687" s="72"/>
      <c r="AD687" s="72"/>
      <c r="AE687" s="72"/>
      <c r="AF687" s="72"/>
    </row>
    <row r="688" spans="1:32" x14ac:dyDescent="0.3">
      <c r="A688" s="73">
        <v>11</v>
      </c>
      <c r="B688" s="96">
        <v>44885</v>
      </c>
      <c r="C688" s="84" t="s">
        <v>176</v>
      </c>
      <c r="D688" s="99">
        <v>0.54166666666666663</v>
      </c>
      <c r="E688" s="85" t="s">
        <v>169</v>
      </c>
      <c r="G688" s="73">
        <f>$G$70</f>
        <v>0.33300000000000002</v>
      </c>
      <c r="H688" s="73">
        <f>DVOA!$F$513</f>
        <v>32</v>
      </c>
      <c r="I688" s="73">
        <f>DVOA!$F$515</f>
        <v>12</v>
      </c>
      <c r="J688" s="73">
        <f>DVOA!$F$519</f>
        <v>32</v>
      </c>
      <c r="K688" s="73">
        <f>DVOA!$F$522</f>
        <v>13</v>
      </c>
      <c r="L688" s="73">
        <f>DVOA!$F$523</f>
        <v>31</v>
      </c>
      <c r="M688" s="73">
        <f>DVOA!$F$524</f>
        <v>30</v>
      </c>
      <c r="N688" s="73">
        <f>DVOA!$F$527</f>
        <v>15</v>
      </c>
      <c r="O688" s="81">
        <f>DVOA!$F$516</f>
        <v>23</v>
      </c>
      <c r="P688" s="88"/>
      <c r="Q688" s="82">
        <f>DVOA!$AE$513</f>
        <v>19</v>
      </c>
      <c r="R688" s="73">
        <f>DVOA!$AE$514</f>
        <v>23</v>
      </c>
      <c r="S688" s="81">
        <f>DVOA!$AE$515</f>
        <v>17</v>
      </c>
      <c r="T688" s="75"/>
      <c r="U688" s="87">
        <f>DVOA!$AE$527</f>
        <v>7</v>
      </c>
      <c r="V688" s="88"/>
      <c r="W688" s="82">
        <f>DVOA!$AE$523</f>
        <v>30</v>
      </c>
      <c r="X688" s="72"/>
      <c r="Y688" s="72"/>
      <c r="Z688" s="72"/>
      <c r="AA688" s="72"/>
      <c r="AB688" s="72"/>
      <c r="AC688" s="72"/>
      <c r="AD688" s="72"/>
      <c r="AE688" s="72"/>
      <c r="AF688" s="72"/>
    </row>
    <row r="689" spans="1:32" x14ac:dyDescent="0.3">
      <c r="A689" s="73">
        <v>12</v>
      </c>
      <c r="B689" s="96">
        <v>44889</v>
      </c>
      <c r="C689" s="84" t="s">
        <v>207</v>
      </c>
      <c r="D689" s="99">
        <v>0.84722222222222221</v>
      </c>
      <c r="E689" s="84" t="s">
        <v>194</v>
      </c>
      <c r="G689" s="77">
        <f>$G$13</f>
        <v>0.66700000000000004</v>
      </c>
      <c r="H689" s="73">
        <f>DVOA!$F$429</f>
        <v>25</v>
      </c>
      <c r="I689" s="73">
        <f>DVOA!$F$431</f>
        <v>31</v>
      </c>
      <c r="J689" s="73">
        <f>DVOA!$F$435</f>
        <v>20</v>
      </c>
      <c r="K689" s="73">
        <f>DVOA!$F$438</f>
        <v>23</v>
      </c>
      <c r="L689" s="73">
        <f>DVOA!$F$439</f>
        <v>21</v>
      </c>
      <c r="M689" s="73">
        <f>DVOA!$F$440</f>
        <v>23</v>
      </c>
      <c r="N689" s="73">
        <f>DVOA!$F$443</f>
        <v>28</v>
      </c>
      <c r="O689" s="110">
        <f>DVOA!$F$432</f>
        <v>12</v>
      </c>
      <c r="P689" s="88"/>
      <c r="Q689" s="112">
        <f>DVOA!$AE$429</f>
        <v>11</v>
      </c>
      <c r="R689" s="73">
        <f>DVOA!$AE$430</f>
        <v>15</v>
      </c>
      <c r="S689" s="110">
        <f>DVOA!$AE$431</f>
        <v>3</v>
      </c>
      <c r="T689" s="75"/>
      <c r="U689" s="111">
        <f>DVOA!$AE$443</f>
        <v>20</v>
      </c>
      <c r="V689" s="88"/>
      <c r="W689" s="112">
        <f>DVOA!$AE$439</f>
        <v>17</v>
      </c>
      <c r="X689" s="72"/>
      <c r="Y689" s="72"/>
      <c r="Z689" s="72"/>
      <c r="AA689" s="72"/>
      <c r="AB689" s="72"/>
      <c r="AC689" s="72"/>
      <c r="AD689" s="72"/>
      <c r="AE689" s="72"/>
      <c r="AF689" s="72"/>
    </row>
    <row r="690" spans="1:32" x14ac:dyDescent="0.3">
      <c r="A690" s="73">
        <v>13</v>
      </c>
      <c r="B690" s="96">
        <v>44896</v>
      </c>
      <c r="C690" s="85" t="s">
        <v>218</v>
      </c>
      <c r="D690" s="99">
        <v>0.84375</v>
      </c>
      <c r="E690" s="85" t="s">
        <v>221</v>
      </c>
      <c r="G690" s="73">
        <f>$G$73</f>
        <v>0.66700000000000004</v>
      </c>
      <c r="H690" s="73">
        <f>DVOA!$F$72</f>
        <v>2</v>
      </c>
      <c r="I690" s="73">
        <f>DVOA!$F$74</f>
        <v>5</v>
      </c>
      <c r="J690" s="73">
        <f>DVOA!$F$78</f>
        <v>2</v>
      </c>
      <c r="K690" s="73">
        <f>DVOA!$F$81</f>
        <v>14</v>
      </c>
      <c r="L690" s="73">
        <f>DVOA!$F$82</f>
        <v>26</v>
      </c>
      <c r="M690" s="73">
        <f>DVOA!$F$83</f>
        <v>3</v>
      </c>
      <c r="N690" s="73">
        <f>DVOA!$F$86</f>
        <v>1</v>
      </c>
      <c r="O690" s="81">
        <f>DVOA!$F$75</f>
        <v>11</v>
      </c>
      <c r="P690" s="88"/>
      <c r="Q690" s="82">
        <f>DVOA!$AE$72</f>
        <v>6</v>
      </c>
      <c r="R690" s="73">
        <f>DVOA!$AE$73</f>
        <v>5</v>
      </c>
      <c r="S690" s="81">
        <f>DVOA!$AE$74</f>
        <v>32</v>
      </c>
      <c r="T690" s="75"/>
      <c r="U690" s="87">
        <f>DVOA!$AE$86</f>
        <v>8</v>
      </c>
      <c r="V690" s="88"/>
      <c r="W690" s="82">
        <f>DVOA!$AE$82</f>
        <v>1</v>
      </c>
      <c r="X690" s="72"/>
      <c r="Y690" s="72"/>
      <c r="Z690" s="72"/>
      <c r="AA690" s="72"/>
      <c r="AB690" s="72"/>
      <c r="AC690" s="72"/>
      <c r="AD690" s="72"/>
      <c r="AE690" s="72"/>
      <c r="AF690" s="72"/>
    </row>
    <row r="691" spans="1:32" x14ac:dyDescent="0.3">
      <c r="A691" s="73">
        <v>14</v>
      </c>
      <c r="B691" s="96">
        <v>44907</v>
      </c>
      <c r="C691" s="84" t="s">
        <v>202</v>
      </c>
      <c r="D691" s="99">
        <v>0.84375</v>
      </c>
      <c r="E691" s="84" t="s">
        <v>171</v>
      </c>
      <c r="F691" s="113"/>
      <c r="G691" s="84">
        <f>$G$54</f>
        <v>0.33300000000000002</v>
      </c>
      <c r="H691" s="73">
        <f>DVOA!$F$9</f>
        <v>31</v>
      </c>
      <c r="I691" s="73">
        <f>DVOA!$F$11</f>
        <v>14</v>
      </c>
      <c r="J691" s="73">
        <f>DVOA!$F$15</f>
        <v>30</v>
      </c>
      <c r="K691" s="73">
        <f>DVOA!$F$18</f>
        <v>9</v>
      </c>
      <c r="L691" s="73">
        <f>DVOA!$F$19</f>
        <v>7</v>
      </c>
      <c r="M691" s="73">
        <f>DVOA!$F$20</f>
        <v>24</v>
      </c>
      <c r="N691" s="73">
        <f>DVOA!$F$23</f>
        <v>32</v>
      </c>
      <c r="O691" s="110">
        <f>DVOA!$F$12</f>
        <v>32</v>
      </c>
      <c r="P691" s="88"/>
      <c r="Q691" s="112">
        <f>DVOA!$AE$9</f>
        <v>21</v>
      </c>
      <c r="R691" s="73">
        <f>DVOA!$AE$10</f>
        <v>24</v>
      </c>
      <c r="S691" s="110">
        <f>DVOA!$AE$11</f>
        <v>16</v>
      </c>
      <c r="T691" s="75"/>
      <c r="U691" s="111">
        <f>DVOA!$AE$23</f>
        <v>27</v>
      </c>
      <c r="V691" s="88"/>
      <c r="W691" s="112">
        <f>DVOA!$AE$19</f>
        <v>31</v>
      </c>
      <c r="X691" s="72"/>
      <c r="Y691" s="72"/>
      <c r="Z691" s="72"/>
      <c r="AA691" s="72"/>
      <c r="AB691" s="72"/>
      <c r="AC691" s="72"/>
      <c r="AD691" s="72"/>
      <c r="AE691" s="72"/>
      <c r="AF691" s="72"/>
    </row>
    <row r="692" spans="1:32" x14ac:dyDescent="0.3">
      <c r="A692" s="73">
        <v>15</v>
      </c>
      <c r="B692" s="96">
        <v>44913</v>
      </c>
      <c r="C692" s="85" t="s">
        <v>185</v>
      </c>
      <c r="D692" s="99">
        <v>0.84722222222222221</v>
      </c>
      <c r="E692" s="85" t="s">
        <v>194</v>
      </c>
      <c r="G692" s="73">
        <f>$G$7</f>
        <v>0</v>
      </c>
      <c r="H692" s="73">
        <f>DVOA!$F$345</f>
        <v>20</v>
      </c>
      <c r="I692" s="73">
        <f>DVOA!$F$347</f>
        <v>15</v>
      </c>
      <c r="J692" s="73">
        <f>DVOA!$F$351</f>
        <v>23</v>
      </c>
      <c r="K692" s="73">
        <f>DVOA!$F$354</f>
        <v>8</v>
      </c>
      <c r="L692" s="73">
        <f>DVOA!$F$355</f>
        <v>2</v>
      </c>
      <c r="M692" s="73">
        <f>DVOA!$F$356</f>
        <v>29</v>
      </c>
      <c r="N692" s="73">
        <f>DVOA!$F$359</f>
        <v>19</v>
      </c>
      <c r="O692" s="81">
        <f>DVOA!$F$348</f>
        <v>29</v>
      </c>
      <c r="P692" s="88"/>
      <c r="Q692" s="82">
        <f>DVOA!$AE$345</f>
        <v>24</v>
      </c>
      <c r="R692" s="73">
        <f>DVOA!$AE$346</f>
        <v>20</v>
      </c>
      <c r="S692" s="81">
        <f>DVOA!$AE$347</f>
        <v>23</v>
      </c>
      <c r="T692" s="75"/>
      <c r="U692" s="87">
        <f>DVOA!$AE$359</f>
        <v>10</v>
      </c>
      <c r="V692" s="88"/>
      <c r="W692" s="82">
        <f>DVOA!$AE$355</f>
        <v>15</v>
      </c>
      <c r="X692" s="72"/>
      <c r="Y692" s="72"/>
      <c r="Z692" s="72"/>
      <c r="AA692" s="72"/>
      <c r="AB692" s="72"/>
      <c r="AC692" s="72"/>
      <c r="AD692" s="72"/>
      <c r="AE692" s="72"/>
      <c r="AF692" s="72"/>
    </row>
    <row r="693" spans="1:32" x14ac:dyDescent="0.3">
      <c r="A693" s="73">
        <v>16</v>
      </c>
      <c r="B693" s="96">
        <v>44919</v>
      </c>
      <c r="C693" s="84" t="s">
        <v>189</v>
      </c>
      <c r="D693" s="99">
        <v>0.54166666666666663</v>
      </c>
      <c r="E693" s="85" t="s">
        <v>169</v>
      </c>
      <c r="G693" s="73">
        <f>$G$44</f>
        <v>0.33300000000000002</v>
      </c>
      <c r="H693" s="73">
        <f>DVOA!$F$135</f>
        <v>7</v>
      </c>
      <c r="I693" s="73">
        <f>DVOA!$F$137</f>
        <v>9</v>
      </c>
      <c r="J693" s="73">
        <f>DVOA!$F$141</f>
        <v>8</v>
      </c>
      <c r="K693" s="73">
        <f>DVOA!$F$144</f>
        <v>6</v>
      </c>
      <c r="L693" s="73">
        <f>DVOA!$F$145</f>
        <v>22</v>
      </c>
      <c r="M693" s="73">
        <f>DVOA!$F$146</f>
        <v>4</v>
      </c>
      <c r="N693" s="73">
        <f>DVOA!$F$149</f>
        <v>23</v>
      </c>
      <c r="O693" s="81">
        <f>DVOA!$F$138</f>
        <v>9</v>
      </c>
      <c r="P693" s="88"/>
      <c r="Q693" s="82">
        <f>DVOA!$AE$135</f>
        <v>31</v>
      </c>
      <c r="R693" s="73">
        <f>DVOA!$AE$136</f>
        <v>26</v>
      </c>
      <c r="S693" s="81">
        <f>DVOA!$AE$137</f>
        <v>30</v>
      </c>
      <c r="T693" s="75"/>
      <c r="U693" s="87">
        <f>DVOA!$AE$149</f>
        <v>19</v>
      </c>
      <c r="V693" s="88"/>
      <c r="W693" s="82">
        <f>DVOA!$AE$145</f>
        <v>20</v>
      </c>
      <c r="X693" s="72"/>
      <c r="Y693" s="72"/>
      <c r="Z693" s="72"/>
      <c r="AA693" s="72"/>
      <c r="AB693" s="72"/>
      <c r="AC693" s="72"/>
      <c r="AD693" s="72"/>
      <c r="AE693" s="72"/>
      <c r="AF693" s="72"/>
    </row>
    <row r="694" spans="1:32" x14ac:dyDescent="0.3">
      <c r="A694" s="73">
        <v>17</v>
      </c>
      <c r="B694" s="96">
        <v>44562</v>
      </c>
      <c r="C694" s="84" t="s">
        <v>196</v>
      </c>
      <c r="D694" s="99">
        <v>0.54166666666666663</v>
      </c>
      <c r="E694" s="85" t="s">
        <v>169</v>
      </c>
      <c r="G694" s="73">
        <f>$G$71</f>
        <v>1</v>
      </c>
      <c r="H694" s="73">
        <f>DVOA!$F$408</f>
        <v>24</v>
      </c>
      <c r="I694" s="73">
        <f>DVOA!$F$410</f>
        <v>7</v>
      </c>
      <c r="J694" s="73">
        <f>DVOA!$F$414</f>
        <v>29</v>
      </c>
      <c r="K694" s="73">
        <f>DVOA!$F$417</f>
        <v>12</v>
      </c>
      <c r="L694" s="73">
        <f>DVOA!$F$418</f>
        <v>23</v>
      </c>
      <c r="M694" s="73">
        <f>DVOA!$F$419</f>
        <v>19</v>
      </c>
      <c r="N694" s="73">
        <f>DVOA!$F$422</f>
        <v>30</v>
      </c>
      <c r="O694" s="81">
        <f>DVOA!$F$411</f>
        <v>27</v>
      </c>
      <c r="P694" s="88"/>
      <c r="Q694" s="82">
        <f>DVOA!$AE$408</f>
        <v>2</v>
      </c>
      <c r="R694" s="73">
        <f>DVOA!$AE$409</f>
        <v>3</v>
      </c>
      <c r="S694" s="81">
        <f>DVOA!$AE$410</f>
        <v>15</v>
      </c>
      <c r="T694" s="75"/>
      <c r="U694" s="87">
        <f>DVOA!$AE$422</f>
        <v>29</v>
      </c>
      <c r="V694" s="88"/>
      <c r="W694" s="82">
        <f>DVOA!$AE$418</f>
        <v>11</v>
      </c>
      <c r="X694" s="72"/>
      <c r="Y694" s="72"/>
      <c r="Z694" s="72"/>
      <c r="AA694" s="72"/>
      <c r="AB694" s="72"/>
      <c r="AC694" s="72"/>
      <c r="AD694" s="72"/>
      <c r="AE694" s="72"/>
      <c r="AF694" s="72"/>
    </row>
    <row r="695" spans="1:32" x14ac:dyDescent="0.3">
      <c r="A695" s="73">
        <v>18</v>
      </c>
      <c r="B695" s="96">
        <v>44569</v>
      </c>
      <c r="C695" s="84" t="s">
        <v>183</v>
      </c>
      <c r="D695" s="99" t="s">
        <v>200</v>
      </c>
      <c r="E695" s="85"/>
      <c r="G695" s="73">
        <f>$G$73</f>
        <v>0.66700000000000004</v>
      </c>
      <c r="H695" s="73">
        <f>DVOA!$F$72</f>
        <v>2</v>
      </c>
      <c r="I695" s="73">
        <f>DVOA!$F$74</f>
        <v>5</v>
      </c>
      <c r="J695" s="73">
        <f>DVOA!$F$78</f>
        <v>2</v>
      </c>
      <c r="K695" s="73">
        <f>DVOA!$F$81</f>
        <v>14</v>
      </c>
      <c r="L695" s="73">
        <f>DVOA!$F$82</f>
        <v>26</v>
      </c>
      <c r="M695" s="73">
        <f>DVOA!$F$83</f>
        <v>3</v>
      </c>
      <c r="N695" s="73">
        <f>DVOA!$F$86</f>
        <v>1</v>
      </c>
      <c r="O695" s="81">
        <f>DVOA!$F$75</f>
        <v>11</v>
      </c>
      <c r="P695" s="79"/>
      <c r="Q695" s="82">
        <f>DVOA!$AE$72</f>
        <v>6</v>
      </c>
      <c r="R695" s="73">
        <f>DVOA!$AE$73</f>
        <v>5</v>
      </c>
      <c r="S695" s="81">
        <f>DVOA!$AE$74</f>
        <v>32</v>
      </c>
      <c r="T695" s="80"/>
      <c r="U695" s="87">
        <f>DVOA!$AE$86</f>
        <v>8</v>
      </c>
      <c r="V695" s="79"/>
      <c r="W695" s="82">
        <f>DVOA!$AE$82</f>
        <v>1</v>
      </c>
      <c r="X695" s="72"/>
      <c r="Y695" s="72"/>
      <c r="Z695" s="72"/>
      <c r="AA695" s="72"/>
      <c r="AB695" s="72"/>
      <c r="AC695" s="72"/>
      <c r="AD695" s="72"/>
      <c r="AE695" s="72"/>
      <c r="AF695" s="72"/>
    </row>
    <row r="697" spans="1:32" x14ac:dyDescent="0.3">
      <c r="B697" s="96" t="s">
        <v>148</v>
      </c>
      <c r="C697" s="73" t="s">
        <v>124</v>
      </c>
      <c r="D697" s="98" t="s">
        <v>144</v>
      </c>
      <c r="E697" s="73" t="s">
        <v>124</v>
      </c>
      <c r="F697" s="73" t="s">
        <v>145</v>
      </c>
      <c r="G697" s="73" t="s">
        <v>124</v>
      </c>
      <c r="H697" s="73" t="s">
        <v>146</v>
      </c>
      <c r="I697" s="73" t="s">
        <v>124</v>
      </c>
      <c r="J697" s="73" t="s">
        <v>110</v>
      </c>
      <c r="K697" s="73" t="s">
        <v>124</v>
      </c>
      <c r="L697" s="73" t="s">
        <v>111</v>
      </c>
      <c r="M697" s="73" t="s">
        <v>124</v>
      </c>
      <c r="N697" s="73" t="s">
        <v>112</v>
      </c>
      <c r="O697" s="73" t="s">
        <v>124</v>
      </c>
      <c r="P697" s="73" t="s">
        <v>113</v>
      </c>
      <c r="Q697" s="73" t="s">
        <v>124</v>
      </c>
      <c r="R697" s="73" t="s">
        <v>114</v>
      </c>
      <c r="S697" s="81" t="s">
        <v>124</v>
      </c>
      <c r="T697" s="71"/>
      <c r="U697" s="82" t="s">
        <v>33</v>
      </c>
      <c r="V697" s="73" t="s">
        <v>124</v>
      </c>
      <c r="W697" s="73" t="s">
        <v>34</v>
      </c>
      <c r="X697" s="73" t="s">
        <v>124</v>
      </c>
      <c r="Y697" s="73" t="s">
        <v>35</v>
      </c>
      <c r="Z697" s="81" t="s">
        <v>124</v>
      </c>
      <c r="AA697" s="71"/>
      <c r="AB697" s="87" t="s">
        <v>149</v>
      </c>
      <c r="AC697" s="81" t="s">
        <v>124</v>
      </c>
      <c r="AD697" s="71"/>
      <c r="AE697" s="82" t="s">
        <v>150</v>
      </c>
      <c r="AF697" s="73" t="s">
        <v>124</v>
      </c>
    </row>
    <row r="698" spans="1:32" x14ac:dyDescent="0.3">
      <c r="A698" s="73" t="s">
        <v>132</v>
      </c>
      <c r="B698" s="104">
        <f>AVERAGE(G678:G686,G688:G695)</f>
        <v>0.53923529411764703</v>
      </c>
      <c r="C698" s="73">
        <f>$AJ$24</f>
        <v>9</v>
      </c>
      <c r="D698" s="104">
        <f>AVERAGE(H678:H686,H688:H695)</f>
        <v>18.647058823529413</v>
      </c>
      <c r="E698" s="73">
        <f>$AJ$59</f>
        <v>28</v>
      </c>
      <c r="F698" s="104">
        <f>AVERAGE(I678:I686,I688:I695)</f>
        <v>15.470588235294118</v>
      </c>
      <c r="G698" s="73">
        <f>$AJ$94</f>
        <v>13</v>
      </c>
      <c r="H698" s="104">
        <f>AVERAGE(J678:J686,J688:J695)</f>
        <v>19.058823529411764</v>
      </c>
      <c r="I698" s="73">
        <f>$AJ$129</f>
        <v>29</v>
      </c>
      <c r="J698" s="104">
        <f>AVERAGE(K678:K686,K688:K695)</f>
        <v>15.294117647058824</v>
      </c>
      <c r="K698" s="73">
        <f>$AJ$164</f>
        <v>6</v>
      </c>
      <c r="L698" s="104">
        <f>AVERAGE(L678:L686,L688:L695)</f>
        <v>19.647058823529413</v>
      </c>
      <c r="M698" s="73">
        <f>$AJ$199</f>
        <v>28</v>
      </c>
      <c r="N698" s="104">
        <f>AVERAGE(M678:M686,M688:M695)</f>
        <v>15.411764705882353</v>
      </c>
      <c r="O698" s="73">
        <f>$AJ$234</f>
        <v>11</v>
      </c>
      <c r="P698" s="104">
        <f>AVERAGE(N678:N686,N688:N695)</f>
        <v>18.411764705882351</v>
      </c>
      <c r="Q698" s="73">
        <f>$AJ$269</f>
        <v>29</v>
      </c>
      <c r="R698" s="104">
        <f>AVERAGE(O678:O686,O688:O695)</f>
        <v>19.294117647058822</v>
      </c>
      <c r="S698" s="81">
        <f>$AJ$304</f>
        <v>31</v>
      </c>
      <c r="T698" s="75"/>
      <c r="U698" s="104">
        <f>AVERAGE(Q678:Q686,Q688:Q695)</f>
        <v>13.941176470588236</v>
      </c>
      <c r="V698" s="73">
        <f>$BL$59</f>
        <v>5</v>
      </c>
      <c r="W698" s="104">
        <f>AVERAGE(R678:R686,R688:R695)</f>
        <v>15.470588235294118</v>
      </c>
      <c r="X698" s="73">
        <f>$BL$129</f>
        <v>10</v>
      </c>
      <c r="Y698" s="104">
        <f>AVERAGE(S678:S686,S688:S695)</f>
        <v>16.176470588235293</v>
      </c>
      <c r="Z698" s="81">
        <f>$BL$94</f>
        <v>16</v>
      </c>
      <c r="AA698" s="75"/>
      <c r="AB698" s="105">
        <f>AVERAGE(U678:U686,U688:U695)</f>
        <v>14.941176470588236</v>
      </c>
      <c r="AC698" s="73">
        <f>$CN$94</f>
        <v>10</v>
      </c>
      <c r="AD698" s="75"/>
      <c r="AE698" s="104">
        <f>AVERAGE(W678:W686,W688:W695)</f>
        <v>15.882352941176471</v>
      </c>
      <c r="AF698" s="73">
        <f>$CN$59</f>
        <v>12</v>
      </c>
    </row>
    <row r="699" spans="1:32" x14ac:dyDescent="0.3">
      <c r="A699" s="73" t="s">
        <v>133</v>
      </c>
      <c r="B699" s="104">
        <f>AVERAGE(G678,G679,G680,G681,G682,G683,G684,G685)</f>
        <v>0.58337499999999998</v>
      </c>
      <c r="C699" s="73">
        <f>$AN$24</f>
        <v>4</v>
      </c>
      <c r="D699" s="104">
        <f>AVERAGE(H678,H679,H680,H681,H682,H683,H684,H685)</f>
        <v>20.125</v>
      </c>
      <c r="E699" s="73">
        <f>$AN$59</f>
        <v>29</v>
      </c>
      <c r="F699" s="104">
        <f>AVERAGE(I678,I679,I680,I681,I682,I683,I684,I685)</f>
        <v>20.375</v>
      </c>
      <c r="G699" s="73">
        <f>$AN$94</f>
        <v>31</v>
      </c>
      <c r="H699" s="104">
        <f>AVERAGE(J678,J679,J680,J681,J682,J683,J684,J685)</f>
        <v>18.875</v>
      </c>
      <c r="I699" s="73">
        <f>$AN$129</f>
        <v>26</v>
      </c>
      <c r="J699" s="104">
        <f>AVERAGE(K678,K679,K680,K681,K682,K683,K684,K685)</f>
        <v>16.75</v>
      </c>
      <c r="K699" s="73">
        <f>$AN$164</f>
        <v>20</v>
      </c>
      <c r="L699" s="104">
        <f>AVERAGE(L678,L679,L680,L681,L682,L683,L684,L685)</f>
        <v>20</v>
      </c>
      <c r="M699" s="73">
        <f>$AN$199</f>
        <v>28</v>
      </c>
      <c r="N699" s="104">
        <f>AVERAGE(M678,M679,M680,M681,M682,M683,M684,M685)</f>
        <v>13.875</v>
      </c>
      <c r="O699" s="73">
        <f>$AN$234</f>
        <v>7</v>
      </c>
      <c r="P699" s="104">
        <f>AVERAGE(N678,N679,N680,N681,N682,N683,N684,N685)</f>
        <v>16.875</v>
      </c>
      <c r="Q699" s="73">
        <f>$AN$269</f>
        <v>19</v>
      </c>
      <c r="R699" s="104">
        <f>AVERAGE(O678,O679,O680,O681,O682,O683,O684,O685)</f>
        <v>18.75</v>
      </c>
      <c r="S699" s="81">
        <f>$AN$304</f>
        <v>26</v>
      </c>
      <c r="T699" s="75"/>
      <c r="U699" s="104">
        <f>AVERAGE(Q678,Q679,Q680,Q681,Q682,Q683,Q684,Q685)</f>
        <v>10.625</v>
      </c>
      <c r="V699" s="73">
        <f>$BP$59</f>
        <v>1</v>
      </c>
      <c r="W699" s="104">
        <f>AVERAGE(R678,R679,R680,R681,R682,R683,R684,R685)</f>
        <v>13.875</v>
      </c>
      <c r="X699" s="73">
        <f>$BP$129</f>
        <v>7</v>
      </c>
      <c r="Y699" s="104">
        <f>AVERAGE(S678,S679,S680,S681,S682,S683,S684,S685)</f>
        <v>10.375</v>
      </c>
      <c r="Z699" s="81">
        <f>$BP$94</f>
        <v>1</v>
      </c>
      <c r="AA699" s="75"/>
      <c r="AB699" s="105">
        <f>AVERAGE(U678,U679,U680,U681,U682,U683,U684,U685)</f>
        <v>14.625</v>
      </c>
      <c r="AC699" s="73">
        <f>$CR$94</f>
        <v>10</v>
      </c>
      <c r="AD699" s="75"/>
      <c r="AE699" s="104">
        <f>AVERAGE(W678,W679,W680,W681,W682,W683,W684,W685)</f>
        <v>14.375</v>
      </c>
      <c r="AF699" s="73">
        <f>$CR$59</f>
        <v>8</v>
      </c>
    </row>
    <row r="700" spans="1:32" x14ac:dyDescent="0.3">
      <c r="A700" s="73" t="s">
        <v>134</v>
      </c>
      <c r="B700" s="104">
        <f>AVERAGE(G686,G688:G695)</f>
        <v>0.5</v>
      </c>
      <c r="C700" s="73">
        <f>$AR$24</f>
        <v>15</v>
      </c>
      <c r="D700" s="104">
        <f>AVERAGE(H686,H688:H695)</f>
        <v>17.333333333333332</v>
      </c>
      <c r="E700" s="73">
        <f>$AR$59</f>
        <v>18</v>
      </c>
      <c r="F700" s="104">
        <f>AVERAGE(I686,I688:I695)</f>
        <v>11.111111111111111</v>
      </c>
      <c r="G700" s="73">
        <f>$AR$94</f>
        <v>4</v>
      </c>
      <c r="H700" s="104">
        <f>AVERAGE(J686,J688:J695)</f>
        <v>19.222222222222221</v>
      </c>
      <c r="I700" s="73">
        <f>$AR$129</f>
        <v>27</v>
      </c>
      <c r="J700" s="104">
        <f>AVERAGE(K686,K688:K695)</f>
        <v>14</v>
      </c>
      <c r="K700" s="73">
        <f>$AR$164</f>
        <v>8</v>
      </c>
      <c r="L700" s="104">
        <f>AVERAGE(L686,L688:L695)</f>
        <v>19.333333333333332</v>
      </c>
      <c r="M700" s="73">
        <f>$AR$199</f>
        <v>27</v>
      </c>
      <c r="N700" s="104">
        <f>AVERAGE(M686,M688:M695)</f>
        <v>16.777777777777779</v>
      </c>
      <c r="O700" s="73">
        <f>$AR$234</f>
        <v>19</v>
      </c>
      <c r="P700" s="104">
        <f>AVERAGE(N686,N688:N695)</f>
        <v>19.777777777777779</v>
      </c>
      <c r="Q700" s="73">
        <f>$AR$269</f>
        <v>29</v>
      </c>
      <c r="R700" s="104">
        <f>AVERAGE(O686,O688:O695)</f>
        <v>19.777777777777779</v>
      </c>
      <c r="S700" s="81">
        <f>$AR$304</f>
        <v>27</v>
      </c>
      <c r="T700" s="75"/>
      <c r="U700" s="104">
        <f>AVERAGE(Q686,Q688:Q695)</f>
        <v>16.888888888888889</v>
      </c>
      <c r="V700" s="73">
        <f>$BT$59</f>
        <v>18</v>
      </c>
      <c r="W700" s="104">
        <f>AVERAGE(R686,R688:R695)</f>
        <v>16.888888888888889</v>
      </c>
      <c r="X700" s="73">
        <f>$BT$129</f>
        <v>17</v>
      </c>
      <c r="Y700" s="104">
        <f>AVERAGE(S686,S688:S695)</f>
        <v>21.333333333333332</v>
      </c>
      <c r="Z700" s="81">
        <f>$BT$94</f>
        <v>29</v>
      </c>
      <c r="AA700" s="75"/>
      <c r="AB700" s="105">
        <f>AVERAGE(U686,U688:U695)</f>
        <v>15.222222222222221</v>
      </c>
      <c r="AC700" s="73">
        <f>$CV$94</f>
        <v>9</v>
      </c>
      <c r="AD700" s="75"/>
      <c r="AE700" s="104">
        <f>AVERAGE(W686,W688:W695)</f>
        <v>17.222222222222221</v>
      </c>
      <c r="AF700" s="73">
        <f>$CV$59</f>
        <v>19</v>
      </c>
    </row>
    <row r="701" spans="1:32" x14ac:dyDescent="0.3">
      <c r="A701" s="73" t="s">
        <v>135</v>
      </c>
      <c r="B701" s="104">
        <f>AVERAGE(G678,G679,G680,G681)</f>
        <v>0.66674999999999995</v>
      </c>
      <c r="C701" s="73">
        <f>$AV$24</f>
        <v>1</v>
      </c>
      <c r="D701" s="104">
        <f>AVERAGE(H678,H679,H680,H681)</f>
        <v>18.25</v>
      </c>
      <c r="E701" s="73">
        <f>$AV$59</f>
        <v>21</v>
      </c>
      <c r="F701" s="104">
        <f>AVERAGE(I678,I679,I680,I681)</f>
        <v>19.75</v>
      </c>
      <c r="G701" s="73">
        <f>$AV$94</f>
        <v>26</v>
      </c>
      <c r="H701" s="104">
        <f>AVERAGE(J678,J679,J680,J681)</f>
        <v>17.25</v>
      </c>
      <c r="I701" s="73">
        <f>$AV$129</f>
        <v>17</v>
      </c>
      <c r="J701" s="104">
        <f>AVERAGE(K678,K679,K680,K681)</f>
        <v>22.5</v>
      </c>
      <c r="K701" s="73">
        <f>$AV$164</f>
        <v>30</v>
      </c>
      <c r="L701" s="104">
        <f>AVERAGE(L678,L679,L680,L681)</f>
        <v>14.75</v>
      </c>
      <c r="M701" s="73">
        <f>$AV$199</f>
        <v>15</v>
      </c>
      <c r="N701" s="104">
        <f>AVERAGE(M678,M679,M680,M681)</f>
        <v>7.75</v>
      </c>
      <c r="O701" s="73">
        <f>$AV$234</f>
        <v>3</v>
      </c>
      <c r="P701" s="104">
        <f>AVERAGE(N678,N679,N680,N681)</f>
        <v>18.5</v>
      </c>
      <c r="Q701" s="73">
        <f>$AV$269</f>
        <v>21</v>
      </c>
      <c r="R701" s="104">
        <f>AVERAGE(O678,O679,O680,O681)</f>
        <v>19.5</v>
      </c>
      <c r="S701" s="81">
        <f>$AV$304</f>
        <v>22</v>
      </c>
      <c r="T701" s="75"/>
      <c r="U701" s="104">
        <f>AVERAGE(Q678,Q679,Q680,Q681)</f>
        <v>7</v>
      </c>
      <c r="V701" s="73">
        <f>$BX$59</f>
        <v>1</v>
      </c>
      <c r="W701" s="104">
        <f>AVERAGE(R678,R679,R680,R681)</f>
        <v>9.5</v>
      </c>
      <c r="X701" s="73">
        <f>$BX$129</f>
        <v>3</v>
      </c>
      <c r="Y701" s="104">
        <f>AVERAGE(S678,S679,S680,S681)</f>
        <v>13.25</v>
      </c>
      <c r="Z701" s="81">
        <f>$BX$94</f>
        <v>12</v>
      </c>
      <c r="AA701" s="75"/>
      <c r="AB701" s="105">
        <f>AVERAGE(U678,U679,U680,U681)</f>
        <v>16.25</v>
      </c>
      <c r="AC701" s="73">
        <f>$CZ$94</f>
        <v>15</v>
      </c>
      <c r="AD701" s="75"/>
      <c r="AE701" s="104">
        <f>AVERAGE(W678,W679,W680,W681)</f>
        <v>10.5</v>
      </c>
      <c r="AF701" s="73">
        <f>$CZ$59</f>
        <v>2</v>
      </c>
    </row>
    <row r="702" spans="1:32" x14ac:dyDescent="0.3">
      <c r="A702" s="73" t="s">
        <v>136</v>
      </c>
      <c r="B702" s="104">
        <f>AVERAGE(G682,G683,G684,G685)</f>
        <v>0.5</v>
      </c>
      <c r="C702" s="73">
        <f>$AZ$24</f>
        <v>10</v>
      </c>
      <c r="D702" s="104">
        <f>AVERAGE(H682,H683,H684,H685)</f>
        <v>22</v>
      </c>
      <c r="E702" s="73">
        <f>$AZ$59</f>
        <v>29</v>
      </c>
      <c r="F702" s="104">
        <f>AVERAGE(I682,I683,I684,I685)</f>
        <v>21</v>
      </c>
      <c r="G702" s="73">
        <f>$AZ$94</f>
        <v>28</v>
      </c>
      <c r="H702" s="104">
        <f>AVERAGE(J682,J683,J684,J685)</f>
        <v>20.5</v>
      </c>
      <c r="I702" s="73">
        <f>$AZ$129</f>
        <v>26</v>
      </c>
      <c r="J702" s="104">
        <f>AVERAGE(K682,K683,K684,K685)</f>
        <v>11</v>
      </c>
      <c r="K702" s="73">
        <f>$AZ$164</f>
        <v>3</v>
      </c>
      <c r="L702" s="104">
        <f>AVERAGE(L682,L683,L684,L685)</f>
        <v>25.25</v>
      </c>
      <c r="M702" s="73">
        <f>$AZ$199</f>
        <v>32</v>
      </c>
      <c r="N702" s="104">
        <f>AVERAGE(M682,M683,M684,M685)</f>
        <v>20</v>
      </c>
      <c r="O702" s="73">
        <f>$AZ$234</f>
        <v>24</v>
      </c>
      <c r="P702" s="104">
        <f>AVERAGE(N682,N683,N684,N685)</f>
        <v>15.25</v>
      </c>
      <c r="Q702" s="73">
        <f>$AZ$269</f>
        <v>13</v>
      </c>
      <c r="R702" s="104">
        <f>AVERAGE(O682,O683,O684,O685)</f>
        <v>18</v>
      </c>
      <c r="S702" s="81">
        <f>$AZ$304</f>
        <v>18</v>
      </c>
      <c r="T702" s="75"/>
      <c r="U702" s="104">
        <f>AVERAGE(Q682,Q683,Q684,Q685)</f>
        <v>14.25</v>
      </c>
      <c r="V702" s="73">
        <f>$CB$59</f>
        <v>11</v>
      </c>
      <c r="W702" s="104">
        <f>AVERAGE(R682,R683,R684,R685)</f>
        <v>18.25</v>
      </c>
      <c r="X702" s="73">
        <f>$CB$129</f>
        <v>20</v>
      </c>
      <c r="Y702" s="104">
        <f>AVERAGE(S682,S683,S684,S685)</f>
        <v>7.5</v>
      </c>
      <c r="Z702" s="81">
        <f>$CB$94</f>
        <v>2</v>
      </c>
      <c r="AA702" s="75"/>
      <c r="AB702" s="105">
        <f>AVERAGE(U682,U683,U684,U685)</f>
        <v>13</v>
      </c>
      <c r="AC702" s="73">
        <f>$DD$94</f>
        <v>9</v>
      </c>
      <c r="AD702" s="75"/>
      <c r="AE702" s="104">
        <f>AVERAGE(W682,W683,W684,W685)</f>
        <v>18.25</v>
      </c>
      <c r="AF702" s="73">
        <f>$DD$59</f>
        <v>21</v>
      </c>
    </row>
    <row r="703" spans="1:32" x14ac:dyDescent="0.3">
      <c r="A703" s="73" t="s">
        <v>137</v>
      </c>
      <c r="B703" s="104">
        <f>AVERAGE(G686,G688:G690)</f>
        <v>0.54174999999999995</v>
      </c>
      <c r="C703" s="73">
        <f>$BD$24</f>
        <v>8</v>
      </c>
      <c r="D703" s="104">
        <f>AVERAGE(H686,H688:H690)</f>
        <v>18</v>
      </c>
      <c r="E703" s="73">
        <f>$BD$59</f>
        <v>20</v>
      </c>
      <c r="F703" s="104">
        <f>AVERAGE(I686,I688:I690)</f>
        <v>12.5</v>
      </c>
      <c r="G703" s="73">
        <f>$BD$94</f>
        <v>7</v>
      </c>
      <c r="H703" s="104">
        <f>AVERAGE(J686,J688:J690)</f>
        <v>20.25</v>
      </c>
      <c r="I703" s="73">
        <f>$BD$129</f>
        <v>25</v>
      </c>
      <c r="J703" s="104">
        <f>AVERAGE(K686,K688:K690)</f>
        <v>19.25</v>
      </c>
      <c r="K703" s="73">
        <f>$BD$164</f>
        <v>26</v>
      </c>
      <c r="L703" s="104">
        <f>AVERAGE(L686,L688:L690)</f>
        <v>23.5</v>
      </c>
      <c r="M703" s="73">
        <f>$BD$199</f>
        <v>29</v>
      </c>
      <c r="N703" s="104">
        <f>AVERAGE(M686,M688:M690)</f>
        <v>18</v>
      </c>
      <c r="O703" s="73">
        <f>$BD$234</f>
        <v>20</v>
      </c>
      <c r="P703" s="104">
        <f>AVERAGE(N686,N688:N690)</f>
        <v>18.25</v>
      </c>
      <c r="Q703" s="73">
        <f>$BD$269</f>
        <v>20</v>
      </c>
      <c r="R703" s="104">
        <f>AVERAGE(O686,O688:O690)</f>
        <v>17.5</v>
      </c>
      <c r="S703" s="81">
        <f>$BD$304</f>
        <v>21</v>
      </c>
      <c r="T703" s="75"/>
      <c r="U703" s="104">
        <f>AVERAGE(Q686,Q688:Q690)</f>
        <v>17</v>
      </c>
      <c r="V703" s="73">
        <f>$CF$59</f>
        <v>19</v>
      </c>
      <c r="W703" s="104">
        <f>AVERAGE(R686,R688:R690)</f>
        <v>18.5</v>
      </c>
      <c r="X703" s="73">
        <f>$CF$129</f>
        <v>21</v>
      </c>
      <c r="Y703" s="104">
        <f>AVERAGE(S686,S688:S690)</f>
        <v>19</v>
      </c>
      <c r="Z703" s="81">
        <f>$CF$94</f>
        <v>20</v>
      </c>
      <c r="AA703" s="75"/>
      <c r="AB703" s="105">
        <f>AVERAGE(U686,U688:U690)</f>
        <v>11</v>
      </c>
      <c r="AC703" s="73">
        <f>$DH$94</f>
        <v>4</v>
      </c>
      <c r="AD703" s="75"/>
      <c r="AE703" s="104">
        <f>AVERAGE(W686,W688:W690)</f>
        <v>19.25</v>
      </c>
      <c r="AF703" s="73">
        <f>$DH$59</f>
        <v>26</v>
      </c>
    </row>
    <row r="704" spans="1:32" x14ac:dyDescent="0.3">
      <c r="A704" s="73" t="s">
        <v>138</v>
      </c>
      <c r="B704" s="104">
        <f>AVERAGE(G691:G695)</f>
        <v>0.46660000000000001</v>
      </c>
      <c r="C704" s="73">
        <f>$BH$24</f>
        <v>18</v>
      </c>
      <c r="D704" s="104">
        <f>AVERAGE(H691:H695)</f>
        <v>16.8</v>
      </c>
      <c r="E704" s="73">
        <f>$BH$59</f>
        <v>16</v>
      </c>
      <c r="F704" s="104">
        <f>AVERAGE(I691:I695)</f>
        <v>10</v>
      </c>
      <c r="G704" s="73">
        <f>$BH$94</f>
        <v>5</v>
      </c>
      <c r="H704" s="104">
        <f>AVERAGE(J691:J695)</f>
        <v>18.399999999999999</v>
      </c>
      <c r="I704" s="73">
        <f>$BH$129</f>
        <v>21</v>
      </c>
      <c r="J704" s="104">
        <f>AVERAGE(K691:K695)</f>
        <v>9.8000000000000007</v>
      </c>
      <c r="K704" s="73">
        <f>$BH$164</f>
        <v>3</v>
      </c>
      <c r="L704" s="104">
        <f>AVERAGE(L691:L695)</f>
        <v>16</v>
      </c>
      <c r="M704" s="73">
        <f>$BH$199</f>
        <v>15</v>
      </c>
      <c r="N704" s="104">
        <f>AVERAGE(M691:M695)</f>
        <v>15.8</v>
      </c>
      <c r="O704" s="73">
        <f>$BH$234</f>
        <v>14</v>
      </c>
      <c r="P704" s="104">
        <f>AVERAGE(N691:N695)</f>
        <v>21</v>
      </c>
      <c r="Q704" s="73">
        <f>$BH$269</f>
        <v>27</v>
      </c>
      <c r="R704" s="104">
        <f>AVERAGE(O691:O695)</f>
        <v>21.6</v>
      </c>
      <c r="S704" s="81">
        <f>$BH$304</f>
        <v>30</v>
      </c>
      <c r="T704" s="80"/>
      <c r="U704" s="104">
        <f>AVERAGE(Q691:Q695)</f>
        <v>16.8</v>
      </c>
      <c r="V704" s="73">
        <f>$CJ$59</f>
        <v>16</v>
      </c>
      <c r="W704" s="104">
        <f>AVERAGE(R691:R695)</f>
        <v>15.6</v>
      </c>
      <c r="X704" s="73">
        <f>$CJ$129</f>
        <v>15</v>
      </c>
      <c r="Y704" s="104">
        <f>AVERAGE(S691:S695)</f>
        <v>23.2</v>
      </c>
      <c r="Z704" s="81">
        <f>$CJ$94</f>
        <v>31</v>
      </c>
      <c r="AA704" s="80"/>
      <c r="AB704" s="105">
        <f>AVERAGE(U691:U695)</f>
        <v>18.600000000000001</v>
      </c>
      <c r="AC704" s="73">
        <f>$DL$94</f>
        <v>24</v>
      </c>
      <c r="AD704" s="80"/>
      <c r="AE704" s="104">
        <f>AVERAGE(W691:W695)</f>
        <v>15.6</v>
      </c>
      <c r="AF704" s="73">
        <f>$DL$59</f>
        <v>13</v>
      </c>
    </row>
    <row r="706" spans="1:32" x14ac:dyDescent="0.3">
      <c r="A706" s="427" t="s">
        <v>94</v>
      </c>
      <c r="B706" s="428"/>
      <c r="C706" s="428"/>
      <c r="D706" s="428"/>
      <c r="E706" s="429"/>
    </row>
    <row r="707" spans="1:32" x14ac:dyDescent="0.3">
      <c r="A707" s="430"/>
      <c r="B707" s="431"/>
      <c r="C707" s="431"/>
      <c r="D707" s="431"/>
      <c r="E707" s="432"/>
    </row>
    <row r="708" spans="1:32" x14ac:dyDescent="0.3">
      <c r="A708" s="433"/>
      <c r="B708" s="434"/>
      <c r="C708" s="434"/>
      <c r="D708" s="434"/>
      <c r="E708" s="435"/>
      <c r="H708" s="306" t="s">
        <v>232</v>
      </c>
      <c r="I708" s="307"/>
      <c r="J708" s="307"/>
      <c r="K708" s="307"/>
      <c r="L708" s="307"/>
      <c r="M708" s="307"/>
      <c r="N708" s="307"/>
      <c r="O708" s="307"/>
      <c r="P708" s="307"/>
      <c r="Q708" s="307"/>
      <c r="R708" s="307"/>
      <c r="S708" s="307"/>
      <c r="T708" s="307"/>
      <c r="U708" s="307"/>
      <c r="V708" s="308"/>
      <c r="W708" s="86" t="s">
        <v>38</v>
      </c>
      <c r="X708" s="72"/>
      <c r="Y708" s="72"/>
      <c r="Z708" s="72"/>
      <c r="AA708" s="72"/>
      <c r="AB708" s="72"/>
      <c r="AC708" s="72"/>
      <c r="AD708" s="72"/>
      <c r="AE708" s="72"/>
      <c r="AF708" s="72"/>
    </row>
    <row r="709" spans="1:32" x14ac:dyDescent="0.3">
      <c r="A709" s="73" t="s">
        <v>139</v>
      </c>
      <c r="B709" s="96" t="s">
        <v>140</v>
      </c>
      <c r="C709" s="73" t="s">
        <v>141</v>
      </c>
      <c r="D709" s="98" t="s">
        <v>228</v>
      </c>
      <c r="E709" s="73" t="s">
        <v>142</v>
      </c>
      <c r="G709" s="73" t="s">
        <v>143</v>
      </c>
      <c r="H709" s="74" t="s">
        <v>144</v>
      </c>
      <c r="I709" s="74" t="s">
        <v>145</v>
      </c>
      <c r="J709" s="74" t="s">
        <v>146</v>
      </c>
      <c r="K709" s="74" t="s">
        <v>110</v>
      </c>
      <c r="L709" s="74" t="s">
        <v>111</v>
      </c>
      <c r="M709" s="74" t="s">
        <v>112</v>
      </c>
      <c r="N709" s="74" t="s">
        <v>113</v>
      </c>
      <c r="O709" s="89" t="s">
        <v>114</v>
      </c>
      <c r="P709" s="92"/>
      <c r="Q709" s="76" t="s">
        <v>33</v>
      </c>
      <c r="R709" s="74" t="s">
        <v>34</v>
      </c>
      <c r="S709" s="89" t="s">
        <v>35</v>
      </c>
      <c r="T709" s="71"/>
      <c r="U709" s="93" t="s">
        <v>149</v>
      </c>
      <c r="V709" s="92"/>
      <c r="W709" s="76" t="s">
        <v>150</v>
      </c>
      <c r="X709" s="72"/>
      <c r="Y709" s="72"/>
      <c r="Z709" s="72"/>
      <c r="AA709" s="72"/>
      <c r="AB709" s="72"/>
      <c r="AC709" s="72"/>
      <c r="AD709" s="72"/>
      <c r="AE709" s="72"/>
      <c r="AF709" s="72"/>
    </row>
    <row r="710" spans="1:32" x14ac:dyDescent="0.3">
      <c r="A710" s="73">
        <v>1</v>
      </c>
      <c r="B710" s="96">
        <v>44815</v>
      </c>
      <c r="C710" s="84" t="s">
        <v>201</v>
      </c>
      <c r="D710" s="99">
        <v>0.54166666666666663</v>
      </c>
      <c r="E710" s="99" t="s">
        <v>170</v>
      </c>
      <c r="G710" s="73">
        <f>$G$22</f>
        <v>0.33300000000000002</v>
      </c>
      <c r="H710" s="73">
        <f>DVOA!$F$30</f>
        <v>27</v>
      </c>
      <c r="I710" s="73">
        <f>DVOA!$F$32</f>
        <v>27</v>
      </c>
      <c r="J710" s="73">
        <f>DVOA!$F$36</f>
        <v>24</v>
      </c>
      <c r="K710" s="73">
        <f>DVOA!$F$39</f>
        <v>17</v>
      </c>
      <c r="L710" s="73">
        <f>DVOA!$F$40</f>
        <v>25</v>
      </c>
      <c r="M710" s="73">
        <f>DVOA!$F$41</f>
        <v>26</v>
      </c>
      <c r="N710" s="73">
        <f>DVOA!$F$44</f>
        <v>24</v>
      </c>
      <c r="O710" s="81">
        <f>DVOA!$F$33</f>
        <v>10</v>
      </c>
      <c r="P710" s="88"/>
      <c r="Q710" s="82">
        <f>DVOA!$AE$30</f>
        <v>8</v>
      </c>
      <c r="R710" s="73">
        <f>DVOA!$AE$31</f>
        <v>9</v>
      </c>
      <c r="S710" s="81">
        <f>DVOA!$AE$32</f>
        <v>8</v>
      </c>
      <c r="T710" s="75"/>
      <c r="U710" s="87">
        <f>DVOA!$AE$44</f>
        <v>6</v>
      </c>
      <c r="V710" s="88"/>
      <c r="W710" s="82">
        <f>DVOA!$AE$40</f>
        <v>14</v>
      </c>
      <c r="X710" s="72"/>
      <c r="Y710" s="72"/>
      <c r="Z710" s="72"/>
      <c r="AA710" s="72"/>
      <c r="AB710" s="72"/>
      <c r="AC710" s="72"/>
      <c r="AD710" s="72"/>
      <c r="AE710" s="72"/>
      <c r="AF710" s="72"/>
    </row>
    <row r="711" spans="1:32" x14ac:dyDescent="0.3">
      <c r="A711" s="73">
        <v>2</v>
      </c>
      <c r="B711" s="96">
        <v>44822</v>
      </c>
      <c r="C711" s="84" t="s">
        <v>180</v>
      </c>
      <c r="D711" s="99">
        <v>0.54166666666666663</v>
      </c>
      <c r="E711" s="85" t="s">
        <v>170</v>
      </c>
      <c r="G711" s="73">
        <f>$G$21</f>
        <v>0.66700000000000004</v>
      </c>
      <c r="H711" s="73">
        <f>DVOA!$F$618</f>
        <v>1</v>
      </c>
      <c r="I711" s="73">
        <f>DVOA!$F$620</f>
        <v>10</v>
      </c>
      <c r="J711" s="73">
        <f>DVOA!$F$624</f>
        <v>1</v>
      </c>
      <c r="K711" s="73">
        <f>DVOA!$F$627</f>
        <v>18</v>
      </c>
      <c r="L711" s="73">
        <f>DVOA!$F$628</f>
        <v>6</v>
      </c>
      <c r="M711" s="73">
        <f>DVOA!$F$629</f>
        <v>2</v>
      </c>
      <c r="N711" s="73">
        <f>DVOA!$F$632</f>
        <v>6</v>
      </c>
      <c r="O711" s="81">
        <f>DVOA!$F$621</f>
        <v>1</v>
      </c>
      <c r="P711" s="88"/>
      <c r="Q711" s="82">
        <f>DVOA!$AE$618</f>
        <v>27</v>
      </c>
      <c r="R711" s="73">
        <f>DVOA!$AE$619</f>
        <v>18</v>
      </c>
      <c r="S711" s="81">
        <f>DVOA!$AE$620</f>
        <v>26</v>
      </c>
      <c r="T711" s="75"/>
      <c r="U711" s="87">
        <f>DVOA!$AE$632</f>
        <v>15</v>
      </c>
      <c r="V711" s="88"/>
      <c r="W711" s="82">
        <f>DVOA!$AE$628</f>
        <v>5</v>
      </c>
      <c r="X711" s="72"/>
      <c r="Y711" s="72"/>
      <c r="Z711" s="72"/>
      <c r="AA711" s="72"/>
      <c r="AB711" s="72"/>
      <c r="AC711" s="72"/>
      <c r="AD711" s="72"/>
      <c r="AE711" s="72"/>
      <c r="AF711" s="72"/>
    </row>
    <row r="712" spans="1:32" x14ac:dyDescent="0.3">
      <c r="A712" s="73">
        <v>3</v>
      </c>
      <c r="B712" s="96">
        <v>44829</v>
      </c>
      <c r="C712" s="85" t="s">
        <v>181</v>
      </c>
      <c r="D712" s="99">
        <v>0.54166666666666663</v>
      </c>
      <c r="E712" s="85" t="s">
        <v>170</v>
      </c>
      <c r="G712" s="73">
        <f>$G$9</f>
        <v>0.33300000000000002</v>
      </c>
      <c r="H712" s="73">
        <f>DVOA!$F$93</f>
        <v>14</v>
      </c>
      <c r="I712" s="73">
        <f>DVOA!$F$95</f>
        <v>13</v>
      </c>
      <c r="J712" s="73">
        <f>DVOA!$F$99</f>
        <v>17</v>
      </c>
      <c r="K712" s="73">
        <f>DVOA!$F$102</f>
        <v>15</v>
      </c>
      <c r="L712" s="73">
        <f>DVOA!$F$103</f>
        <v>8</v>
      </c>
      <c r="M712" s="73">
        <f>DVOA!$F$104</f>
        <v>20</v>
      </c>
      <c r="N712" s="73">
        <f>DVOA!$F$107</f>
        <v>27</v>
      </c>
      <c r="O712" s="81">
        <f>DVOA!$F$96</f>
        <v>6</v>
      </c>
      <c r="P712" s="88"/>
      <c r="Q712" s="82">
        <f>DVOA!$AE$93</f>
        <v>25</v>
      </c>
      <c r="R712" s="73">
        <f>DVOA!$AE$94</f>
        <v>30</v>
      </c>
      <c r="S712" s="81">
        <f>DVOA!$AE$95</f>
        <v>9</v>
      </c>
      <c r="T712" s="75"/>
      <c r="U712" s="87">
        <f>DVOA!$AE$107</f>
        <v>5</v>
      </c>
      <c r="V712" s="88"/>
      <c r="W712" s="82">
        <f>DVOA!$AE$103</f>
        <v>18</v>
      </c>
      <c r="X712" s="72"/>
      <c r="Y712" s="72"/>
      <c r="Z712" s="72"/>
      <c r="AA712" s="72"/>
      <c r="AB712" s="72"/>
      <c r="AC712" s="72"/>
      <c r="AD712" s="72"/>
      <c r="AE712" s="72"/>
      <c r="AF712" s="72"/>
    </row>
    <row r="713" spans="1:32" x14ac:dyDescent="0.3">
      <c r="A713" s="73">
        <v>4</v>
      </c>
      <c r="B713" s="96">
        <v>44836</v>
      </c>
      <c r="C713" s="84" t="s">
        <v>152</v>
      </c>
      <c r="D713" s="99">
        <v>0.39583333333333331</v>
      </c>
      <c r="E713" s="85" t="s">
        <v>172</v>
      </c>
      <c r="G713" s="73">
        <f>$G$13</f>
        <v>0.66700000000000004</v>
      </c>
      <c r="H713" s="73">
        <f>DVOA!$F$429</f>
        <v>25</v>
      </c>
      <c r="I713" s="73">
        <f>DVOA!$F$431</f>
        <v>31</v>
      </c>
      <c r="J713" s="73">
        <f>DVOA!$F$435</f>
        <v>20</v>
      </c>
      <c r="K713" s="73">
        <f>DVOA!$F$438</f>
        <v>23</v>
      </c>
      <c r="L713" s="73">
        <f>DVOA!$F$439</f>
        <v>21</v>
      </c>
      <c r="M713" s="73">
        <f>DVOA!$F$440</f>
        <v>23</v>
      </c>
      <c r="N713" s="73">
        <f>DVOA!$F$443</f>
        <v>28</v>
      </c>
      <c r="O713" s="110">
        <f>DVOA!$F$432</f>
        <v>12</v>
      </c>
      <c r="P713" s="88"/>
      <c r="Q713" s="112">
        <f>DVOA!$AE$429</f>
        <v>11</v>
      </c>
      <c r="R713" s="73">
        <f>DVOA!$AE$430</f>
        <v>15</v>
      </c>
      <c r="S713" s="110">
        <f>DVOA!$AE$431</f>
        <v>3</v>
      </c>
      <c r="T713" s="75"/>
      <c r="U713" s="111">
        <f>DVOA!$AE$443</f>
        <v>20</v>
      </c>
      <c r="V713" s="88"/>
      <c r="W713" s="112">
        <f>DVOA!$AE$439</f>
        <v>17</v>
      </c>
      <c r="X713" s="72"/>
      <c r="Y713" s="72"/>
      <c r="Z713" s="72"/>
      <c r="AA713" s="72"/>
      <c r="AB713" s="72"/>
      <c r="AC713" s="72"/>
      <c r="AD713" s="72"/>
      <c r="AE713" s="72"/>
      <c r="AF713" s="72"/>
    </row>
    <row r="714" spans="1:32" x14ac:dyDescent="0.3">
      <c r="A714" s="73">
        <v>5</v>
      </c>
      <c r="B714" s="96">
        <v>44843</v>
      </c>
      <c r="C714" s="84" t="s">
        <v>168</v>
      </c>
      <c r="D714" s="99">
        <v>0.54166666666666663</v>
      </c>
      <c r="E714" s="85" t="s">
        <v>170</v>
      </c>
      <c r="G714" s="73">
        <f>$G$11</f>
        <v>0.33300000000000002</v>
      </c>
      <c r="H714" s="73">
        <f>DVOA!$F$597</f>
        <v>3</v>
      </c>
      <c r="I714" s="73">
        <f>DVOA!$F$599</f>
        <v>3</v>
      </c>
      <c r="J714" s="73">
        <f>DVOA!$F$603</f>
        <v>5</v>
      </c>
      <c r="K714" s="73">
        <f>DVOA!$F$606</f>
        <v>5</v>
      </c>
      <c r="L714" s="73">
        <f>DVOA!$F$607</f>
        <v>11</v>
      </c>
      <c r="M714" s="73">
        <f>DVOA!$F$608</f>
        <v>32</v>
      </c>
      <c r="N714" s="73">
        <f>DVOA!$F$611</f>
        <v>2</v>
      </c>
      <c r="O714" s="81">
        <f>DVOA!$F$600</f>
        <v>5</v>
      </c>
      <c r="P714" s="88"/>
      <c r="Q714" s="82">
        <f>DVOA!$AE$597</f>
        <v>23</v>
      </c>
      <c r="R714" s="73">
        <f>DVOA!$AE$598</f>
        <v>19</v>
      </c>
      <c r="S714" s="81">
        <f>DVOA!$AE$599</f>
        <v>20</v>
      </c>
      <c r="T714" s="75"/>
      <c r="U714" s="87">
        <f>DVOA!$AE$611</f>
        <v>16</v>
      </c>
      <c r="V714" s="88"/>
      <c r="W714" s="82">
        <f>DVOA!$AE$607</f>
        <v>9</v>
      </c>
      <c r="X714" s="72"/>
      <c r="Y714" s="72"/>
      <c r="Z714" s="72"/>
      <c r="AA714" s="72"/>
      <c r="AB714" s="72"/>
      <c r="AC714" s="72"/>
      <c r="AD714" s="72"/>
      <c r="AE714" s="72"/>
      <c r="AF714" s="72"/>
    </row>
    <row r="715" spans="1:32" x14ac:dyDescent="0.3">
      <c r="A715" s="73">
        <v>6</v>
      </c>
      <c r="B715" s="96">
        <v>44850</v>
      </c>
      <c r="C715" s="84" t="s">
        <v>189</v>
      </c>
      <c r="D715" s="99">
        <v>0.54166666666666663</v>
      </c>
      <c r="E715" s="84" t="s">
        <v>169</v>
      </c>
      <c r="F715" s="113"/>
      <c r="G715" s="84">
        <f>$G$44</f>
        <v>0.33300000000000002</v>
      </c>
      <c r="H715" s="73">
        <f>DVOA!$F$135</f>
        <v>7</v>
      </c>
      <c r="I715" s="73">
        <f>DVOA!$F$137</f>
        <v>9</v>
      </c>
      <c r="J715" s="73">
        <f>DVOA!$F$141</f>
        <v>8</v>
      </c>
      <c r="K715" s="73">
        <f>DVOA!$F$144</f>
        <v>6</v>
      </c>
      <c r="L715" s="73">
        <f>DVOA!$F$145</f>
        <v>22</v>
      </c>
      <c r="M715" s="73">
        <f>DVOA!$F$146</f>
        <v>4</v>
      </c>
      <c r="N715" s="73">
        <f>DVOA!$F$149</f>
        <v>23</v>
      </c>
      <c r="O715" s="110">
        <f>DVOA!$F$138</f>
        <v>9</v>
      </c>
      <c r="P715" s="88"/>
      <c r="Q715" s="112">
        <f>DVOA!$AE$135</f>
        <v>31</v>
      </c>
      <c r="R715" s="73">
        <f>DVOA!$AE$136</f>
        <v>26</v>
      </c>
      <c r="S715" s="110">
        <f>DVOA!$AE$137</f>
        <v>30</v>
      </c>
      <c r="T715" s="75"/>
      <c r="U715" s="111">
        <f>DVOA!$AE$149</f>
        <v>19</v>
      </c>
      <c r="V715" s="88"/>
      <c r="W715" s="112">
        <f>DVOA!$AE$145</f>
        <v>20</v>
      </c>
      <c r="X715" s="72"/>
      <c r="Y715" s="72"/>
      <c r="Z715" s="72"/>
      <c r="AA715" s="72"/>
      <c r="AB715" s="72"/>
      <c r="AC715" s="72"/>
      <c r="AD715" s="72"/>
      <c r="AE715" s="72"/>
      <c r="AF715" s="72"/>
    </row>
    <row r="716" spans="1:32" x14ac:dyDescent="0.3">
      <c r="A716" s="73">
        <v>7</v>
      </c>
      <c r="B716" s="96">
        <v>44854</v>
      </c>
      <c r="C716" s="84" t="s">
        <v>202</v>
      </c>
      <c r="D716" s="99">
        <v>0.84375</v>
      </c>
      <c r="E716" s="85" t="s">
        <v>221</v>
      </c>
      <c r="G716" s="73">
        <f>$G$54</f>
        <v>0.33300000000000002</v>
      </c>
      <c r="H716" s="73">
        <f>DVOA!$F$9</f>
        <v>31</v>
      </c>
      <c r="I716" s="73">
        <f>DVOA!$F$11</f>
        <v>14</v>
      </c>
      <c r="J716" s="73">
        <f>DVOA!$F$15</f>
        <v>30</v>
      </c>
      <c r="K716" s="73">
        <f>DVOA!$F$18</f>
        <v>9</v>
      </c>
      <c r="L716" s="73">
        <f>DVOA!$F$19</f>
        <v>7</v>
      </c>
      <c r="M716" s="73">
        <f>DVOA!$F$20</f>
        <v>24</v>
      </c>
      <c r="N716" s="73">
        <f>DVOA!$F$23</f>
        <v>32</v>
      </c>
      <c r="O716" s="81">
        <f>DVOA!$F$12</f>
        <v>32</v>
      </c>
      <c r="P716" s="88"/>
      <c r="Q716" s="82">
        <f>DVOA!$AE$9</f>
        <v>21</v>
      </c>
      <c r="R716" s="73">
        <f>DVOA!$AE$10</f>
        <v>24</v>
      </c>
      <c r="S716" s="81">
        <f>DVOA!$AE$11</f>
        <v>16</v>
      </c>
      <c r="T716" s="75"/>
      <c r="U716" s="87">
        <f>DVOA!$AE$23</f>
        <v>27</v>
      </c>
      <c r="V716" s="88"/>
      <c r="W716" s="82">
        <f>DVOA!$AE$19</f>
        <v>31</v>
      </c>
      <c r="X716" s="72"/>
      <c r="Y716" s="72"/>
      <c r="Z716" s="72"/>
      <c r="AA716" s="72"/>
      <c r="AB716" s="72"/>
      <c r="AC716" s="72"/>
      <c r="AD716" s="72"/>
      <c r="AE716" s="72"/>
      <c r="AF716" s="72"/>
    </row>
    <row r="717" spans="1:32" x14ac:dyDescent="0.3">
      <c r="A717" s="73">
        <v>8</v>
      </c>
      <c r="B717" s="96">
        <v>44864</v>
      </c>
      <c r="C717" s="84" t="s">
        <v>213</v>
      </c>
      <c r="D717" s="99">
        <v>0.54166666666666663</v>
      </c>
      <c r="E717" s="85" t="s">
        <v>169</v>
      </c>
      <c r="G717" s="85">
        <f>$G$7</f>
        <v>0</v>
      </c>
      <c r="H717" s="85">
        <f>DVOA!$F$345</f>
        <v>20</v>
      </c>
      <c r="I717" s="85">
        <f>DVOA!$F$347</f>
        <v>15</v>
      </c>
      <c r="J717" s="85">
        <f>DVOA!$F$351</f>
        <v>23</v>
      </c>
      <c r="K717" s="85">
        <f>DVOA!$F$354</f>
        <v>8</v>
      </c>
      <c r="L717" s="85">
        <f>DVOA!$F$355</f>
        <v>2</v>
      </c>
      <c r="M717" s="85">
        <f>DVOA!$F$356</f>
        <v>29</v>
      </c>
      <c r="N717" s="85">
        <f>DVOA!$F$359</f>
        <v>19</v>
      </c>
      <c r="O717" s="90">
        <f>DVOA!$F$348</f>
        <v>29</v>
      </c>
      <c r="P717" s="88"/>
      <c r="Q717" s="91">
        <f>DVOA!$AE$345</f>
        <v>24</v>
      </c>
      <c r="R717" s="85">
        <f>DVOA!$AE$346</f>
        <v>20</v>
      </c>
      <c r="S717" s="90">
        <f>DVOA!$AE$347</f>
        <v>23</v>
      </c>
      <c r="T717" s="75"/>
      <c r="U717" s="94">
        <f>DVOA!$AE$359</f>
        <v>10</v>
      </c>
      <c r="V717" s="88"/>
      <c r="W717" s="82">
        <f>DVOA!$AE$355</f>
        <v>15</v>
      </c>
      <c r="X717" s="72"/>
      <c r="Y717" s="72"/>
      <c r="Z717" s="72"/>
      <c r="AA717" s="72"/>
      <c r="AB717" s="72"/>
      <c r="AC717" s="72"/>
      <c r="AD717" s="72"/>
      <c r="AE717" s="72"/>
      <c r="AF717" s="72"/>
    </row>
    <row r="718" spans="1:32" x14ac:dyDescent="0.3">
      <c r="A718" s="73">
        <v>9</v>
      </c>
      <c r="B718" s="96">
        <v>44872</v>
      </c>
      <c r="C718" s="85" t="s">
        <v>203</v>
      </c>
      <c r="D718" s="99">
        <v>0.84375</v>
      </c>
      <c r="E718" s="85" t="s">
        <v>171</v>
      </c>
      <c r="G718" s="73">
        <f>$G$53</f>
        <v>0.66700000000000004</v>
      </c>
      <c r="H718" s="73">
        <f>DVOA!$F$51</f>
        <v>18</v>
      </c>
      <c r="I718" s="73">
        <f>DVOA!$F$53</f>
        <v>23</v>
      </c>
      <c r="J718" s="73">
        <f>DVOA!$F$57</f>
        <v>15</v>
      </c>
      <c r="K718" s="73">
        <f>DVOA!$F$60</f>
        <v>20</v>
      </c>
      <c r="L718" s="73">
        <f>DVOA!$F$61</f>
        <v>18</v>
      </c>
      <c r="M718" s="73">
        <f>DVOA!$F$62</f>
        <v>1</v>
      </c>
      <c r="N718" s="73">
        <f>DVOA!$F$65</f>
        <v>26</v>
      </c>
      <c r="O718" s="81">
        <f>DVOA!$F$54</f>
        <v>14</v>
      </c>
      <c r="P718" s="88"/>
      <c r="Q718" s="82">
        <f>DVOA!$AE$51</f>
        <v>1</v>
      </c>
      <c r="R718" s="73">
        <f>DVOA!$AE$52</f>
        <v>1</v>
      </c>
      <c r="S718" s="81">
        <f>DVOA!$AE$53</f>
        <v>19</v>
      </c>
      <c r="T718" s="75"/>
      <c r="U718" s="87">
        <f>DVOA!$AE$65</f>
        <v>1</v>
      </c>
      <c r="V718" s="88"/>
      <c r="W718" s="82">
        <f>DVOA!$AE$61</f>
        <v>3</v>
      </c>
      <c r="X718" s="72"/>
      <c r="Y718" s="72"/>
      <c r="Z718" s="72"/>
      <c r="AA718" s="72"/>
      <c r="AB718" s="72"/>
      <c r="AC718" s="72"/>
      <c r="AD718" s="72"/>
      <c r="AE718" s="72"/>
      <c r="AF718" s="72"/>
    </row>
    <row r="719" spans="1:32" x14ac:dyDescent="0.3">
      <c r="A719" s="73">
        <v>10</v>
      </c>
      <c r="B719" s="96">
        <v>44878</v>
      </c>
      <c r="C719" s="84" t="s">
        <v>191</v>
      </c>
      <c r="D719" s="99">
        <v>0.54166666666666663</v>
      </c>
      <c r="E719" s="85" t="s">
        <v>170</v>
      </c>
      <c r="G719" s="73">
        <f>$G$50</f>
        <v>0.33300000000000002</v>
      </c>
      <c r="H719" s="73">
        <f>DVOA!$F$555</f>
        <v>12</v>
      </c>
      <c r="I719" s="73">
        <f>DVOA!$F$557</f>
        <v>17</v>
      </c>
      <c r="J719" s="73">
        <f>DVOA!$F$561</f>
        <v>12</v>
      </c>
      <c r="K719" s="73">
        <f>DVOA!$F$564</f>
        <v>26</v>
      </c>
      <c r="L719" s="73">
        <f>DVOA!$F$565</f>
        <v>15</v>
      </c>
      <c r="M719" s="73">
        <f>DVOA!$F$566</f>
        <v>6</v>
      </c>
      <c r="N719" s="73">
        <f>DVOA!$F$569</f>
        <v>4</v>
      </c>
      <c r="O719" s="81">
        <f>DVOA!$F$558</f>
        <v>20</v>
      </c>
      <c r="P719" s="88"/>
      <c r="Q719" s="82">
        <f>DVOA!$AE$555</f>
        <v>16</v>
      </c>
      <c r="R719" s="73">
        <f>DVOA!$AE$556</f>
        <v>21</v>
      </c>
      <c r="S719" s="81">
        <f>DVOA!$AE$557</f>
        <v>12</v>
      </c>
      <c r="T719" s="75"/>
      <c r="U719" s="87">
        <f>DVOA!$AE$569</f>
        <v>21</v>
      </c>
      <c r="V719" s="88"/>
      <c r="W719" s="82">
        <f>DVOA!$AE$565</f>
        <v>16</v>
      </c>
      <c r="X719" s="72"/>
      <c r="Y719" s="72"/>
      <c r="Z719" s="72"/>
      <c r="AA719" s="72"/>
      <c r="AB719" s="72"/>
      <c r="AC719" s="72"/>
      <c r="AD719" s="72"/>
      <c r="AE719" s="72"/>
      <c r="AF719" s="72"/>
    </row>
    <row r="720" spans="1:32" x14ac:dyDescent="0.3">
      <c r="A720" s="73">
        <v>11</v>
      </c>
      <c r="B720" s="96">
        <v>44885</v>
      </c>
      <c r="C720" s="84" t="s">
        <v>164</v>
      </c>
      <c r="D720" s="99">
        <v>0.54166666666666663</v>
      </c>
      <c r="E720" s="85" t="s">
        <v>170</v>
      </c>
      <c r="G720" s="73">
        <f>$G$8</f>
        <v>0.66700000000000004</v>
      </c>
      <c r="H720" s="73">
        <f>DVOA!$F$387</f>
        <v>16</v>
      </c>
      <c r="I720" s="73">
        <f>DVOA!$F$389</f>
        <v>4</v>
      </c>
      <c r="J720" s="73">
        <f>DVOA!$F$393</f>
        <v>22</v>
      </c>
      <c r="K720" s="73">
        <f>DVOA!$F$396</f>
        <v>30</v>
      </c>
      <c r="L720" s="73">
        <f>DVOA!$F$397</f>
        <v>30</v>
      </c>
      <c r="M720" s="73">
        <f>DVOA!$F$398</f>
        <v>7</v>
      </c>
      <c r="N720" s="73">
        <f>DVOA!$F$401</f>
        <v>17</v>
      </c>
      <c r="O720" s="110">
        <f>DVOA!$F$390</f>
        <v>2</v>
      </c>
      <c r="P720" s="88"/>
      <c r="Q720" s="112">
        <f>DVOA!$AE$387</f>
        <v>18</v>
      </c>
      <c r="R720" s="73">
        <f>DVOA!$AE$388</f>
        <v>16</v>
      </c>
      <c r="S720" s="110">
        <f>DVOA!$AE$389</f>
        <v>14</v>
      </c>
      <c r="T720" s="75"/>
      <c r="U720" s="111">
        <f>DVOA!$AE$401</f>
        <v>31</v>
      </c>
      <c r="V720" s="88"/>
      <c r="W720" s="112">
        <f>DVOA!$AE$397</f>
        <v>24</v>
      </c>
      <c r="X720" s="72"/>
      <c r="Y720" s="72"/>
      <c r="Z720" s="72"/>
      <c r="AA720" s="72"/>
      <c r="AB720" s="72"/>
      <c r="AC720" s="72"/>
      <c r="AD720" s="72"/>
      <c r="AE720" s="72"/>
      <c r="AF720" s="72"/>
    </row>
    <row r="721" spans="1:32" x14ac:dyDescent="0.3">
      <c r="A721" s="73">
        <v>12</v>
      </c>
      <c r="B721" s="96">
        <v>44892</v>
      </c>
      <c r="C721" s="84" t="s">
        <v>159</v>
      </c>
      <c r="D721" s="99">
        <v>0.68402777777777779</v>
      </c>
      <c r="E721" s="84" t="s">
        <v>170</v>
      </c>
      <c r="G721" s="77">
        <f>$G$16</f>
        <v>0.33300000000000002</v>
      </c>
      <c r="H721" s="73">
        <f>DVOA!$F$576</f>
        <v>30</v>
      </c>
      <c r="I721" s="73">
        <f>DVOA!$F$578</f>
        <v>21</v>
      </c>
      <c r="J721" s="73">
        <f>DVOA!$F$582</f>
        <v>31</v>
      </c>
      <c r="K721" s="73">
        <f>DVOA!$F$585</f>
        <v>28</v>
      </c>
      <c r="L721" s="73">
        <f>DVOA!$F$586</f>
        <v>29</v>
      </c>
      <c r="M721" s="73">
        <f>DVOA!$F$587</f>
        <v>9</v>
      </c>
      <c r="N721" s="73">
        <f>DVOA!$F$590</f>
        <v>31</v>
      </c>
      <c r="O721" s="81">
        <f>DVOA!$F$579</f>
        <v>26</v>
      </c>
      <c r="P721" s="88"/>
      <c r="Q721" s="82">
        <f>DVOA!$AE$576</f>
        <v>12</v>
      </c>
      <c r="R721" s="73">
        <f>DVOA!$AE$577</f>
        <v>11</v>
      </c>
      <c r="S721" s="81">
        <f>DVOA!$AE$578</f>
        <v>22</v>
      </c>
      <c r="T721" s="75"/>
      <c r="U721" s="87">
        <f>DVOA!$AE$590</f>
        <v>3</v>
      </c>
      <c r="V721" s="88"/>
      <c r="W721" s="82">
        <f>DVOA!$AE$586</f>
        <v>21</v>
      </c>
      <c r="X721" s="72"/>
      <c r="Y721" s="72"/>
      <c r="Z721" s="72"/>
      <c r="AA721" s="72"/>
      <c r="AB721" s="72"/>
      <c r="AC721" s="72"/>
      <c r="AD721" s="72"/>
      <c r="AE721" s="72"/>
      <c r="AF721" s="72"/>
    </row>
    <row r="722" spans="1:32" x14ac:dyDescent="0.3">
      <c r="A722" s="73">
        <v>13</v>
      </c>
      <c r="B722" s="96">
        <v>44900</v>
      </c>
      <c r="C722" s="85" t="s">
        <v>174</v>
      </c>
      <c r="D722" s="99">
        <v>0.84375</v>
      </c>
      <c r="E722" s="85" t="s">
        <v>171</v>
      </c>
      <c r="G722" s="73">
        <f>$G$21</f>
        <v>0.66700000000000004</v>
      </c>
      <c r="H722" s="73">
        <f>DVOA!$F$618</f>
        <v>1</v>
      </c>
      <c r="I722" s="73">
        <f>DVOA!$F$620</f>
        <v>10</v>
      </c>
      <c r="J722" s="73">
        <f>DVOA!$F$624</f>
        <v>1</v>
      </c>
      <c r="K722" s="73">
        <f>DVOA!$F$627</f>
        <v>18</v>
      </c>
      <c r="L722" s="73">
        <f>DVOA!$F$628</f>
        <v>6</v>
      </c>
      <c r="M722" s="73">
        <f>DVOA!$F$629</f>
        <v>2</v>
      </c>
      <c r="N722" s="73">
        <f>DVOA!$F$632</f>
        <v>6</v>
      </c>
      <c r="O722" s="81">
        <f>DVOA!$F$621</f>
        <v>1</v>
      </c>
      <c r="P722" s="88"/>
      <c r="Q722" s="82">
        <f>DVOA!$AE$618</f>
        <v>27</v>
      </c>
      <c r="R722" s="73">
        <f>DVOA!$AE$619</f>
        <v>18</v>
      </c>
      <c r="S722" s="81">
        <f>DVOA!$AE$620</f>
        <v>26</v>
      </c>
      <c r="T722" s="75"/>
      <c r="U722" s="87">
        <f>DVOA!$AE$632</f>
        <v>15</v>
      </c>
      <c r="V722" s="88"/>
      <c r="W722" s="82">
        <f>DVOA!$AE$628</f>
        <v>5</v>
      </c>
      <c r="X722" s="72"/>
      <c r="Y722" s="72"/>
      <c r="Z722" s="72"/>
      <c r="AA722" s="72"/>
      <c r="AB722" s="72"/>
      <c r="AC722" s="72"/>
      <c r="AD722" s="72"/>
      <c r="AE722" s="72"/>
      <c r="AF722" s="72"/>
    </row>
    <row r="723" spans="1:32" x14ac:dyDescent="0.3">
      <c r="A723" s="73">
        <v>14</v>
      </c>
      <c r="B723" s="96" t="s">
        <v>147</v>
      </c>
      <c r="C723" s="101" t="s">
        <v>162</v>
      </c>
      <c r="D723" s="102" t="s">
        <v>162</v>
      </c>
      <c r="E723" s="101" t="s">
        <v>162</v>
      </c>
      <c r="G723" s="101" t="s">
        <v>162</v>
      </c>
      <c r="H723" s="101" t="s">
        <v>162</v>
      </c>
      <c r="I723" s="101" t="s">
        <v>162</v>
      </c>
      <c r="J723" s="101" t="s">
        <v>162</v>
      </c>
      <c r="K723" s="101" t="s">
        <v>162</v>
      </c>
      <c r="L723" s="101" t="s">
        <v>162</v>
      </c>
      <c r="M723" s="101" t="s">
        <v>162</v>
      </c>
      <c r="N723" s="101" t="s">
        <v>162</v>
      </c>
      <c r="O723" s="101" t="s">
        <v>162</v>
      </c>
      <c r="P723" s="88"/>
      <c r="Q723" s="101" t="s">
        <v>162</v>
      </c>
      <c r="R723" s="101" t="s">
        <v>162</v>
      </c>
      <c r="S723" s="101" t="s">
        <v>162</v>
      </c>
      <c r="T723" s="75"/>
      <c r="U723" s="101" t="s">
        <v>162</v>
      </c>
      <c r="V723" s="88"/>
      <c r="W723" s="101" t="s">
        <v>162</v>
      </c>
      <c r="X723" s="72"/>
      <c r="Y723" s="72"/>
      <c r="Z723" s="72"/>
      <c r="AA723" s="72"/>
      <c r="AB723" s="72"/>
      <c r="AC723" s="72"/>
      <c r="AD723" s="72"/>
      <c r="AE723" s="72"/>
      <c r="AF723" s="72"/>
    </row>
    <row r="724" spans="1:32" x14ac:dyDescent="0.3">
      <c r="A724" s="73">
        <v>15</v>
      </c>
      <c r="B724" s="96">
        <v>44913</v>
      </c>
      <c r="C724" s="85" t="s">
        <v>199</v>
      </c>
      <c r="D724" s="99" t="s">
        <v>200</v>
      </c>
      <c r="E724" s="85"/>
      <c r="G724" s="73">
        <f>$G$22</f>
        <v>0.33300000000000002</v>
      </c>
      <c r="H724" s="73">
        <f>DVOA!$F$30</f>
        <v>27</v>
      </c>
      <c r="I724" s="73">
        <f>DVOA!$F$32</f>
        <v>27</v>
      </c>
      <c r="J724" s="73">
        <f>DVOA!$F$36</f>
        <v>24</v>
      </c>
      <c r="K724" s="73">
        <f>DVOA!$F$39</f>
        <v>17</v>
      </c>
      <c r="L724" s="73">
        <f>DVOA!$F$40</f>
        <v>25</v>
      </c>
      <c r="M724" s="73">
        <f>DVOA!$F$41</f>
        <v>26</v>
      </c>
      <c r="N724" s="73">
        <f>DVOA!$F$44</f>
        <v>24</v>
      </c>
      <c r="O724" s="81">
        <f>DVOA!$F$33</f>
        <v>10</v>
      </c>
      <c r="P724" s="88"/>
      <c r="Q724" s="82">
        <f>DVOA!$AE$30</f>
        <v>8</v>
      </c>
      <c r="R724" s="73">
        <f>DVOA!$AE$31</f>
        <v>9</v>
      </c>
      <c r="S724" s="81">
        <f>DVOA!$AE$32</f>
        <v>8</v>
      </c>
      <c r="T724" s="75"/>
      <c r="U724" s="87">
        <f>DVOA!$AE$44</f>
        <v>6</v>
      </c>
      <c r="V724" s="88"/>
      <c r="W724" s="82">
        <f>DVOA!$AE$40</f>
        <v>14</v>
      </c>
      <c r="X724" s="72"/>
      <c r="Y724" s="72"/>
      <c r="Z724" s="72"/>
      <c r="AA724" s="72"/>
      <c r="AB724" s="72"/>
      <c r="AC724" s="72"/>
      <c r="AD724" s="72"/>
      <c r="AE724" s="72"/>
      <c r="AF724" s="72"/>
    </row>
    <row r="725" spans="1:32" x14ac:dyDescent="0.3">
      <c r="A725" s="73">
        <v>16</v>
      </c>
      <c r="B725" s="96">
        <v>44919</v>
      </c>
      <c r="C725" s="84" t="s">
        <v>156</v>
      </c>
      <c r="D725" s="99">
        <v>0.54166666666666663</v>
      </c>
      <c r="E725" s="85" t="s">
        <v>169</v>
      </c>
      <c r="G725" s="73">
        <f>$G$41</f>
        <v>0.66700000000000004</v>
      </c>
      <c r="H725" s="73">
        <f>DVOA!$F$156</f>
        <v>23</v>
      </c>
      <c r="I725" s="73">
        <f>DVOA!$F$158</f>
        <v>26</v>
      </c>
      <c r="J725" s="73">
        <f>DVOA!$F$162</f>
        <v>21</v>
      </c>
      <c r="K725" s="73">
        <f>DVOA!$F$165</f>
        <v>11</v>
      </c>
      <c r="L725" s="73">
        <f>DVOA!$F$166</f>
        <v>19</v>
      </c>
      <c r="M725" s="73">
        <f>DVOA!$F$167</f>
        <v>15</v>
      </c>
      <c r="N725" s="73">
        <f>DVOA!$F$170</f>
        <v>12</v>
      </c>
      <c r="O725" s="81">
        <f>DVOA!$F$159</f>
        <v>19</v>
      </c>
      <c r="P725" s="88"/>
      <c r="Q725" s="82">
        <f>DVOA!$AE$156</f>
        <v>3</v>
      </c>
      <c r="R725" s="73">
        <f>DVOA!$AE$157</f>
        <v>6</v>
      </c>
      <c r="S725" s="81">
        <f>DVOA!$AE$158</f>
        <v>2</v>
      </c>
      <c r="T725" s="75"/>
      <c r="U725" s="87">
        <f>DVOA!$AE$170</f>
        <v>12</v>
      </c>
      <c r="V725" s="88"/>
      <c r="W725" s="82">
        <f>DVOA!$AE$166</f>
        <v>7</v>
      </c>
      <c r="X725" s="72"/>
      <c r="Y725" s="72"/>
      <c r="Z725" s="72"/>
      <c r="AA725" s="72"/>
      <c r="AB725" s="72"/>
      <c r="AC725" s="72"/>
      <c r="AD725" s="72"/>
      <c r="AE725" s="72"/>
      <c r="AF725" s="72"/>
    </row>
    <row r="726" spans="1:32" x14ac:dyDescent="0.3">
      <c r="A726" s="73">
        <v>17</v>
      </c>
      <c r="B726" s="96">
        <v>44562</v>
      </c>
      <c r="C726" s="84" t="s">
        <v>214</v>
      </c>
      <c r="D726" s="99">
        <v>0.54166666666666663</v>
      </c>
      <c r="E726" s="85" t="s">
        <v>170</v>
      </c>
      <c r="G726" s="73">
        <f>$G$10</f>
        <v>1</v>
      </c>
      <c r="H726" s="73">
        <f>DVOA!$F$534</f>
        <v>6</v>
      </c>
      <c r="I726" s="73">
        <f>DVOA!$F$536</f>
        <v>25</v>
      </c>
      <c r="J726" s="73">
        <f>DVOA!$F$540</f>
        <v>3</v>
      </c>
      <c r="K726" s="73">
        <f>DVOA!$F$543</f>
        <v>7</v>
      </c>
      <c r="L726" s="73">
        <f>DVOA!$F$544</f>
        <v>4</v>
      </c>
      <c r="M726" s="73">
        <f>DVOA!$F$545</f>
        <v>13</v>
      </c>
      <c r="N726" s="73">
        <f>DVOA!$F$548</f>
        <v>7</v>
      </c>
      <c r="O726" s="81">
        <f>DVOA!$F$537</f>
        <v>16</v>
      </c>
      <c r="P726" s="88"/>
      <c r="Q726" s="82">
        <f>DVOA!$AE$534</f>
        <v>4</v>
      </c>
      <c r="R726" s="73">
        <f>DVOA!$AE$535</f>
        <v>4</v>
      </c>
      <c r="S726" s="81">
        <f>DVOA!$AE$536</f>
        <v>10</v>
      </c>
      <c r="T726" s="75"/>
      <c r="U726" s="87">
        <f>DVOA!$AE$548</f>
        <v>28</v>
      </c>
      <c r="V726" s="88"/>
      <c r="W726" s="82">
        <f>DVOA!$AE$544</f>
        <v>4</v>
      </c>
      <c r="X726" s="72"/>
      <c r="Y726" s="72"/>
      <c r="Z726" s="72"/>
      <c r="AA726" s="72"/>
      <c r="AB726" s="72"/>
      <c r="AC726" s="72"/>
      <c r="AD726" s="72"/>
      <c r="AE726" s="72"/>
      <c r="AF726" s="72"/>
    </row>
    <row r="727" spans="1:32" x14ac:dyDescent="0.3">
      <c r="A727" s="73">
        <v>18</v>
      </c>
      <c r="B727" s="96">
        <v>44569</v>
      </c>
      <c r="C727" s="84" t="s">
        <v>160</v>
      </c>
      <c r="D727" s="99" t="s">
        <v>200</v>
      </c>
      <c r="E727" s="85"/>
      <c r="G727" s="73">
        <f>$G$9</f>
        <v>0.33300000000000002</v>
      </c>
      <c r="H727" s="73">
        <f>DVOA!$F$93</f>
        <v>14</v>
      </c>
      <c r="I727" s="73">
        <f>DVOA!$F$95</f>
        <v>13</v>
      </c>
      <c r="J727" s="73">
        <f>DVOA!$F$99</f>
        <v>17</v>
      </c>
      <c r="K727" s="73">
        <f>DVOA!$F$102</f>
        <v>15</v>
      </c>
      <c r="L727" s="73">
        <f>DVOA!$F$103</f>
        <v>8</v>
      </c>
      <c r="M727" s="73">
        <f>DVOA!$F$104</f>
        <v>20</v>
      </c>
      <c r="N727" s="73">
        <f>DVOA!$F$107</f>
        <v>27</v>
      </c>
      <c r="O727" s="81">
        <f>DVOA!$F$96</f>
        <v>6</v>
      </c>
      <c r="P727" s="79"/>
      <c r="Q727" s="82">
        <f>DVOA!$AE$93</f>
        <v>25</v>
      </c>
      <c r="R727" s="73">
        <f>DVOA!$AE$94</f>
        <v>30</v>
      </c>
      <c r="S727" s="81">
        <f>DVOA!$AE$95</f>
        <v>9</v>
      </c>
      <c r="T727" s="80"/>
      <c r="U727" s="87">
        <f>DVOA!$AE$107</f>
        <v>5</v>
      </c>
      <c r="V727" s="79"/>
      <c r="W727" s="82">
        <f>DVOA!$AE$103</f>
        <v>18</v>
      </c>
      <c r="X727" s="72"/>
      <c r="Y727" s="72"/>
      <c r="Z727" s="72"/>
      <c r="AA727" s="72"/>
      <c r="AB727" s="72"/>
      <c r="AC727" s="72"/>
      <c r="AD727" s="72"/>
      <c r="AE727" s="72"/>
      <c r="AF727" s="72"/>
    </row>
    <row r="729" spans="1:32" x14ac:dyDescent="0.3">
      <c r="B729" s="96" t="s">
        <v>148</v>
      </c>
      <c r="C729" s="73" t="s">
        <v>124</v>
      </c>
      <c r="D729" s="98" t="s">
        <v>144</v>
      </c>
      <c r="E729" s="73" t="s">
        <v>124</v>
      </c>
      <c r="F729" s="73" t="s">
        <v>145</v>
      </c>
      <c r="G729" s="73" t="s">
        <v>124</v>
      </c>
      <c r="H729" s="73" t="s">
        <v>146</v>
      </c>
      <c r="I729" s="73" t="s">
        <v>124</v>
      </c>
      <c r="J729" s="73" t="s">
        <v>110</v>
      </c>
      <c r="K729" s="73" t="s">
        <v>124</v>
      </c>
      <c r="L729" s="73" t="s">
        <v>111</v>
      </c>
      <c r="M729" s="73" t="s">
        <v>124</v>
      </c>
      <c r="N729" s="73" t="s">
        <v>112</v>
      </c>
      <c r="O729" s="73" t="s">
        <v>124</v>
      </c>
      <c r="P729" s="73" t="s">
        <v>113</v>
      </c>
      <c r="Q729" s="73" t="s">
        <v>124</v>
      </c>
      <c r="R729" s="73" t="s">
        <v>114</v>
      </c>
      <c r="S729" s="81" t="s">
        <v>124</v>
      </c>
      <c r="T729" s="71"/>
      <c r="U729" s="82" t="s">
        <v>33</v>
      </c>
      <c r="V729" s="73" t="s">
        <v>124</v>
      </c>
      <c r="W729" s="73" t="s">
        <v>34</v>
      </c>
      <c r="X729" s="73" t="s">
        <v>124</v>
      </c>
      <c r="Y729" s="73" t="s">
        <v>35</v>
      </c>
      <c r="Z729" s="81" t="s">
        <v>124</v>
      </c>
      <c r="AA729" s="71"/>
      <c r="AB729" s="87" t="s">
        <v>149</v>
      </c>
      <c r="AC729" s="81" t="s">
        <v>124</v>
      </c>
      <c r="AD729" s="71"/>
      <c r="AE729" s="82" t="s">
        <v>150</v>
      </c>
      <c r="AF729" s="73" t="s">
        <v>124</v>
      </c>
    </row>
    <row r="730" spans="1:32" x14ac:dyDescent="0.3">
      <c r="A730" s="73" t="s">
        <v>132</v>
      </c>
      <c r="B730" s="104">
        <f>AVERAGE(G710,G711,G712,G713,G714,G721,G716,G717,G718,G719,G720,G722,G715,G724,G725,G726,G727)</f>
        <v>0.47052941176470592</v>
      </c>
      <c r="C730" s="73">
        <f>$AJ$25</f>
        <v>17</v>
      </c>
      <c r="D730" s="104">
        <f>AVERAGE(H710,H711,H712,H713,H714,H721,H716,H717,H718,H719,H720,H722,H715,H724,H725,H726,H727)</f>
        <v>16.176470588235293</v>
      </c>
      <c r="E730" s="73">
        <f>$AJ$60</f>
        <v>16</v>
      </c>
      <c r="F730" s="104">
        <f>AVERAGE(I710,I711,I712,I713,I714,I721,I716,I717,I718,I719,I720,I722,I715,I724,I725,I726,I727)</f>
        <v>16.941176470588236</v>
      </c>
      <c r="G730" s="73">
        <f>$AJ$95</f>
        <v>18</v>
      </c>
      <c r="H730" s="104">
        <f>AVERAGE(J710,J711,J712,J713,J714,J721,J716,J717,J718,J719,J720,J722,J715,J724,J725,J726,J727)</f>
        <v>16.117647058823529</v>
      </c>
      <c r="I730" s="73">
        <f>$AJ$130</f>
        <v>15</v>
      </c>
      <c r="J730" s="104">
        <f>AVERAGE(K710,K711,K712,K713,K714,K721,K716,K717,K718,K719,K720,K722,K715,K724,K725,K726,K727)</f>
        <v>16.058823529411764</v>
      </c>
      <c r="K730" s="73">
        <f>$AJ$165</f>
        <v>12</v>
      </c>
      <c r="L730" s="104">
        <f>AVERAGE(L710,L711,L712,L713,L714,L721,L716,L717,L718,L719,L720,L722,L715,L724,L725,L726,L727)</f>
        <v>15.058823529411764</v>
      </c>
      <c r="M730" s="73">
        <f>$AJ$200</f>
        <v>11</v>
      </c>
      <c r="N730" s="104">
        <f>AVERAGE(M710,M711,M712,M713,M714,M721,M716,M717,M718,M719,M720,M722,M715,M724,M725,M726,M727)</f>
        <v>15.235294117647058</v>
      </c>
      <c r="O730" s="73">
        <f>$AJ$235</f>
        <v>9</v>
      </c>
      <c r="P730" s="104">
        <f>AVERAGE(N710,N711,N712,N713,N714,N721,N716,N717,N718,N719,N720,N722,N715,N724,N725,N726,N727)</f>
        <v>18.529411764705884</v>
      </c>
      <c r="Q730" s="73">
        <f>$AJ$270</f>
        <v>30</v>
      </c>
      <c r="R730" s="104">
        <f>AVERAGE(O710,O711,O712,O713,O714,O721,O716,O717,O718,O719,O720,O722,O715,O724,O725,O726,O727)</f>
        <v>12.823529411764707</v>
      </c>
      <c r="S730" s="81">
        <f>$AJ$305</f>
        <v>2</v>
      </c>
      <c r="T730" s="75"/>
      <c r="U730" s="104">
        <f>AVERAGE(Q710,Q711,Q712,Q713,Q714,Q721,Q716,Q717,Q718,Q719,Q720,Q722,Q715,Q724,Q725,Q726,Q727)</f>
        <v>16.705882352941178</v>
      </c>
      <c r="V730" s="73">
        <f>$BL$60</f>
        <v>17</v>
      </c>
      <c r="W730" s="104">
        <f>AVERAGE(R710,R711,R712,R713,R714,R721,R716,R717,R718,R719,R720,R722,R715,R724,R725,R726,R727)</f>
        <v>16.294117647058822</v>
      </c>
      <c r="X730" s="73">
        <f>$BL$130</f>
        <v>16</v>
      </c>
      <c r="Y730" s="104">
        <f>AVERAGE(S710,S711,S712,S713,S714,S721,S716,S717,S718,S719,S720,S722,S715,S724,S725,S726,S727)</f>
        <v>15.117647058823529</v>
      </c>
      <c r="Z730" s="81">
        <f>$BL$95</f>
        <v>12</v>
      </c>
      <c r="AA730" s="75"/>
      <c r="AB730" s="105">
        <f>AVERAGE(U710,U711,U712,U713,U714,U721,U716,U717,U718,U719,U720,U722,U715,U724,U725,U726,U727)</f>
        <v>14.117647058823529</v>
      </c>
      <c r="AC730" s="73">
        <f>$CN$95</f>
        <v>5</v>
      </c>
      <c r="AD730" s="75"/>
      <c r="AE730" s="104">
        <f>AVERAGE(W710,W711,W712,W713,W714,W721,W716,W717,W718,W719,W720,W722,W715,W724,W725,W726,W727)</f>
        <v>14.176470588235293</v>
      </c>
      <c r="AF730" s="73">
        <f>$CN$60</f>
        <v>5</v>
      </c>
    </row>
    <row r="731" spans="1:32" x14ac:dyDescent="0.3">
      <c r="A731" s="73" t="s">
        <v>133</v>
      </c>
      <c r="B731" s="104">
        <f>AVERAGE(G710:G717)</f>
        <v>0.37487500000000007</v>
      </c>
      <c r="C731" s="73">
        <f>$AN$25</f>
        <v>30</v>
      </c>
      <c r="D731" s="104">
        <f>AVERAGE(H710:H717)</f>
        <v>16</v>
      </c>
      <c r="E731" s="73">
        <f>$AN$60</f>
        <v>14</v>
      </c>
      <c r="F731" s="104">
        <f>AVERAGE(I710:I717)</f>
        <v>15.25</v>
      </c>
      <c r="G731" s="73">
        <f>$AN$95</f>
        <v>12</v>
      </c>
      <c r="H731" s="104">
        <f>AVERAGE(J710:J717)</f>
        <v>16</v>
      </c>
      <c r="I731" s="73">
        <f>$AN$130</f>
        <v>16</v>
      </c>
      <c r="J731" s="104">
        <f>AVERAGE(K710:K717)</f>
        <v>12.625</v>
      </c>
      <c r="K731" s="73">
        <f>$AN$165</f>
        <v>3</v>
      </c>
      <c r="L731" s="104">
        <f>AVERAGE(L710:L717)</f>
        <v>12.75</v>
      </c>
      <c r="M731" s="73">
        <f>$AN$200</f>
        <v>4</v>
      </c>
      <c r="N731" s="104">
        <f>AVERAGE(M710:M717)</f>
        <v>20</v>
      </c>
      <c r="O731" s="73">
        <f>$AN$235</f>
        <v>28</v>
      </c>
      <c r="P731" s="104">
        <f>AVERAGE(N710:N717)</f>
        <v>20.125</v>
      </c>
      <c r="Q731" s="73">
        <f>$AN$270</f>
        <v>30</v>
      </c>
      <c r="R731" s="104">
        <f>AVERAGE(O710:O717)</f>
        <v>13</v>
      </c>
      <c r="S731" s="81">
        <f>$AN$305</f>
        <v>6</v>
      </c>
      <c r="T731" s="75"/>
      <c r="U731" s="104">
        <f>AVERAGE(Q710:Q717)</f>
        <v>21.25</v>
      </c>
      <c r="V731" s="73">
        <f>$BP$60</f>
        <v>30</v>
      </c>
      <c r="W731" s="104">
        <f>AVERAGE(R710:R717)</f>
        <v>20.125</v>
      </c>
      <c r="X731" s="73">
        <f>$BP$130</f>
        <v>29</v>
      </c>
      <c r="Y731" s="104">
        <f>AVERAGE(S710:S717)</f>
        <v>16.875</v>
      </c>
      <c r="Z731" s="81">
        <f>$BP$95</f>
        <v>21</v>
      </c>
      <c r="AA731" s="75"/>
      <c r="AB731" s="105">
        <f>AVERAGE(U710:U717)</f>
        <v>14.75</v>
      </c>
      <c r="AC731" s="73">
        <f>$CR$95</f>
        <v>11</v>
      </c>
      <c r="AD731" s="75"/>
      <c r="AE731" s="104">
        <f>AVERAGE(W710:W717)</f>
        <v>16.125</v>
      </c>
      <c r="AF731" s="73">
        <f>$CR$60</f>
        <v>14</v>
      </c>
    </row>
    <row r="732" spans="1:32" x14ac:dyDescent="0.3">
      <c r="A732" s="73" t="s">
        <v>134</v>
      </c>
      <c r="B732" s="104">
        <f>AVERAGE(G718:G722,G724:G727)</f>
        <v>0.55555555555555558</v>
      </c>
      <c r="C732" s="73">
        <f>$AR$25</f>
        <v>8</v>
      </c>
      <c r="D732" s="104">
        <f>AVERAGE(H718:H722,H724:H727)</f>
        <v>16.333333333333332</v>
      </c>
      <c r="E732" s="73">
        <f>$AR$60</f>
        <v>12</v>
      </c>
      <c r="F732" s="104">
        <f>AVERAGE(I718:I722,I724:I727)</f>
        <v>18.444444444444443</v>
      </c>
      <c r="G732" s="73">
        <f>$AR$95</f>
        <v>20</v>
      </c>
      <c r="H732" s="104">
        <f>AVERAGE(J718:J722,J724:J727)</f>
        <v>16.222222222222221</v>
      </c>
      <c r="I732" s="73">
        <f>$AR$130</f>
        <v>13</v>
      </c>
      <c r="J732" s="104">
        <f>AVERAGE(K718:K722,K724:K727)</f>
        <v>19.111111111111111</v>
      </c>
      <c r="K732" s="73">
        <f>$AR$165</f>
        <v>26</v>
      </c>
      <c r="L732" s="104">
        <f>AVERAGE(L718:L722,L724:L727)</f>
        <v>17.111111111111111</v>
      </c>
      <c r="M732" s="73">
        <f>$AR$200</f>
        <v>16</v>
      </c>
      <c r="N732" s="104">
        <f>AVERAGE(M718:M722,M724:M727)</f>
        <v>11</v>
      </c>
      <c r="O732" s="73">
        <f>$AR$235</f>
        <v>1</v>
      </c>
      <c r="P732" s="104">
        <f>AVERAGE(N718:N722,N724:N727)</f>
        <v>17.111111111111111</v>
      </c>
      <c r="Q732" s="73">
        <f>$AR$270</f>
        <v>21</v>
      </c>
      <c r="R732" s="104">
        <f>AVERAGE(O718:O722,O724:O727)</f>
        <v>12.666666666666666</v>
      </c>
      <c r="S732" s="81">
        <f>$AR$305</f>
        <v>4</v>
      </c>
      <c r="T732" s="75"/>
      <c r="U732" s="104">
        <f>AVERAGE(Q718:Q722,Q724:Q727)</f>
        <v>12.666666666666666</v>
      </c>
      <c r="V732" s="73">
        <f>$BT$60</f>
        <v>4</v>
      </c>
      <c r="W732" s="104">
        <f>AVERAGE(R718:R722,R724:R727)</f>
        <v>12.888888888888889</v>
      </c>
      <c r="X732" s="73">
        <f>$BT$130</f>
        <v>3</v>
      </c>
      <c r="Y732" s="104">
        <f>AVERAGE(S718:S722,S724:S727)</f>
        <v>13.555555555555555</v>
      </c>
      <c r="Z732" s="81">
        <f>$BT$95</f>
        <v>7</v>
      </c>
      <c r="AA732" s="75"/>
      <c r="AB732" s="105">
        <f>AVERAGE(U718:U722,U724:U727)</f>
        <v>13.555555555555555</v>
      </c>
      <c r="AC732" s="73">
        <f>$CV$95</f>
        <v>6</v>
      </c>
      <c r="AD732" s="75"/>
      <c r="AE732" s="104">
        <f>AVERAGE(W718:W722,W724:W727)</f>
        <v>12.444444444444445</v>
      </c>
      <c r="AF732" s="73">
        <f>$CV$60</f>
        <v>4</v>
      </c>
    </row>
    <row r="733" spans="1:32" x14ac:dyDescent="0.3">
      <c r="A733" s="73" t="s">
        <v>135</v>
      </c>
      <c r="B733" s="104">
        <f>AVERAGE(G710,G711,G712,G713)</f>
        <v>0.5</v>
      </c>
      <c r="C733" s="73">
        <f>$AV$25</f>
        <v>13</v>
      </c>
      <c r="D733" s="104">
        <f>AVERAGE(H710,H711,H712,H713)</f>
        <v>16.75</v>
      </c>
      <c r="E733" s="73">
        <f>$AV$60</f>
        <v>19</v>
      </c>
      <c r="F733" s="104">
        <f>AVERAGE(I710,I711,I712,I713)</f>
        <v>20.25</v>
      </c>
      <c r="G733" s="73">
        <f>$AV$95</f>
        <v>28</v>
      </c>
      <c r="H733" s="104">
        <f>AVERAGE(J710,J711,J712,J713)</f>
        <v>15.5</v>
      </c>
      <c r="I733" s="73">
        <f>$AV$130</f>
        <v>14</v>
      </c>
      <c r="J733" s="104">
        <f>AVERAGE(K710,K711,K712,K713)</f>
        <v>18.25</v>
      </c>
      <c r="K733" s="73">
        <f>$AV$165</f>
        <v>23</v>
      </c>
      <c r="L733" s="104">
        <f>AVERAGE(L710,L711,L712,L713)</f>
        <v>15</v>
      </c>
      <c r="M733" s="73">
        <f>$AV$200</f>
        <v>16</v>
      </c>
      <c r="N733" s="104">
        <f>AVERAGE(M710,M711,M712,M713)</f>
        <v>17.75</v>
      </c>
      <c r="O733" s="73">
        <f>$AV$235</f>
        <v>18</v>
      </c>
      <c r="P733" s="104">
        <f>AVERAGE(N710,N711,N712,N713)</f>
        <v>21.25</v>
      </c>
      <c r="Q733" s="73">
        <f>$AV$270</f>
        <v>30</v>
      </c>
      <c r="R733" s="104">
        <f>AVERAGE(O710,O711,O712,O713)</f>
        <v>7.25</v>
      </c>
      <c r="S733" s="81">
        <f>$AV$305</f>
        <v>1</v>
      </c>
      <c r="T733" s="75"/>
      <c r="U733" s="104">
        <f>AVERAGE(Q710,Q711,Q712,Q713)</f>
        <v>17.75</v>
      </c>
      <c r="V733" s="73">
        <f>$BX$60</f>
        <v>20</v>
      </c>
      <c r="W733" s="104">
        <f>AVERAGE(R710,R711,R712,R713)</f>
        <v>18</v>
      </c>
      <c r="X733" s="73">
        <f>$BX$130</f>
        <v>18</v>
      </c>
      <c r="Y733" s="104">
        <f>AVERAGE(S710,S711,S712,S713)</f>
        <v>11.5</v>
      </c>
      <c r="Z733" s="81">
        <f>$BX$95</f>
        <v>5</v>
      </c>
      <c r="AA733" s="75"/>
      <c r="AB733" s="105">
        <f>AVERAGE(U710,U711,U712,U713)</f>
        <v>11.5</v>
      </c>
      <c r="AC733" s="73">
        <f>$CZ$95</f>
        <v>7</v>
      </c>
      <c r="AD733" s="75"/>
      <c r="AE733" s="104">
        <f>AVERAGE(W710,W711,W712,W713)</f>
        <v>13.5</v>
      </c>
      <c r="AF733" s="73">
        <f>$CZ$60</f>
        <v>7</v>
      </c>
    </row>
    <row r="734" spans="1:32" x14ac:dyDescent="0.3">
      <c r="A734" s="73" t="s">
        <v>136</v>
      </c>
      <c r="B734" s="104">
        <f>AVERAGE(G714:G717)</f>
        <v>0.24975000000000003</v>
      </c>
      <c r="C734" s="73">
        <f>$AZ$25</f>
        <v>32</v>
      </c>
      <c r="D734" s="104">
        <f>AVERAGE(H714:H717)</f>
        <v>15.25</v>
      </c>
      <c r="E734" s="73">
        <f>$AZ$60</f>
        <v>11</v>
      </c>
      <c r="F734" s="104">
        <f>AVERAGE(I714:I717)</f>
        <v>10.25</v>
      </c>
      <c r="G734" s="73">
        <f>$AZ$95</f>
        <v>2</v>
      </c>
      <c r="H734" s="104">
        <f>AVERAGE(J714:J717)</f>
        <v>16.5</v>
      </c>
      <c r="I734" s="73">
        <f>$AZ$130</f>
        <v>17</v>
      </c>
      <c r="J734" s="104">
        <f>AVERAGE(K714:K717)</f>
        <v>7</v>
      </c>
      <c r="K734" s="73">
        <f>$AZ$165</f>
        <v>1</v>
      </c>
      <c r="L734" s="104">
        <f>AVERAGE(L714:L717)</f>
        <v>10.5</v>
      </c>
      <c r="M734" s="73">
        <f>$AZ$200</f>
        <v>3</v>
      </c>
      <c r="N734" s="104">
        <f>AVERAGE(M714:M717)</f>
        <v>22.25</v>
      </c>
      <c r="O734" s="73">
        <f>$AZ$235</f>
        <v>28</v>
      </c>
      <c r="P734" s="104">
        <f>AVERAGE(N714:N717)</f>
        <v>19</v>
      </c>
      <c r="Q734" s="73">
        <f>$AZ$270</f>
        <v>22</v>
      </c>
      <c r="R734" s="104">
        <f>AVERAGE(O714:O717)</f>
        <v>18.75</v>
      </c>
      <c r="S734" s="81">
        <f>$AZ$305</f>
        <v>21</v>
      </c>
      <c r="T734" s="75"/>
      <c r="U734" s="104">
        <f>AVERAGE(Q714:Q717)</f>
        <v>24.75</v>
      </c>
      <c r="V734" s="73">
        <f>$CB$60</f>
        <v>30</v>
      </c>
      <c r="W734" s="104">
        <f>AVERAGE(R714:R717)</f>
        <v>22.25</v>
      </c>
      <c r="X734" s="73">
        <f>$CB$130</f>
        <v>29</v>
      </c>
      <c r="Y734" s="104">
        <f>AVERAGE(S714:S717)</f>
        <v>22.25</v>
      </c>
      <c r="Z734" s="81">
        <f>$CB$95</f>
        <v>28</v>
      </c>
      <c r="AA734" s="75"/>
      <c r="AB734" s="105">
        <f>AVERAGE(U714:U717)</f>
        <v>18</v>
      </c>
      <c r="AC734" s="73">
        <f>$DD$95</f>
        <v>20</v>
      </c>
      <c r="AD734" s="75"/>
      <c r="AE734" s="104">
        <f>AVERAGE(W714:W717)</f>
        <v>18.75</v>
      </c>
      <c r="AF734" s="73">
        <f>$DD$60</f>
        <v>23</v>
      </c>
    </row>
    <row r="735" spans="1:32" x14ac:dyDescent="0.3">
      <c r="A735" s="73" t="s">
        <v>137</v>
      </c>
      <c r="B735" s="104">
        <f>AVERAGE(G718:G721)</f>
        <v>0.5</v>
      </c>
      <c r="C735" s="73">
        <f>$BD$25</f>
        <v>9</v>
      </c>
      <c r="D735" s="104">
        <f>AVERAGE(H718:H721)</f>
        <v>19</v>
      </c>
      <c r="E735" s="73">
        <f>$BD$60</f>
        <v>22</v>
      </c>
      <c r="F735" s="104">
        <f>AVERAGE(I718:I721)</f>
        <v>16.25</v>
      </c>
      <c r="G735" s="73">
        <f>$BD$95</f>
        <v>16</v>
      </c>
      <c r="H735" s="104">
        <f>AVERAGE(J718:J721)</f>
        <v>20</v>
      </c>
      <c r="I735" s="73">
        <f>$BD$130</f>
        <v>24</v>
      </c>
      <c r="J735" s="104">
        <f>AVERAGE(K718:K721)</f>
        <v>26</v>
      </c>
      <c r="K735" s="73">
        <f>$BD$165</f>
        <v>30</v>
      </c>
      <c r="L735" s="104">
        <f>AVERAGE(L718:L721)</f>
        <v>23</v>
      </c>
      <c r="M735" s="73">
        <f>$BD$200</f>
        <v>27</v>
      </c>
      <c r="N735" s="104">
        <f>AVERAGE(M718:M721)</f>
        <v>5.75</v>
      </c>
      <c r="O735" s="73">
        <f>$BD$235</f>
        <v>1</v>
      </c>
      <c r="P735" s="104">
        <f>AVERAGE(N718:N721)</f>
        <v>19.5</v>
      </c>
      <c r="Q735" s="73">
        <f>$BD$270</f>
        <v>24</v>
      </c>
      <c r="R735" s="104">
        <f>AVERAGE(O718:O721)</f>
        <v>15.5</v>
      </c>
      <c r="S735" s="81">
        <f>$BD$305</f>
        <v>13</v>
      </c>
      <c r="T735" s="75"/>
      <c r="U735" s="104">
        <f>AVERAGE(Q718:Q721)</f>
        <v>11.75</v>
      </c>
      <c r="V735" s="73">
        <f>$CF$60</f>
        <v>5</v>
      </c>
      <c r="W735" s="104">
        <f>AVERAGE(R718:R721)</f>
        <v>12.25</v>
      </c>
      <c r="X735" s="73">
        <f>$CF$130</f>
        <v>4</v>
      </c>
      <c r="Y735" s="104">
        <f>AVERAGE(S718:S721)</f>
        <v>16.75</v>
      </c>
      <c r="Z735" s="81">
        <f>$CF$95</f>
        <v>14</v>
      </c>
      <c r="AA735" s="75"/>
      <c r="AB735" s="105">
        <f>AVERAGE(U718:U721)</f>
        <v>14</v>
      </c>
      <c r="AC735" s="73">
        <f>$DH$95</f>
        <v>10</v>
      </c>
      <c r="AD735" s="75"/>
      <c r="AE735" s="104">
        <f>AVERAGE(W718:W721)</f>
        <v>16</v>
      </c>
      <c r="AF735" s="73">
        <f>$DH$60</f>
        <v>14</v>
      </c>
    </row>
    <row r="736" spans="1:32" x14ac:dyDescent="0.3">
      <c r="A736" s="73" t="s">
        <v>138</v>
      </c>
      <c r="B736" s="104">
        <f>AVERAGE(G722,G724,G725,G726,G727)</f>
        <v>0.6</v>
      </c>
      <c r="C736" s="73">
        <f>$BH$25</f>
        <v>8</v>
      </c>
      <c r="D736" s="104">
        <f>AVERAGE(H722,H724,H725,H726,H727)</f>
        <v>14.2</v>
      </c>
      <c r="E736" s="73">
        <f>$BH$60</f>
        <v>8</v>
      </c>
      <c r="F736" s="104">
        <f>AVERAGE(I722,I724,I725,I726,I727)</f>
        <v>20.2</v>
      </c>
      <c r="G736" s="73">
        <f>$BH$95</f>
        <v>25</v>
      </c>
      <c r="H736" s="104">
        <f>AVERAGE(J722,J724,J725,J726,J727)</f>
        <v>13.2</v>
      </c>
      <c r="I736" s="73">
        <f>$BH$130</f>
        <v>8</v>
      </c>
      <c r="J736" s="104">
        <f>AVERAGE(K722,K724,K725,K726,K727)</f>
        <v>13.6</v>
      </c>
      <c r="K736" s="73">
        <f>$BH$165</f>
        <v>8</v>
      </c>
      <c r="L736" s="104">
        <f>AVERAGE(L722,L724,L725,L726,L727)</f>
        <v>12.4</v>
      </c>
      <c r="M736" s="73">
        <f>$BH$200</f>
        <v>7</v>
      </c>
      <c r="N736" s="104">
        <f>AVERAGE(M722,M724,M725,M726,M727)</f>
        <v>15.2</v>
      </c>
      <c r="O736" s="73">
        <f>$BH$235</f>
        <v>12</v>
      </c>
      <c r="P736" s="104">
        <f>AVERAGE(N722,N724,N725,N726,N727)</f>
        <v>15.2</v>
      </c>
      <c r="Q736" s="73">
        <f>$BH$270</f>
        <v>15</v>
      </c>
      <c r="R736" s="104">
        <f>AVERAGE(O722,O724,O725,O726,O727)</f>
        <v>10.4</v>
      </c>
      <c r="S736" s="81">
        <f>$BH$305</f>
        <v>1</v>
      </c>
      <c r="T736" s="80"/>
      <c r="U736" s="104">
        <f>AVERAGE(Q722,Q724,Q725,Q726,Q727)</f>
        <v>13.4</v>
      </c>
      <c r="V736" s="73">
        <f>$CJ$60</f>
        <v>7</v>
      </c>
      <c r="W736" s="104">
        <f>AVERAGE(R722,R724,R725,R726,R727)</f>
        <v>13.4</v>
      </c>
      <c r="X736" s="73">
        <f>$CJ$130</f>
        <v>8</v>
      </c>
      <c r="Y736" s="104">
        <f>AVERAGE(S722,S724,S725,S726,S727)</f>
        <v>11</v>
      </c>
      <c r="Z736" s="81">
        <f>$CJ$95</f>
        <v>6</v>
      </c>
      <c r="AA736" s="80"/>
      <c r="AB736" s="105">
        <f>AVERAGE(U722,U724,U725,U726,U727)</f>
        <v>13.2</v>
      </c>
      <c r="AC736" s="73">
        <f>$DL$95</f>
        <v>8</v>
      </c>
      <c r="AD736" s="80"/>
      <c r="AE736" s="104">
        <f>AVERAGE(W722,W724,W725,W726,W727)</f>
        <v>9.6</v>
      </c>
      <c r="AF736" s="73">
        <f>$DL$60</f>
        <v>5</v>
      </c>
    </row>
    <row r="738" spans="1:32" x14ac:dyDescent="0.3">
      <c r="A738" s="410" t="s">
        <v>95</v>
      </c>
      <c r="B738" s="411"/>
      <c r="C738" s="411"/>
      <c r="D738" s="411"/>
      <c r="E738" s="412"/>
    </row>
    <row r="739" spans="1:32" x14ac:dyDescent="0.3">
      <c r="A739" s="413"/>
      <c r="B739" s="414"/>
      <c r="C739" s="414"/>
      <c r="D739" s="414"/>
      <c r="E739" s="415"/>
    </row>
    <row r="740" spans="1:32" x14ac:dyDescent="0.3">
      <c r="A740" s="416"/>
      <c r="B740" s="319"/>
      <c r="C740" s="319"/>
      <c r="D740" s="319"/>
      <c r="E740" s="417"/>
      <c r="H740" s="306" t="s">
        <v>232</v>
      </c>
      <c r="I740" s="307"/>
      <c r="J740" s="307"/>
      <c r="K740" s="307"/>
      <c r="L740" s="307"/>
      <c r="M740" s="307"/>
      <c r="N740" s="307"/>
      <c r="O740" s="307"/>
      <c r="P740" s="307"/>
      <c r="Q740" s="307"/>
      <c r="R740" s="307"/>
      <c r="S740" s="307"/>
      <c r="T740" s="307"/>
      <c r="U740" s="307"/>
      <c r="V740" s="308"/>
      <c r="W740" s="86" t="s">
        <v>38</v>
      </c>
      <c r="X740" s="72"/>
      <c r="Y740" s="72"/>
      <c r="Z740" s="72"/>
      <c r="AA740" s="72"/>
      <c r="AB740" s="72"/>
      <c r="AC740" s="72"/>
      <c r="AD740" s="72"/>
      <c r="AE740" s="72"/>
      <c r="AF740" s="72"/>
    </row>
    <row r="741" spans="1:32" x14ac:dyDescent="0.3">
      <c r="A741" s="73" t="s">
        <v>139</v>
      </c>
      <c r="B741" s="96" t="s">
        <v>140</v>
      </c>
      <c r="C741" s="73" t="s">
        <v>141</v>
      </c>
      <c r="D741" s="98" t="s">
        <v>228</v>
      </c>
      <c r="E741" s="73" t="s">
        <v>142</v>
      </c>
      <c r="G741" s="73" t="s">
        <v>143</v>
      </c>
      <c r="H741" s="74" t="s">
        <v>144</v>
      </c>
      <c r="I741" s="74" t="s">
        <v>145</v>
      </c>
      <c r="J741" s="74" t="s">
        <v>146</v>
      </c>
      <c r="K741" s="74" t="s">
        <v>110</v>
      </c>
      <c r="L741" s="74" t="s">
        <v>111</v>
      </c>
      <c r="M741" s="74" t="s">
        <v>112</v>
      </c>
      <c r="N741" s="74" t="s">
        <v>113</v>
      </c>
      <c r="O741" s="89" t="s">
        <v>114</v>
      </c>
      <c r="P741" s="92"/>
      <c r="Q741" s="76" t="s">
        <v>33</v>
      </c>
      <c r="R741" s="74" t="s">
        <v>34</v>
      </c>
      <c r="S741" s="89" t="s">
        <v>35</v>
      </c>
      <c r="T741" s="71"/>
      <c r="U741" s="93" t="s">
        <v>149</v>
      </c>
      <c r="V741" s="92"/>
      <c r="W741" s="76" t="s">
        <v>150</v>
      </c>
      <c r="X741" s="72"/>
      <c r="Y741" s="72"/>
      <c r="Z741" s="72"/>
      <c r="AA741" s="72"/>
      <c r="AB741" s="72"/>
      <c r="AC741" s="72"/>
      <c r="AD741" s="72"/>
      <c r="AE741" s="72"/>
      <c r="AF741" s="72"/>
    </row>
    <row r="742" spans="1:32" x14ac:dyDescent="0.3">
      <c r="A742" s="73">
        <v>1</v>
      </c>
      <c r="B742" s="96">
        <v>44815</v>
      </c>
      <c r="C742" s="84" t="s">
        <v>151</v>
      </c>
      <c r="D742" s="99">
        <v>0.68402777777777779</v>
      </c>
      <c r="E742" s="85" t="s">
        <v>170</v>
      </c>
      <c r="G742" s="73">
        <f>$G$103</f>
        <v>0.33300000000000002</v>
      </c>
      <c r="H742" s="73">
        <f>DVOA!$F$639</f>
        <v>26</v>
      </c>
      <c r="I742" s="73">
        <f>DVOA!$F$641</f>
        <v>20</v>
      </c>
      <c r="J742" s="73">
        <f>DVOA!$F$645</f>
        <v>26</v>
      </c>
      <c r="K742" s="73">
        <f>DVOA!$F$648</f>
        <v>31</v>
      </c>
      <c r="L742" s="73">
        <f>DVOA!$F$649</f>
        <v>32</v>
      </c>
      <c r="M742" s="73">
        <f>DVOA!$F$650</f>
        <v>22</v>
      </c>
      <c r="N742" s="73">
        <f>DVOA!$F$653</f>
        <v>5</v>
      </c>
      <c r="O742" s="81">
        <f>DVOA!$F$642</f>
        <v>7</v>
      </c>
      <c r="P742" s="88"/>
      <c r="Q742" s="82">
        <f>DVOA!$AE$639</f>
        <v>17</v>
      </c>
      <c r="R742" s="73">
        <f>DVOA!$AE$640</f>
        <v>8</v>
      </c>
      <c r="S742" s="81">
        <f>DVOA!$AE$641</f>
        <v>27</v>
      </c>
      <c r="T742" s="75"/>
      <c r="U742" s="87">
        <f>DVOA!$AE$653</f>
        <v>24</v>
      </c>
      <c r="V742" s="88"/>
      <c r="W742" s="82">
        <f>DVOA!$AE$649</f>
        <v>26</v>
      </c>
      <c r="X742" s="72"/>
      <c r="Y742" s="72"/>
      <c r="Z742" s="72"/>
      <c r="AA742" s="72"/>
      <c r="AB742" s="72"/>
      <c r="AC742" s="72"/>
      <c r="AD742" s="72"/>
      <c r="AE742" s="72"/>
      <c r="AF742" s="72"/>
    </row>
    <row r="743" spans="1:32" x14ac:dyDescent="0.3">
      <c r="A743" s="73">
        <v>2</v>
      </c>
      <c r="B743" s="96">
        <v>44822</v>
      </c>
      <c r="C743" s="84" t="s">
        <v>160</v>
      </c>
      <c r="D743" s="99">
        <v>0.54166666666666663</v>
      </c>
      <c r="E743" s="85" t="s">
        <v>170</v>
      </c>
      <c r="G743" s="73">
        <f>$G$9</f>
        <v>0.33300000000000002</v>
      </c>
      <c r="H743" s="73">
        <f>DVOA!$F$93</f>
        <v>14</v>
      </c>
      <c r="I743" s="73">
        <f>DVOA!$F$95</f>
        <v>13</v>
      </c>
      <c r="J743" s="73">
        <f>DVOA!$F$99</f>
        <v>17</v>
      </c>
      <c r="K743" s="73">
        <f>DVOA!$F$102</f>
        <v>15</v>
      </c>
      <c r="L743" s="73">
        <f>DVOA!$F$103</f>
        <v>8</v>
      </c>
      <c r="M743" s="73">
        <f>DVOA!$F$104</f>
        <v>20</v>
      </c>
      <c r="N743" s="73">
        <f>DVOA!$F$107</f>
        <v>27</v>
      </c>
      <c r="O743" s="81">
        <f>DVOA!$F$96</f>
        <v>6</v>
      </c>
      <c r="P743" s="88"/>
      <c r="Q743" s="82">
        <f>DVOA!$AE$93</f>
        <v>25</v>
      </c>
      <c r="R743" s="73">
        <f>DVOA!$AE$94</f>
        <v>30</v>
      </c>
      <c r="S743" s="81">
        <f>DVOA!$AE$95</f>
        <v>9</v>
      </c>
      <c r="T743" s="75"/>
      <c r="U743" s="87">
        <f>DVOA!$AE$107</f>
        <v>5</v>
      </c>
      <c r="V743" s="88"/>
      <c r="W743" s="82">
        <f>DVOA!$AE$103</f>
        <v>18</v>
      </c>
      <c r="X743" s="72"/>
      <c r="Y743" s="72"/>
      <c r="Z743" s="72"/>
      <c r="AA743" s="72"/>
      <c r="AB743" s="72"/>
      <c r="AC743" s="72"/>
      <c r="AD743" s="72"/>
      <c r="AE743" s="72"/>
      <c r="AF743" s="72"/>
    </row>
    <row r="744" spans="1:32" x14ac:dyDescent="0.3">
      <c r="A744" s="73">
        <v>3</v>
      </c>
      <c r="B744" s="96">
        <v>44830</v>
      </c>
      <c r="C744" s="85" t="s">
        <v>219</v>
      </c>
      <c r="D744" s="99">
        <v>0.84375</v>
      </c>
      <c r="E744" s="85" t="s">
        <v>171</v>
      </c>
      <c r="G744" s="73">
        <f>$G$173</f>
        <v>0.66700000000000004</v>
      </c>
      <c r="H744" s="73">
        <f>DVOA!$F$177</f>
        <v>8</v>
      </c>
      <c r="I744" s="73">
        <f>DVOA!$F$179</f>
        <v>19</v>
      </c>
      <c r="J744" s="73">
        <f>DVOA!$F$183</f>
        <v>6</v>
      </c>
      <c r="K744" s="73">
        <f>DVOA!$F$186</f>
        <v>10</v>
      </c>
      <c r="L744" s="73">
        <f>DVOA!$F$187</f>
        <v>10</v>
      </c>
      <c r="M744" s="73">
        <f>DVOA!$F$188</f>
        <v>12</v>
      </c>
      <c r="N744" s="73">
        <f>DVOA!$F$191</f>
        <v>9</v>
      </c>
      <c r="O744" s="81">
        <f>DVOA!$F$180</f>
        <v>25</v>
      </c>
      <c r="P744" s="88"/>
      <c r="Q744" s="82">
        <f>DVOA!$AE$177</f>
        <v>15</v>
      </c>
      <c r="R744" s="73">
        <f>DVOA!$AE$178</f>
        <v>17</v>
      </c>
      <c r="S744" s="81">
        <f>DVOA!$AE$179</f>
        <v>4</v>
      </c>
      <c r="T744" s="75"/>
      <c r="U744" s="87">
        <f>DVOA!$AE$191</f>
        <v>4</v>
      </c>
      <c r="V744" s="88"/>
      <c r="W744" s="82">
        <f>DVOA!$AE$187</f>
        <v>6</v>
      </c>
      <c r="X744" s="72"/>
      <c r="Y744" s="72"/>
      <c r="Z744" s="72"/>
      <c r="AA744" s="72"/>
      <c r="AB744" s="72"/>
      <c r="AC744" s="72"/>
      <c r="AD744" s="72"/>
      <c r="AE744" s="72"/>
      <c r="AF744" s="72"/>
    </row>
    <row r="745" spans="1:32" x14ac:dyDescent="0.3">
      <c r="A745" s="73">
        <v>4</v>
      </c>
      <c r="B745" s="96">
        <v>44836</v>
      </c>
      <c r="C745" s="84" t="s">
        <v>210</v>
      </c>
      <c r="D745" s="99">
        <v>0.54166666666666663</v>
      </c>
      <c r="E745" s="85" t="s">
        <v>170</v>
      </c>
      <c r="G745" s="73">
        <f>$G$48</f>
        <v>0.66700000000000004</v>
      </c>
      <c r="H745" s="73">
        <f>DVOA!$F$114</f>
        <v>11</v>
      </c>
      <c r="I745" s="73">
        <f>DVOA!$F$116</f>
        <v>22</v>
      </c>
      <c r="J745" s="73">
        <f>DVOA!$F$120</f>
        <v>10</v>
      </c>
      <c r="K745" s="73">
        <f>DVOA!$F$123</f>
        <v>1</v>
      </c>
      <c r="L745" s="73">
        <f>DVOA!$F$124</f>
        <v>27</v>
      </c>
      <c r="M745" s="73">
        <f>DVOA!$F$125</f>
        <v>17</v>
      </c>
      <c r="N745" s="73">
        <f>DVOA!$F$128</f>
        <v>16</v>
      </c>
      <c r="O745" s="81">
        <f>DVOA!$F$117</f>
        <v>8</v>
      </c>
      <c r="P745" s="88"/>
      <c r="Q745" s="82">
        <f>DVOA!$AE$114</f>
        <v>28</v>
      </c>
      <c r="R745" s="73">
        <f>DVOA!$AE$115</f>
        <v>32</v>
      </c>
      <c r="S745" s="81">
        <f>DVOA!$AE$116</f>
        <v>6</v>
      </c>
      <c r="T745" s="75"/>
      <c r="U745" s="87">
        <f>DVOA!$AE$128</f>
        <v>22</v>
      </c>
      <c r="V745" s="88"/>
      <c r="W745" s="82">
        <f>DVOA!$AE$124</f>
        <v>23</v>
      </c>
      <c r="X745" s="72"/>
      <c r="Y745" s="72"/>
      <c r="Z745" s="72"/>
      <c r="AA745" s="72"/>
      <c r="AB745" s="72"/>
      <c r="AC745" s="72"/>
      <c r="AD745" s="72"/>
      <c r="AE745" s="72"/>
      <c r="AF745" s="72"/>
    </row>
    <row r="746" spans="1:32" x14ac:dyDescent="0.3">
      <c r="A746" s="73">
        <v>5</v>
      </c>
      <c r="B746" s="96">
        <v>44843</v>
      </c>
      <c r="C746" s="84" t="s">
        <v>158</v>
      </c>
      <c r="D746" s="99">
        <v>0.39583333333333331</v>
      </c>
      <c r="E746" s="85" t="s">
        <v>172</v>
      </c>
      <c r="G746" s="73">
        <f>$G$109</f>
        <v>0.66700000000000004</v>
      </c>
      <c r="H746" s="73">
        <f>DVOA!$F$240</f>
        <v>19</v>
      </c>
      <c r="I746" s="73">
        <f>DVOA!$F$242</f>
        <v>32</v>
      </c>
      <c r="J746" s="73">
        <f>DVOA!$F$246</f>
        <v>13</v>
      </c>
      <c r="K746" s="73">
        <f>DVOA!$F$249</f>
        <v>32</v>
      </c>
      <c r="L746" s="73">
        <f>DVOA!$F$250</f>
        <v>3</v>
      </c>
      <c r="M746" s="73">
        <f>DVOA!$F$251</f>
        <v>5</v>
      </c>
      <c r="N746" s="73">
        <f>DVOA!$F$254</f>
        <v>14</v>
      </c>
      <c r="O746" s="81">
        <f>DVOA!$F$243</f>
        <v>17</v>
      </c>
      <c r="P746" s="88"/>
      <c r="Q746" s="82">
        <f>DVOA!$AE$240</f>
        <v>9</v>
      </c>
      <c r="R746" s="73">
        <f>DVOA!$AE$241</f>
        <v>13</v>
      </c>
      <c r="S746" s="81">
        <f>DVOA!$AE$242</f>
        <v>7</v>
      </c>
      <c r="T746" s="75"/>
      <c r="U746" s="87">
        <f>DVOA!$AE$254</f>
        <v>14</v>
      </c>
      <c r="V746" s="88"/>
      <c r="W746" s="82">
        <f>DVOA!$AE$250</f>
        <v>12</v>
      </c>
      <c r="X746" s="72"/>
      <c r="Y746" s="72"/>
      <c r="Z746" s="72"/>
      <c r="AA746" s="72"/>
      <c r="AB746" s="72"/>
      <c r="AC746" s="72"/>
      <c r="AD746" s="72"/>
      <c r="AE746" s="72"/>
      <c r="AF746" s="72"/>
    </row>
    <row r="747" spans="1:32" x14ac:dyDescent="0.3">
      <c r="A747" s="73">
        <v>6</v>
      </c>
      <c r="B747" s="96">
        <v>44850</v>
      </c>
      <c r="C747" s="84" t="s">
        <v>203</v>
      </c>
      <c r="D747" s="99">
        <v>0.54166666666666663</v>
      </c>
      <c r="E747" s="85" t="s">
        <v>169</v>
      </c>
      <c r="G747" s="73">
        <f>$G$53</f>
        <v>0.66700000000000004</v>
      </c>
      <c r="H747" s="73">
        <f>DVOA!$F$51</f>
        <v>18</v>
      </c>
      <c r="I747" s="73">
        <f>DVOA!$F$53</f>
        <v>23</v>
      </c>
      <c r="J747" s="73">
        <f>DVOA!$F$57</f>
        <v>15</v>
      </c>
      <c r="K747" s="73">
        <f>DVOA!$F$60</f>
        <v>20</v>
      </c>
      <c r="L747" s="73">
        <f>DVOA!$F$61</f>
        <v>18</v>
      </c>
      <c r="M747" s="73">
        <f>DVOA!$F$62</f>
        <v>1</v>
      </c>
      <c r="N747" s="73">
        <f>DVOA!$F$65</f>
        <v>26</v>
      </c>
      <c r="O747" s="81">
        <f>DVOA!$F$54</f>
        <v>14</v>
      </c>
      <c r="P747" s="88"/>
      <c r="Q747" s="82">
        <f>DVOA!$AE$51</f>
        <v>1</v>
      </c>
      <c r="R747" s="73">
        <f>DVOA!$AE$52</f>
        <v>1</v>
      </c>
      <c r="S747" s="81">
        <f>DVOA!$AE$53</f>
        <v>19</v>
      </c>
      <c r="T747" s="75"/>
      <c r="U747" s="87">
        <f>DVOA!$AE$65</f>
        <v>1</v>
      </c>
      <c r="V747" s="88"/>
      <c r="W747" s="82">
        <f>DVOA!$AE$61</f>
        <v>3</v>
      </c>
      <c r="X747" s="72"/>
      <c r="Y747" s="72"/>
      <c r="Z747" s="72"/>
      <c r="AA747" s="72"/>
      <c r="AB747" s="72"/>
      <c r="AC747" s="72"/>
      <c r="AD747" s="72"/>
      <c r="AE747" s="72"/>
      <c r="AF747" s="72"/>
    </row>
    <row r="748" spans="1:32" x14ac:dyDescent="0.3">
      <c r="A748" s="73">
        <v>7</v>
      </c>
      <c r="B748" s="96">
        <v>44857</v>
      </c>
      <c r="C748" s="84" t="s">
        <v>153</v>
      </c>
      <c r="D748" s="99">
        <v>0.54166666666666663</v>
      </c>
      <c r="E748" s="85" t="s">
        <v>170</v>
      </c>
      <c r="G748" s="73">
        <f>$G$81</f>
        <v>0.66700000000000004</v>
      </c>
      <c r="H748" s="73">
        <f>DVOA!$F$303</f>
        <v>4</v>
      </c>
      <c r="I748" s="73">
        <f>DVOA!$F$305</f>
        <v>1</v>
      </c>
      <c r="J748" s="73">
        <f>DVOA!$F$309</f>
        <v>7</v>
      </c>
      <c r="K748" s="73">
        <f>DVOA!$F$312</f>
        <v>4</v>
      </c>
      <c r="L748" s="73">
        <f>DVOA!$F$313</f>
        <v>17</v>
      </c>
      <c r="M748" s="73">
        <f>DVOA!$F$314</f>
        <v>14</v>
      </c>
      <c r="N748" s="73">
        <f>DVOA!$F$317</f>
        <v>11</v>
      </c>
      <c r="O748" s="81">
        <f>DVOA!$F$306</f>
        <v>13</v>
      </c>
      <c r="P748" s="88"/>
      <c r="Q748" s="82">
        <f>DVOA!$AE$303</f>
        <v>5</v>
      </c>
      <c r="R748" s="73">
        <f>DVOA!$AE$304</f>
        <v>2</v>
      </c>
      <c r="S748" s="81">
        <f>DVOA!$AE$305</f>
        <v>18</v>
      </c>
      <c r="T748" s="75"/>
      <c r="U748" s="87">
        <f>DVOA!$AE$317</f>
        <v>17</v>
      </c>
      <c r="V748" s="88"/>
      <c r="W748" s="82">
        <f>DVOA!$AE$313</f>
        <v>2</v>
      </c>
      <c r="X748" s="72"/>
      <c r="Y748" s="72"/>
      <c r="Z748" s="72"/>
      <c r="AA748" s="72"/>
      <c r="AB748" s="72"/>
      <c r="AC748" s="72"/>
      <c r="AD748" s="72"/>
      <c r="AE748" s="72"/>
      <c r="AF748" s="72"/>
    </row>
    <row r="749" spans="1:32" x14ac:dyDescent="0.3">
      <c r="A749" s="73">
        <v>8</v>
      </c>
      <c r="B749" s="96">
        <v>44864</v>
      </c>
      <c r="C749" s="84" t="s">
        <v>161</v>
      </c>
      <c r="D749" s="99">
        <v>0.68402777777777779</v>
      </c>
      <c r="E749" s="85" t="s">
        <v>170</v>
      </c>
      <c r="G749" s="85">
        <f>$G$11</f>
        <v>0.33300000000000002</v>
      </c>
      <c r="H749" s="85">
        <f>DVOA!$F$597</f>
        <v>3</v>
      </c>
      <c r="I749" s="85">
        <f>DVOA!$F$599</f>
        <v>3</v>
      </c>
      <c r="J749" s="85">
        <f>DVOA!$F$603</f>
        <v>5</v>
      </c>
      <c r="K749" s="85">
        <f>DVOA!$F$606</f>
        <v>5</v>
      </c>
      <c r="L749" s="85">
        <f>DVOA!$F$607</f>
        <v>11</v>
      </c>
      <c r="M749" s="85">
        <f>DVOA!$F$608</f>
        <v>32</v>
      </c>
      <c r="N749" s="85">
        <f>DVOA!$F$611</f>
        <v>2</v>
      </c>
      <c r="O749" s="90">
        <f>DVOA!$F$600</f>
        <v>5</v>
      </c>
      <c r="P749" s="88"/>
      <c r="Q749" s="91">
        <f>DVOA!$AE$597</f>
        <v>23</v>
      </c>
      <c r="R749" s="85">
        <f>DVOA!$AE$598</f>
        <v>19</v>
      </c>
      <c r="S749" s="90">
        <f>DVOA!$AE$599</f>
        <v>20</v>
      </c>
      <c r="T749" s="75"/>
      <c r="U749" s="94">
        <f>DVOA!$AE$611</f>
        <v>16</v>
      </c>
      <c r="V749" s="88"/>
      <c r="W749" s="82">
        <f>DVOA!$AE$607</f>
        <v>9</v>
      </c>
      <c r="X749" s="72"/>
      <c r="Y749" s="72"/>
      <c r="Z749" s="72"/>
      <c r="AA749" s="72"/>
      <c r="AB749" s="72"/>
      <c r="AC749" s="72"/>
      <c r="AD749" s="72"/>
      <c r="AE749" s="72"/>
      <c r="AF749" s="72"/>
    </row>
    <row r="750" spans="1:32" x14ac:dyDescent="0.3">
      <c r="A750" s="73">
        <v>9</v>
      </c>
      <c r="B750" s="96" t="s">
        <v>147</v>
      </c>
      <c r="C750" s="101" t="s">
        <v>162</v>
      </c>
      <c r="D750" s="102" t="s">
        <v>162</v>
      </c>
      <c r="E750" s="101" t="s">
        <v>162</v>
      </c>
      <c r="G750" s="101" t="s">
        <v>162</v>
      </c>
      <c r="H750" s="101" t="s">
        <v>162</v>
      </c>
      <c r="I750" s="101" t="s">
        <v>162</v>
      </c>
      <c r="J750" s="101" t="s">
        <v>162</v>
      </c>
      <c r="K750" s="101" t="s">
        <v>162</v>
      </c>
      <c r="L750" s="101" t="s">
        <v>162</v>
      </c>
      <c r="M750" s="101" t="s">
        <v>162</v>
      </c>
      <c r="N750" s="101" t="s">
        <v>162</v>
      </c>
      <c r="O750" s="101" t="s">
        <v>162</v>
      </c>
      <c r="P750" s="88"/>
      <c r="Q750" s="101" t="s">
        <v>162</v>
      </c>
      <c r="R750" s="101" t="s">
        <v>162</v>
      </c>
      <c r="S750" s="101" t="s">
        <v>162</v>
      </c>
      <c r="T750" s="75"/>
      <c r="U750" s="101" t="s">
        <v>162</v>
      </c>
      <c r="V750" s="88"/>
      <c r="W750" s="101" t="s">
        <v>162</v>
      </c>
      <c r="X750" s="72"/>
      <c r="Y750" s="72"/>
      <c r="Z750" s="72"/>
      <c r="AA750" s="72"/>
      <c r="AB750" s="72"/>
      <c r="AC750" s="72"/>
      <c r="AD750" s="72"/>
      <c r="AE750" s="72"/>
      <c r="AF750" s="72"/>
    </row>
    <row r="751" spans="1:32" x14ac:dyDescent="0.3">
      <c r="A751" s="73">
        <v>10</v>
      </c>
      <c r="B751" s="96">
        <v>44878</v>
      </c>
      <c r="C751" s="84" t="s">
        <v>157</v>
      </c>
      <c r="D751" s="99">
        <v>0.54166666666666663</v>
      </c>
      <c r="E751" s="84" t="s">
        <v>169</v>
      </c>
      <c r="F751" s="113"/>
      <c r="G751" s="84">
        <f>$G$168</f>
        <v>0</v>
      </c>
      <c r="H751" s="85">
        <f>DVOA!$F$261</f>
        <v>17</v>
      </c>
      <c r="I751" s="85">
        <f>DVOA!$F$263</f>
        <v>30</v>
      </c>
      <c r="J751" s="85">
        <f>DVOA!$F$267</f>
        <v>9</v>
      </c>
      <c r="K751" s="85">
        <f>DVOA!$F$270</f>
        <v>24</v>
      </c>
      <c r="L751" s="85">
        <f>DVOA!$F$271</f>
        <v>5</v>
      </c>
      <c r="M751" s="85">
        <f>DVOA!$F$272</f>
        <v>27</v>
      </c>
      <c r="N751" s="85">
        <f>DVOA!$F$275</f>
        <v>10</v>
      </c>
      <c r="O751" s="90">
        <f>DVOA!$F$264</f>
        <v>3</v>
      </c>
      <c r="P751" s="88"/>
      <c r="Q751" s="91">
        <f>DVOA!$AE$261</f>
        <v>30</v>
      </c>
      <c r="R751" s="85">
        <f>DVOA!$AE$262</f>
        <v>29</v>
      </c>
      <c r="S751" s="90">
        <f>DVOA!$AE$263</f>
        <v>28</v>
      </c>
      <c r="T751" s="75"/>
      <c r="U751" s="94">
        <f>DVOA!$AE$275</f>
        <v>2</v>
      </c>
      <c r="V751" s="88"/>
      <c r="W751" s="112">
        <f>DVOA!$AE$271</f>
        <v>25</v>
      </c>
      <c r="X751" s="72"/>
      <c r="Y751" s="72"/>
      <c r="Z751" s="72"/>
      <c r="AA751" s="72"/>
      <c r="AB751" s="72"/>
      <c r="AC751" s="72"/>
      <c r="AD751" s="72"/>
      <c r="AE751" s="72"/>
      <c r="AF751" s="72"/>
    </row>
    <row r="752" spans="1:32" x14ac:dyDescent="0.3">
      <c r="A752" s="73">
        <v>11</v>
      </c>
      <c r="B752" s="96">
        <v>44885</v>
      </c>
      <c r="C752" s="84" t="s">
        <v>182</v>
      </c>
      <c r="D752" s="99">
        <v>0.54166666666666663</v>
      </c>
      <c r="E752" s="85" t="s">
        <v>170</v>
      </c>
      <c r="G752" s="73">
        <f>$G$113</f>
        <v>0.33300000000000002</v>
      </c>
      <c r="H752" s="73">
        <f>DVOA!$F$219</f>
        <v>22</v>
      </c>
      <c r="I752" s="73">
        <f>DVOA!$F$221</f>
        <v>24</v>
      </c>
      <c r="J752" s="73">
        <f>DVOA!$F$225</f>
        <v>19</v>
      </c>
      <c r="K752" s="73">
        <f>DVOA!$F$228</f>
        <v>19</v>
      </c>
      <c r="L752" s="73">
        <f>DVOA!$F$229</f>
        <v>24</v>
      </c>
      <c r="M752" s="73">
        <f>DVOA!$F$230</f>
        <v>18</v>
      </c>
      <c r="N752" s="73">
        <f>DVOA!$F$233</f>
        <v>18</v>
      </c>
      <c r="O752" s="81">
        <f>DVOA!$F$222</f>
        <v>22</v>
      </c>
      <c r="P752" s="88"/>
      <c r="Q752" s="82">
        <f>DVOA!$AE$219</f>
        <v>7</v>
      </c>
      <c r="R752" s="73">
        <f>DVOA!$AE$220</f>
        <v>12</v>
      </c>
      <c r="S752" s="81">
        <f>DVOA!$AE$221</f>
        <v>5</v>
      </c>
      <c r="T752" s="75"/>
      <c r="U752" s="87">
        <f>DVOA!$AE$233</f>
        <v>11</v>
      </c>
      <c r="V752" s="88"/>
      <c r="W752" s="82">
        <f>DVOA!$AE$229</f>
        <v>13</v>
      </c>
      <c r="X752" s="72"/>
      <c r="Y752" s="72"/>
      <c r="Z752" s="72"/>
      <c r="AA752" s="72"/>
      <c r="AB752" s="72"/>
      <c r="AC752" s="72"/>
      <c r="AD752" s="72"/>
      <c r="AE752" s="72"/>
      <c r="AF752" s="72"/>
    </row>
    <row r="753" spans="1:32" x14ac:dyDescent="0.3">
      <c r="A753" s="73">
        <v>12</v>
      </c>
      <c r="B753" s="96">
        <v>44889</v>
      </c>
      <c r="C753" s="84" t="s">
        <v>167</v>
      </c>
      <c r="D753" s="99">
        <v>0.6875</v>
      </c>
      <c r="E753" s="84" t="s">
        <v>170</v>
      </c>
      <c r="G753" s="77">
        <f>$G$173</f>
        <v>0.66700000000000004</v>
      </c>
      <c r="H753" s="73">
        <f>DVOA!$F$177</f>
        <v>8</v>
      </c>
      <c r="I753" s="73">
        <f>DVOA!$F$179</f>
        <v>19</v>
      </c>
      <c r="J753" s="73">
        <f>DVOA!$F$183</f>
        <v>6</v>
      </c>
      <c r="K753" s="73">
        <f>DVOA!$F$186</f>
        <v>10</v>
      </c>
      <c r="L753" s="73">
        <f>DVOA!$F$187</f>
        <v>10</v>
      </c>
      <c r="M753" s="73">
        <f>DVOA!$F$188</f>
        <v>12</v>
      </c>
      <c r="N753" s="73">
        <f>DVOA!$F$191</f>
        <v>9</v>
      </c>
      <c r="O753" s="81">
        <f>DVOA!$F$180</f>
        <v>25</v>
      </c>
      <c r="P753" s="88"/>
      <c r="Q753" s="82">
        <f>DVOA!$AE$177</f>
        <v>15</v>
      </c>
      <c r="R753" s="73">
        <f>DVOA!$AE$178</f>
        <v>17</v>
      </c>
      <c r="S753" s="81">
        <f>DVOA!$AE$179</f>
        <v>4</v>
      </c>
      <c r="T753" s="75"/>
      <c r="U753" s="87">
        <f>DVOA!$AE$191</f>
        <v>4</v>
      </c>
      <c r="V753" s="88"/>
      <c r="W753" s="82">
        <f>DVOA!$AE$187</f>
        <v>6</v>
      </c>
      <c r="X753" s="72"/>
      <c r="Y753" s="72"/>
      <c r="Z753" s="72"/>
      <c r="AA753" s="72"/>
      <c r="AB753" s="72"/>
      <c r="AC753" s="72"/>
      <c r="AD753" s="72"/>
      <c r="AE753" s="72"/>
      <c r="AF753" s="72"/>
    </row>
    <row r="754" spans="1:32" x14ac:dyDescent="0.3">
      <c r="A754" s="73">
        <v>13</v>
      </c>
      <c r="B754" s="96">
        <v>44899</v>
      </c>
      <c r="C754" s="85" t="s">
        <v>223</v>
      </c>
      <c r="D754" s="99">
        <v>0.54166666666666663</v>
      </c>
      <c r="E754" s="85" t="s">
        <v>170</v>
      </c>
      <c r="G754" s="73">
        <f>$G$49</f>
        <v>0.33300000000000002</v>
      </c>
      <c r="H754" s="73">
        <f>DVOA!$F$660</f>
        <v>29</v>
      </c>
      <c r="I754" s="73">
        <f>DVOA!$F$662</f>
        <v>16</v>
      </c>
      <c r="J754" s="73">
        <f>DVOA!$F$666</f>
        <v>28</v>
      </c>
      <c r="K754" s="73">
        <f>DVOA!$F$669</f>
        <v>25</v>
      </c>
      <c r="L754" s="73">
        <f>DVOA!$F$670</f>
        <v>20</v>
      </c>
      <c r="M754" s="73">
        <f>DVOA!$F$671</f>
        <v>28</v>
      </c>
      <c r="N754" s="73">
        <f>DVOA!$F$674</f>
        <v>21</v>
      </c>
      <c r="O754" s="81">
        <f>DVOA!$F$663</f>
        <v>18</v>
      </c>
      <c r="P754" s="88"/>
      <c r="Q754" s="82">
        <f>DVOA!$AE$660</f>
        <v>29</v>
      </c>
      <c r="R754" s="73">
        <f>DVOA!$AE$661</f>
        <v>27</v>
      </c>
      <c r="S754" s="81">
        <f>DVOA!$AE$662</f>
        <v>25</v>
      </c>
      <c r="T754" s="75"/>
      <c r="U754" s="87">
        <f>DVOA!$AE$674</f>
        <v>18</v>
      </c>
      <c r="V754" s="88"/>
      <c r="W754" s="82">
        <f>DVOA!$AE$670</f>
        <v>32</v>
      </c>
      <c r="X754" s="72"/>
      <c r="Y754" s="72"/>
      <c r="Z754" s="72"/>
      <c r="AA754" s="72"/>
      <c r="AB754" s="72"/>
      <c r="AC754" s="72"/>
      <c r="AD754" s="72"/>
      <c r="AE754" s="72"/>
      <c r="AF754" s="72"/>
    </row>
    <row r="755" spans="1:32" x14ac:dyDescent="0.3">
      <c r="A755" s="73">
        <v>14</v>
      </c>
      <c r="B755" s="96">
        <v>44906</v>
      </c>
      <c r="C755" s="84" t="s">
        <v>173</v>
      </c>
      <c r="D755" s="99">
        <v>0.54166666666666663</v>
      </c>
      <c r="E755" s="85" t="s">
        <v>170</v>
      </c>
      <c r="G755" s="73">
        <f>$G$10</f>
        <v>1</v>
      </c>
      <c r="H755" s="73">
        <f>DVOA!$F$534</f>
        <v>6</v>
      </c>
      <c r="I755" s="73">
        <f>DVOA!$F$536</f>
        <v>25</v>
      </c>
      <c r="J755" s="73">
        <f>DVOA!$F$540</f>
        <v>3</v>
      </c>
      <c r="K755" s="73">
        <f>DVOA!$F$543</f>
        <v>7</v>
      </c>
      <c r="L755" s="73">
        <f>DVOA!$F$544</f>
        <v>4</v>
      </c>
      <c r="M755" s="73">
        <f>DVOA!$F$545</f>
        <v>13</v>
      </c>
      <c r="N755" s="73">
        <f>DVOA!$F$548</f>
        <v>7</v>
      </c>
      <c r="O755" s="81">
        <f>DVOA!$F$537</f>
        <v>16</v>
      </c>
      <c r="P755" s="88"/>
      <c r="Q755" s="82">
        <f>DVOA!$AE$534</f>
        <v>4</v>
      </c>
      <c r="R755" s="73">
        <f>DVOA!$AE$535</f>
        <v>4</v>
      </c>
      <c r="S755" s="81">
        <f>DVOA!$AE$536</f>
        <v>10</v>
      </c>
      <c r="T755" s="75"/>
      <c r="U755" s="87">
        <f>DVOA!$AE$548</f>
        <v>28</v>
      </c>
      <c r="V755" s="88"/>
      <c r="W755" s="82">
        <f>DVOA!$AE$544</f>
        <v>4</v>
      </c>
      <c r="X755" s="72"/>
      <c r="Y755" s="72"/>
      <c r="Z755" s="72"/>
      <c r="AA755" s="72"/>
      <c r="AB755" s="72"/>
      <c r="AC755" s="72"/>
      <c r="AD755" s="72"/>
      <c r="AE755" s="72"/>
      <c r="AF755" s="72"/>
    </row>
    <row r="756" spans="1:32" x14ac:dyDescent="0.3">
      <c r="A756" s="73">
        <v>15</v>
      </c>
      <c r="B756" s="96">
        <v>44913</v>
      </c>
      <c r="C756" s="85" t="s">
        <v>222</v>
      </c>
      <c r="D756" s="99" t="s">
        <v>200</v>
      </c>
      <c r="E756" s="85"/>
      <c r="G756" s="73">
        <f>$G$49</f>
        <v>0.33300000000000002</v>
      </c>
      <c r="H756" s="73">
        <f>DVOA!$F$660</f>
        <v>29</v>
      </c>
      <c r="I756" s="73">
        <f>DVOA!$F$662</f>
        <v>16</v>
      </c>
      <c r="J756" s="73">
        <f>DVOA!$F$666</f>
        <v>28</v>
      </c>
      <c r="K756" s="73">
        <f>DVOA!$F$669</f>
        <v>25</v>
      </c>
      <c r="L756" s="73">
        <f>DVOA!$F$670</f>
        <v>20</v>
      </c>
      <c r="M756" s="73">
        <f>DVOA!$F$671</f>
        <v>28</v>
      </c>
      <c r="N756" s="73">
        <f>DVOA!$F$674</f>
        <v>21</v>
      </c>
      <c r="O756" s="81">
        <f>DVOA!$F$663</f>
        <v>18</v>
      </c>
      <c r="P756" s="88"/>
      <c r="Q756" s="82">
        <f>DVOA!$AE$660</f>
        <v>29</v>
      </c>
      <c r="R756" s="73">
        <f>DVOA!$AE$661</f>
        <v>27</v>
      </c>
      <c r="S756" s="81">
        <f>DVOA!$AE$662</f>
        <v>25</v>
      </c>
      <c r="T756" s="75"/>
      <c r="U756" s="87">
        <f>DVOA!$AE$674</f>
        <v>18</v>
      </c>
      <c r="V756" s="88"/>
      <c r="W756" s="82">
        <f>DVOA!$AE$670</f>
        <v>32</v>
      </c>
      <c r="X756" s="72"/>
      <c r="Y756" s="72"/>
      <c r="Z756" s="72"/>
      <c r="AA756" s="72"/>
      <c r="AB756" s="72"/>
      <c r="AC756" s="72"/>
      <c r="AD756" s="72"/>
      <c r="AE756" s="72"/>
      <c r="AF756" s="72"/>
    </row>
    <row r="757" spans="1:32" x14ac:dyDescent="0.3">
      <c r="A757" s="73">
        <v>16</v>
      </c>
      <c r="B757" s="96">
        <v>44919</v>
      </c>
      <c r="C757" s="84" t="s">
        <v>207</v>
      </c>
      <c r="D757" s="99">
        <v>0.54166666666666663</v>
      </c>
      <c r="E757" s="85" t="s">
        <v>170</v>
      </c>
      <c r="G757" s="73">
        <f>$G$13</f>
        <v>0.66700000000000004</v>
      </c>
      <c r="H757" s="73">
        <f>DVOA!$F$429</f>
        <v>25</v>
      </c>
      <c r="I757" s="73">
        <f>DVOA!$F$431</f>
        <v>31</v>
      </c>
      <c r="J757" s="73">
        <f>DVOA!$F$435</f>
        <v>20</v>
      </c>
      <c r="K757" s="73">
        <f>DVOA!$F$438</f>
        <v>23</v>
      </c>
      <c r="L757" s="73">
        <f>DVOA!$F$439</f>
        <v>21</v>
      </c>
      <c r="M757" s="73">
        <f>DVOA!$F$440</f>
        <v>23</v>
      </c>
      <c r="N757" s="73">
        <f>DVOA!$F$443</f>
        <v>28</v>
      </c>
      <c r="O757" s="110">
        <f>DVOA!$F$432</f>
        <v>12</v>
      </c>
      <c r="P757" s="88"/>
      <c r="Q757" s="112">
        <f>DVOA!$AE$429</f>
        <v>11</v>
      </c>
      <c r="R757" s="73">
        <f>DVOA!$AE$430</f>
        <v>15</v>
      </c>
      <c r="S757" s="110">
        <f>DVOA!$AE$431</f>
        <v>3</v>
      </c>
      <c r="T757" s="75"/>
      <c r="U757" s="111">
        <f>DVOA!$AE$443</f>
        <v>20</v>
      </c>
      <c r="V757" s="88"/>
      <c r="W757" s="112">
        <f>DVOA!$AE$439</f>
        <v>17</v>
      </c>
      <c r="X757" s="72"/>
      <c r="Y757" s="72"/>
      <c r="Z757" s="72"/>
      <c r="AA757" s="72"/>
      <c r="AB757" s="72"/>
      <c r="AC757" s="72"/>
      <c r="AD757" s="72"/>
      <c r="AE757" s="72"/>
      <c r="AF757" s="72"/>
    </row>
    <row r="758" spans="1:32" x14ac:dyDescent="0.3">
      <c r="A758" s="73">
        <v>17</v>
      </c>
      <c r="B758" s="96">
        <v>44562</v>
      </c>
      <c r="C758" s="84" t="s">
        <v>166</v>
      </c>
      <c r="D758" s="99">
        <v>0.54166666666666663</v>
      </c>
      <c r="E758" s="85" t="s">
        <v>169</v>
      </c>
      <c r="G758" s="73">
        <f>$G$274</f>
        <v>0.5</v>
      </c>
      <c r="H758" s="73">
        <f>DVOA!$F$282</f>
        <v>13</v>
      </c>
      <c r="I758" s="73">
        <f>DVOA!$F$284</f>
        <v>2</v>
      </c>
      <c r="J758" s="73">
        <f>DVOA!$F$288</f>
        <v>27</v>
      </c>
      <c r="K758" s="73">
        <f>DVOA!$F$291</f>
        <v>27</v>
      </c>
      <c r="L758" s="73">
        <f>DVOA!$F$292</f>
        <v>16</v>
      </c>
      <c r="M758" s="73">
        <f>DVOA!$F$293</f>
        <v>16</v>
      </c>
      <c r="N758" s="73">
        <f>DVOA!$F$296</f>
        <v>29</v>
      </c>
      <c r="O758" s="81">
        <f>DVOA!$F$285</f>
        <v>24</v>
      </c>
      <c r="P758" s="88"/>
      <c r="Q758" s="82">
        <f>DVOA!$AE$282</f>
        <v>32</v>
      </c>
      <c r="R758" s="73">
        <f>DVOA!$AE$283</f>
        <v>31</v>
      </c>
      <c r="S758" s="81">
        <f>DVOA!$AE$284</f>
        <v>24</v>
      </c>
      <c r="T758" s="75"/>
      <c r="U758" s="87">
        <f>DVOA!$AE$296</f>
        <v>9</v>
      </c>
      <c r="V758" s="88"/>
      <c r="W758" s="82">
        <f>DVOA!$AE$292</f>
        <v>29</v>
      </c>
      <c r="X758" s="72"/>
      <c r="Y758" s="72"/>
      <c r="Z758" s="72"/>
      <c r="AA758" s="72"/>
      <c r="AB758" s="72"/>
      <c r="AC758" s="72"/>
      <c r="AD758" s="72"/>
      <c r="AE758" s="72"/>
      <c r="AF758" s="72"/>
    </row>
    <row r="759" spans="1:32" x14ac:dyDescent="0.3">
      <c r="A759" s="73">
        <v>18</v>
      </c>
      <c r="B759" s="96">
        <v>44569</v>
      </c>
      <c r="C759" s="84" t="s">
        <v>214</v>
      </c>
      <c r="D759" s="99" t="s">
        <v>200</v>
      </c>
      <c r="E759" s="85"/>
      <c r="G759" s="73">
        <f>$G$10</f>
        <v>1</v>
      </c>
      <c r="H759" s="73">
        <f>DVOA!$F$534</f>
        <v>6</v>
      </c>
      <c r="I759" s="73">
        <f>DVOA!$F$536</f>
        <v>25</v>
      </c>
      <c r="J759" s="73">
        <f>DVOA!$F$540</f>
        <v>3</v>
      </c>
      <c r="K759" s="73">
        <f>DVOA!$F$543</f>
        <v>7</v>
      </c>
      <c r="L759" s="73">
        <f>DVOA!$F$544</f>
        <v>4</v>
      </c>
      <c r="M759" s="73">
        <f>DVOA!$F$545</f>
        <v>13</v>
      </c>
      <c r="N759" s="73">
        <f>DVOA!$F$548</f>
        <v>7</v>
      </c>
      <c r="O759" s="81">
        <f>DVOA!$F$537</f>
        <v>16</v>
      </c>
      <c r="P759" s="79"/>
      <c r="Q759" s="82">
        <f>DVOA!$AE$534</f>
        <v>4</v>
      </c>
      <c r="R759" s="73">
        <f>DVOA!$AE$535</f>
        <v>4</v>
      </c>
      <c r="S759" s="81">
        <f>DVOA!$AE$536</f>
        <v>10</v>
      </c>
      <c r="T759" s="80"/>
      <c r="U759" s="87">
        <f>DVOA!$AE$548</f>
        <v>28</v>
      </c>
      <c r="V759" s="79"/>
      <c r="W759" s="82">
        <f>DVOA!$AE$544</f>
        <v>4</v>
      </c>
      <c r="X759" s="72"/>
      <c r="Y759" s="72"/>
      <c r="Z759" s="72"/>
      <c r="AA759" s="72"/>
      <c r="AB759" s="72"/>
      <c r="AC759" s="72"/>
      <c r="AD759" s="72"/>
      <c r="AE759" s="72"/>
      <c r="AF759" s="72"/>
    </row>
    <row r="761" spans="1:32" x14ac:dyDescent="0.3">
      <c r="B761" s="96" t="s">
        <v>148</v>
      </c>
      <c r="C761" s="73" t="s">
        <v>124</v>
      </c>
      <c r="D761" s="98" t="s">
        <v>144</v>
      </c>
      <c r="E761" s="73" t="s">
        <v>124</v>
      </c>
      <c r="F761" s="73" t="s">
        <v>145</v>
      </c>
      <c r="G761" s="73" t="s">
        <v>124</v>
      </c>
      <c r="H761" s="73" t="s">
        <v>146</v>
      </c>
      <c r="I761" s="73" t="s">
        <v>124</v>
      </c>
      <c r="J761" s="73" t="s">
        <v>110</v>
      </c>
      <c r="K761" s="73" t="s">
        <v>124</v>
      </c>
      <c r="L761" s="73" t="s">
        <v>111</v>
      </c>
      <c r="M761" s="73" t="s">
        <v>124</v>
      </c>
      <c r="N761" s="73" t="s">
        <v>112</v>
      </c>
      <c r="O761" s="73" t="s">
        <v>124</v>
      </c>
      <c r="P761" s="73" t="s">
        <v>113</v>
      </c>
      <c r="Q761" s="73" t="s">
        <v>124</v>
      </c>
      <c r="R761" s="73" t="s">
        <v>114</v>
      </c>
      <c r="S761" s="81" t="s">
        <v>124</v>
      </c>
      <c r="T761" s="71"/>
      <c r="U761" s="82" t="s">
        <v>33</v>
      </c>
      <c r="V761" s="73" t="s">
        <v>124</v>
      </c>
      <c r="W761" s="73" t="s">
        <v>34</v>
      </c>
      <c r="X761" s="73" t="s">
        <v>124</v>
      </c>
      <c r="Y761" s="73" t="s">
        <v>35</v>
      </c>
      <c r="Z761" s="81" t="s">
        <v>124</v>
      </c>
      <c r="AA761" s="71"/>
      <c r="AB761" s="87" t="s">
        <v>149</v>
      </c>
      <c r="AC761" s="81" t="s">
        <v>124</v>
      </c>
      <c r="AD761" s="71"/>
      <c r="AE761" s="82" t="s">
        <v>150</v>
      </c>
      <c r="AF761" s="73" t="s">
        <v>124</v>
      </c>
    </row>
    <row r="762" spans="1:32" x14ac:dyDescent="0.3">
      <c r="A762" s="73" t="s">
        <v>132</v>
      </c>
      <c r="B762" s="104">
        <f>AVERAGE(G742,G743,G744,G745,G746,G747,G748,G749,G751,G753,G752,G754,G755,G756,G757,G758,G759)</f>
        <v>0.53923529411764703</v>
      </c>
      <c r="C762" s="73">
        <f>$AJ$26</f>
        <v>9</v>
      </c>
      <c r="D762" s="104">
        <f>AVERAGE(H742,H743,H744,H745,H746,H747,H748,H749,H751,H753,H752,H754,H755,H756,H757,H758,H759)</f>
        <v>15.176470588235293</v>
      </c>
      <c r="E762" s="73">
        <f>$AJ$61</f>
        <v>8</v>
      </c>
      <c r="F762" s="104">
        <f>AVERAGE(I742,I743,I744,I745,I746,I747,I748,I749,I751,I753,I752,I754,I755,I756,I757,I758,I759)</f>
        <v>18.882352941176471</v>
      </c>
      <c r="G762" s="73">
        <f>$AJ$96</f>
        <v>24</v>
      </c>
      <c r="H762" s="104">
        <f>AVERAGE(J742,J743,J744,J745,J746,J747,J748,J749,J751,J753,J752,J754,J755,J756,J757,J758,J759)</f>
        <v>14.235294117647058</v>
      </c>
      <c r="I762" s="73">
        <f>$AJ$131</f>
        <v>3</v>
      </c>
      <c r="J762" s="104">
        <f>AVERAGE(K742,K743,K744,K745,K746,K747,K748,K749,K751,K753,K752,K754,K755,K756,K757,K758,K759)</f>
        <v>16.764705882352942</v>
      </c>
      <c r="K762" s="73">
        <f>$AJ$166</f>
        <v>19</v>
      </c>
      <c r="L762" s="104">
        <f>AVERAGE(L742,L743,L744,L745,L746,L747,L748,L749,L751,L753,L752,L754,L755,L756,L757,L758,L759)</f>
        <v>14.705882352941176</v>
      </c>
      <c r="M762" s="73">
        <f>$AJ$201</f>
        <v>8</v>
      </c>
      <c r="N762" s="104">
        <f>AVERAGE(M742,M743,M744,M745,M746,M747,M748,M749,M751,M753,M752,M754,M755,M756,M757,M758,M759)</f>
        <v>17.705882352941178</v>
      </c>
      <c r="O762" s="73">
        <f>$AJ$236</f>
        <v>22</v>
      </c>
      <c r="P762" s="104">
        <f>AVERAGE(N742,N743,N744,N745,N746,N747,N748,N749,N751,N753,N752,N754,N755,N756,N757,N758,N759)</f>
        <v>15.294117647058824</v>
      </c>
      <c r="Q762" s="73">
        <f>$AJ$271</f>
        <v>5</v>
      </c>
      <c r="R762" s="104">
        <f>AVERAGE(O742,O743,O744,O745,O746,O747,O748,O749,O751,O753,O752,O754,O755,O756,O757,O758,O759)</f>
        <v>14.647058823529411</v>
      </c>
      <c r="S762" s="81">
        <f>$AJ$306</f>
        <v>9</v>
      </c>
      <c r="T762" s="75"/>
      <c r="U762" s="104">
        <f>AVERAGE(Q742,Q743,Q744,Q745,Q746,Q747,Q748,Q749,Q751,Q753,Q752,Q754,Q755,Q756,Q757,Q758,Q759)</f>
        <v>16.705882352941178</v>
      </c>
      <c r="V762" s="73">
        <f>$BL$61</f>
        <v>17</v>
      </c>
      <c r="W762" s="104">
        <f>AVERAGE(R742,R743,R744,R745,R746,R747,R748,R749,R751,R753,R752,R754,R755,R756,R757,R758,R759)</f>
        <v>16.941176470588236</v>
      </c>
      <c r="X762" s="73">
        <f>$BL$131</f>
        <v>21</v>
      </c>
      <c r="Y762" s="104">
        <f>AVERAGE(S742,S743,S744,S745,S746,S747,S748,S749,S751,S753,S752,S754,S755,S756,S757,S758,S759)</f>
        <v>14.352941176470589</v>
      </c>
      <c r="Z762" s="81">
        <f>$BL$96</f>
        <v>10</v>
      </c>
      <c r="AA762" s="75"/>
      <c r="AB762" s="105">
        <f>AVERAGE(U742,U743,U744,U745,U746,U747,U748,U749,U751,U753,U752,U754,U755,U756,U757,U758,U759)</f>
        <v>14.176470588235293</v>
      </c>
      <c r="AC762" s="73">
        <f>$CN$96</f>
        <v>7</v>
      </c>
      <c r="AD762" s="75"/>
      <c r="AE762" s="104">
        <f>AVERAGE(W742,W743,W744,W745,W746,W747,W748,W749,W751,W753,W752,W754,W755,W756,W757,W758,W759)</f>
        <v>15.352941176470589</v>
      </c>
      <c r="AF762" s="73">
        <f>$CN$61</f>
        <v>7</v>
      </c>
    </row>
    <row r="763" spans="1:32" x14ac:dyDescent="0.3">
      <c r="A763" s="73" t="s">
        <v>133</v>
      </c>
      <c r="B763" s="104">
        <f>AVERAGE(G742,G743,G744,G745,G746,G747,G748,G749)</f>
        <v>0.54174999999999995</v>
      </c>
      <c r="C763" s="73">
        <f>$AN$26</f>
        <v>10</v>
      </c>
      <c r="D763" s="104">
        <f>AVERAGE(H742,H743,H744,H745,H746,H747,H748,H749)</f>
        <v>12.875</v>
      </c>
      <c r="E763" s="73">
        <f>$AN$61</f>
        <v>3</v>
      </c>
      <c r="F763" s="104">
        <f>AVERAGE(I742,I743,I744,I745,I746,I747,I748,I749)</f>
        <v>16.625</v>
      </c>
      <c r="G763" s="73">
        <f>$AN$96</f>
        <v>16</v>
      </c>
      <c r="H763" s="104">
        <f>AVERAGE(J742,J743,J744,J745,J746,J747,J748,J749)</f>
        <v>12.375</v>
      </c>
      <c r="I763" s="73">
        <f>$AN$131</f>
        <v>1</v>
      </c>
      <c r="J763" s="104">
        <f>AVERAGE(K742,K743,K744,K745,K746,K747,K748,K749)</f>
        <v>14.75</v>
      </c>
      <c r="K763" s="73">
        <f>$AN$166</f>
        <v>8</v>
      </c>
      <c r="L763" s="104">
        <f>AVERAGE(L742,L743,L744,L745,L746,L747,L748,L749)</f>
        <v>15.75</v>
      </c>
      <c r="M763" s="73">
        <f>$AN$201</f>
        <v>15</v>
      </c>
      <c r="N763" s="104">
        <f>AVERAGE(M742,M743,M744,M745,M746,M747,M748,M749)</f>
        <v>15.375</v>
      </c>
      <c r="O763" s="73">
        <f>$AN$236</f>
        <v>13</v>
      </c>
      <c r="P763" s="104">
        <f>AVERAGE(N742,N743,N744,N745,N746,N747,N748,N749)</f>
        <v>13.75</v>
      </c>
      <c r="Q763" s="73">
        <f>$AN$271</f>
        <v>5</v>
      </c>
      <c r="R763" s="104">
        <f>AVERAGE(O742,O743,O744,O745,O746,O747,O748,O749)</f>
        <v>11.875</v>
      </c>
      <c r="S763" s="81">
        <f>$AN$306</f>
        <v>3</v>
      </c>
      <c r="T763" s="75"/>
      <c r="U763" s="104">
        <f>AVERAGE(Q742,Q743,Q744,Q745,Q746,Q747,Q748,Q749)</f>
        <v>15.375</v>
      </c>
      <c r="V763" s="73">
        <f>$BP$61</f>
        <v>11</v>
      </c>
      <c r="W763" s="104">
        <f>AVERAGE(R742,R743,R744,R745,R746,R747,R748,R749)</f>
        <v>15.25</v>
      </c>
      <c r="X763" s="73">
        <f>$BP$131</f>
        <v>11</v>
      </c>
      <c r="Y763" s="104">
        <f>AVERAGE(S742,S743,S744,S745,S746,S747,S748,S749)</f>
        <v>13.75</v>
      </c>
      <c r="Z763" s="81">
        <f>$BP$96</f>
        <v>9</v>
      </c>
      <c r="AA763" s="75"/>
      <c r="AB763" s="105">
        <f>AVERAGE(U742,U743,U744,U745,U746,U747,U748,U749)</f>
        <v>12.875</v>
      </c>
      <c r="AC763" s="73">
        <f>$CR$96</f>
        <v>5</v>
      </c>
      <c r="AD763" s="75"/>
      <c r="AE763" s="104">
        <f>AVERAGE(W742,W743,W744,W745,W746,W747,W748,W749)</f>
        <v>12.375</v>
      </c>
      <c r="AF763" s="73">
        <f>$CR$61</f>
        <v>4</v>
      </c>
    </row>
    <row r="764" spans="1:32" x14ac:dyDescent="0.3">
      <c r="A764" s="73" t="s">
        <v>134</v>
      </c>
      <c r="B764" s="104">
        <f>AVERAGE(G751,G752:G759)</f>
        <v>0.53700000000000003</v>
      </c>
      <c r="C764" s="73">
        <f>$AR$26</f>
        <v>12</v>
      </c>
      <c r="D764" s="104">
        <f>AVERAGE(H751,H752:H759)</f>
        <v>17.222222222222221</v>
      </c>
      <c r="E764" s="73">
        <f>$AR$61</f>
        <v>16</v>
      </c>
      <c r="F764" s="104">
        <f>AVERAGE(I751,I752:I759)</f>
        <v>20.888888888888889</v>
      </c>
      <c r="G764" s="73">
        <f>$AR$96</f>
        <v>28</v>
      </c>
      <c r="H764" s="104">
        <f>AVERAGE(J751,J752:J759)</f>
        <v>15.888888888888889</v>
      </c>
      <c r="I764" s="73">
        <f>$AR$131</f>
        <v>12</v>
      </c>
      <c r="J764" s="104">
        <f>AVERAGE(K751,K752:K759)</f>
        <v>18.555555555555557</v>
      </c>
      <c r="K764" s="73">
        <f>$AR$166</f>
        <v>23</v>
      </c>
      <c r="L764" s="104">
        <f>AVERAGE(L751,L752:L759)</f>
        <v>13.777777777777779</v>
      </c>
      <c r="M764" s="73">
        <f>$AR$201</f>
        <v>7</v>
      </c>
      <c r="N764" s="104">
        <f>AVERAGE(M751,M752:M759)</f>
        <v>19.777777777777779</v>
      </c>
      <c r="O764" s="73">
        <f>$AR$236</f>
        <v>29</v>
      </c>
      <c r="P764" s="104">
        <f>AVERAGE(N751,N752:N759)</f>
        <v>16.666666666666668</v>
      </c>
      <c r="Q764" s="73">
        <f>$AR$271</f>
        <v>19</v>
      </c>
      <c r="R764" s="104">
        <f>AVERAGE(O751,O752:O759)</f>
        <v>17.111111111111111</v>
      </c>
      <c r="S764" s="81">
        <f>$AR$306</f>
        <v>18</v>
      </c>
      <c r="T764" s="75"/>
      <c r="U764" s="104">
        <f>AVERAGE(Q751,Q752:Q759)</f>
        <v>17.888888888888889</v>
      </c>
      <c r="V764" s="73">
        <f>$BT$61</f>
        <v>23</v>
      </c>
      <c r="W764" s="104">
        <f>AVERAGE(R751,R752:R759)</f>
        <v>18.444444444444443</v>
      </c>
      <c r="X764" s="73">
        <f>$BT$131</f>
        <v>26</v>
      </c>
      <c r="Y764" s="104">
        <f>AVERAGE(S751,S752:S759)</f>
        <v>14.888888888888889</v>
      </c>
      <c r="Z764" s="81">
        <f>$BT$96</f>
        <v>12</v>
      </c>
      <c r="AA764" s="75"/>
      <c r="AB764" s="105">
        <f>AVERAGE(U751,U752:U759)</f>
        <v>15.333333333333334</v>
      </c>
      <c r="AC764" s="73">
        <f>$CV$96</f>
        <v>10</v>
      </c>
      <c r="AD764" s="75"/>
      <c r="AE764" s="104">
        <f>AVERAGE(W751,W752:W759)</f>
        <v>18</v>
      </c>
      <c r="AF764" s="73">
        <f>$CV$61</f>
        <v>25</v>
      </c>
    </row>
    <row r="765" spans="1:32" x14ac:dyDescent="0.3">
      <c r="A765" s="73" t="s">
        <v>135</v>
      </c>
      <c r="B765" s="104">
        <f>AVERAGE(G742,G743,G744,G745)</f>
        <v>0.5</v>
      </c>
      <c r="C765" s="73">
        <f>$AV$26</f>
        <v>13</v>
      </c>
      <c r="D765" s="104">
        <f>AVERAGE(H742,H743,H744,H745)</f>
        <v>14.75</v>
      </c>
      <c r="E765" s="73">
        <f>$AV$61</f>
        <v>11</v>
      </c>
      <c r="F765" s="104">
        <f>AVERAGE(I742,I743,I744,I745)</f>
        <v>18.5</v>
      </c>
      <c r="G765" s="73">
        <f>$AV$96</f>
        <v>20</v>
      </c>
      <c r="H765" s="104">
        <f>AVERAGE(J742,J743,J744,J745)</f>
        <v>14.75</v>
      </c>
      <c r="I765" s="73">
        <f>$AV$131</f>
        <v>11</v>
      </c>
      <c r="J765" s="104">
        <f>AVERAGE(K742,K743,K744,K745)</f>
        <v>14.25</v>
      </c>
      <c r="K765" s="73">
        <f>$AV$166</f>
        <v>8</v>
      </c>
      <c r="L765" s="104">
        <f>AVERAGE(L742,L743,L744,L745)</f>
        <v>19.25</v>
      </c>
      <c r="M765" s="73">
        <f>$AV$201</f>
        <v>21</v>
      </c>
      <c r="N765" s="104">
        <f>AVERAGE(M742,M743,M744,M745)</f>
        <v>17.75</v>
      </c>
      <c r="O765" s="73">
        <f>$AV$236</f>
        <v>18</v>
      </c>
      <c r="P765" s="104">
        <f>AVERAGE(N742,N743,N744,N745)</f>
        <v>14.25</v>
      </c>
      <c r="Q765" s="73">
        <f>$AV$271</f>
        <v>8</v>
      </c>
      <c r="R765" s="104">
        <f>AVERAGE(O742,O743,O744,O745)</f>
        <v>11.5</v>
      </c>
      <c r="S765" s="81">
        <f>$AV$306</f>
        <v>5</v>
      </c>
      <c r="T765" s="75"/>
      <c r="U765" s="104">
        <f>AVERAGE(Q742,Q743,Q744,Q745)</f>
        <v>21.25</v>
      </c>
      <c r="V765" s="73">
        <f>$BX$61</f>
        <v>27</v>
      </c>
      <c r="W765" s="104">
        <f>AVERAGE(R742,R743,R744,R745)</f>
        <v>21.75</v>
      </c>
      <c r="X765" s="73">
        <f>$BX$131</f>
        <v>29</v>
      </c>
      <c r="Y765" s="104">
        <f>AVERAGE(S742,S743,S744,S745)</f>
        <v>11.5</v>
      </c>
      <c r="Z765" s="81">
        <f>$BX$96</f>
        <v>5</v>
      </c>
      <c r="AA765" s="75"/>
      <c r="AB765" s="105">
        <f>AVERAGE(U742,U743,U744,U745)</f>
        <v>13.75</v>
      </c>
      <c r="AC765" s="73">
        <f>$CZ$96</f>
        <v>10</v>
      </c>
      <c r="AD765" s="75"/>
      <c r="AE765" s="104">
        <f>AVERAGE(W742,W743,W744,W745)</f>
        <v>18.25</v>
      </c>
      <c r="AF765" s="73">
        <f>$CZ$61</f>
        <v>22</v>
      </c>
    </row>
    <row r="766" spans="1:32" x14ac:dyDescent="0.3">
      <c r="A766" s="73" t="s">
        <v>136</v>
      </c>
      <c r="B766" s="104">
        <f>AVERAGE(G746,G747,G748,G749)</f>
        <v>0.58350000000000013</v>
      </c>
      <c r="C766" s="73">
        <f>$AZ$26</f>
        <v>5</v>
      </c>
      <c r="D766" s="104">
        <f>AVERAGE(H746,H747,H748,H749)</f>
        <v>11</v>
      </c>
      <c r="E766" s="73">
        <f>$AZ$61</f>
        <v>3</v>
      </c>
      <c r="F766" s="104">
        <f>AVERAGE(I746,I747,I748,I749)</f>
        <v>14.75</v>
      </c>
      <c r="G766" s="73">
        <f>$AZ$96</f>
        <v>9</v>
      </c>
      <c r="H766" s="104">
        <f>AVERAGE(J746,J747,J748,J749)</f>
        <v>10</v>
      </c>
      <c r="I766" s="73">
        <f>$AZ$131</f>
        <v>3</v>
      </c>
      <c r="J766" s="104">
        <f>AVERAGE(K746,K747,K748,K749)</f>
        <v>15.25</v>
      </c>
      <c r="K766" s="73">
        <f>$AZ$166</f>
        <v>14</v>
      </c>
      <c r="L766" s="104">
        <f>AVERAGE(L746,L747,L748,L749)</f>
        <v>12.25</v>
      </c>
      <c r="M766" s="73">
        <f>$AZ$201</f>
        <v>7</v>
      </c>
      <c r="N766" s="104">
        <f>AVERAGE(M746,M747,M748,M749)</f>
        <v>13</v>
      </c>
      <c r="O766" s="73">
        <f>$AZ$236</f>
        <v>9</v>
      </c>
      <c r="P766" s="104">
        <f>AVERAGE(N746,N747,N748,N749)</f>
        <v>13.25</v>
      </c>
      <c r="Q766" s="73">
        <f>$AZ$271</f>
        <v>6</v>
      </c>
      <c r="R766" s="104">
        <f>AVERAGE(O746,O747,O748,O749)</f>
        <v>12.25</v>
      </c>
      <c r="S766" s="81">
        <f>$AZ$306</f>
        <v>8</v>
      </c>
      <c r="T766" s="75"/>
      <c r="U766" s="104">
        <f>AVERAGE(Q746,Q747,Q748,Q749)</f>
        <v>9.5</v>
      </c>
      <c r="V766" s="73">
        <f>$CB$61</f>
        <v>1</v>
      </c>
      <c r="W766" s="104">
        <f>AVERAGE(R746,R747,R748,R749)</f>
        <v>8.75</v>
      </c>
      <c r="X766" s="73">
        <f>$CB$131</f>
        <v>3</v>
      </c>
      <c r="Y766" s="104">
        <f>AVERAGE(S746,S747,S748,S749)</f>
        <v>16</v>
      </c>
      <c r="Z766" s="81">
        <f>$CB$96</f>
        <v>15</v>
      </c>
      <c r="AA766" s="75"/>
      <c r="AB766" s="105">
        <f>AVERAGE(U746,U747,U748,U749)</f>
        <v>12</v>
      </c>
      <c r="AC766" s="73">
        <f>$DD$96</f>
        <v>6</v>
      </c>
      <c r="AD766" s="75"/>
      <c r="AE766" s="104">
        <f>AVERAGE(W746,W747,W748,W749)</f>
        <v>6.5</v>
      </c>
      <c r="AF766" s="73">
        <f>$DD$61</f>
        <v>2</v>
      </c>
    </row>
    <row r="767" spans="1:32" x14ac:dyDescent="0.3">
      <c r="A767" s="73" t="s">
        <v>137</v>
      </c>
      <c r="B767" s="104">
        <f>AVERAGE(G751,G752:G754)</f>
        <v>0.33324999999999999</v>
      </c>
      <c r="C767" s="73">
        <f>$BD$26</f>
        <v>30</v>
      </c>
      <c r="D767" s="104">
        <f>AVERAGE(H751,H752:H754)</f>
        <v>19</v>
      </c>
      <c r="E767" s="73">
        <f>$BD$61</f>
        <v>22</v>
      </c>
      <c r="F767" s="104">
        <f>AVERAGE(I751,I752:I754)</f>
        <v>22.25</v>
      </c>
      <c r="G767" s="73">
        <f>$BD$96</f>
        <v>28</v>
      </c>
      <c r="H767" s="104">
        <f>AVERAGE(J751,J752:J754)</f>
        <v>15.5</v>
      </c>
      <c r="I767" s="73">
        <f>$BD$131</f>
        <v>15</v>
      </c>
      <c r="J767" s="104">
        <f>AVERAGE(K751,K752:K754)</f>
        <v>19.5</v>
      </c>
      <c r="K767" s="73">
        <f>$BD$166</f>
        <v>27</v>
      </c>
      <c r="L767" s="104">
        <f>AVERAGE(L751,L752:L754)</f>
        <v>14.75</v>
      </c>
      <c r="M767" s="73">
        <f>$BD$201</f>
        <v>13</v>
      </c>
      <c r="N767" s="104">
        <f>AVERAGE(M751,M752:M754)</f>
        <v>21.25</v>
      </c>
      <c r="O767" s="73">
        <f>$BD$236</f>
        <v>26</v>
      </c>
      <c r="P767" s="104">
        <f>AVERAGE(N751,N752:N754)</f>
        <v>14.5</v>
      </c>
      <c r="Q767" s="73">
        <f>$BD$271</f>
        <v>9</v>
      </c>
      <c r="R767" s="104">
        <f>AVERAGE(O751,O752:O754)</f>
        <v>17</v>
      </c>
      <c r="S767" s="81">
        <f>$BD$306</f>
        <v>20</v>
      </c>
      <c r="T767" s="75"/>
      <c r="U767" s="104">
        <f>AVERAGE(Q751,Q752:Q754)</f>
        <v>20.25</v>
      </c>
      <c r="V767" s="73">
        <f>$CF$61</f>
        <v>27</v>
      </c>
      <c r="W767" s="104">
        <f>AVERAGE(R751,R752:R754)</f>
        <v>21.25</v>
      </c>
      <c r="X767" s="73">
        <f>$CF$131</f>
        <v>30</v>
      </c>
      <c r="Y767" s="104">
        <f>AVERAGE(S751,S752:S754)</f>
        <v>15.5</v>
      </c>
      <c r="Z767" s="81">
        <f>$CF$96</f>
        <v>13</v>
      </c>
      <c r="AA767" s="75"/>
      <c r="AB767" s="105">
        <f>AVERAGE(U751,U752:U754)</f>
        <v>8.75</v>
      </c>
      <c r="AC767" s="73">
        <f>$DH$96</f>
        <v>1</v>
      </c>
      <c r="AD767" s="75"/>
      <c r="AE767" s="104">
        <f>AVERAGE(W751,W752:W754)</f>
        <v>19</v>
      </c>
      <c r="AF767" s="73">
        <f>$DH$61</f>
        <v>23</v>
      </c>
    </row>
    <row r="768" spans="1:32" x14ac:dyDescent="0.3">
      <c r="A768" s="73" t="s">
        <v>138</v>
      </c>
      <c r="B768" s="104">
        <f>AVERAGE(G755,G756,G757,G758,G759)</f>
        <v>0.7</v>
      </c>
      <c r="C768" s="73">
        <f>$BH$26</f>
        <v>1</v>
      </c>
      <c r="D768" s="104">
        <f>AVERAGE(H755,H756,H757,H758,H759)</f>
        <v>15.8</v>
      </c>
      <c r="E768" s="73">
        <f>$BH$61</f>
        <v>12</v>
      </c>
      <c r="F768" s="104">
        <f>AVERAGE(I755,I756,I757,I758,I759)</f>
        <v>19.8</v>
      </c>
      <c r="G768" s="73">
        <f>$BH$96</f>
        <v>23</v>
      </c>
      <c r="H768" s="104">
        <f>AVERAGE(J755,J756,J757,J758,J759)</f>
        <v>16.2</v>
      </c>
      <c r="I768" s="73">
        <f>$BH$131</f>
        <v>17</v>
      </c>
      <c r="J768" s="104">
        <f>AVERAGE(K755,K756,K757,K758,K759)</f>
        <v>17.8</v>
      </c>
      <c r="K768" s="73">
        <f>$BH$166</f>
        <v>19</v>
      </c>
      <c r="L768" s="104">
        <f>AVERAGE(L755,L756,L757,L758,L759)</f>
        <v>13</v>
      </c>
      <c r="M768" s="73">
        <f>$BH$201</f>
        <v>8</v>
      </c>
      <c r="N768" s="104">
        <f>AVERAGE(M755,M756,M757,M758,M759)</f>
        <v>18.600000000000001</v>
      </c>
      <c r="O768" s="73">
        <f>$BH$236</f>
        <v>23</v>
      </c>
      <c r="P768" s="104">
        <f>AVERAGE(N755,N756,N757,N758,N759)</f>
        <v>18.399999999999999</v>
      </c>
      <c r="Q768" s="73">
        <f>$BH$271</f>
        <v>21</v>
      </c>
      <c r="R768" s="104">
        <f>AVERAGE(O755,O756,O757,O758,O759)</f>
        <v>17.2</v>
      </c>
      <c r="S768" s="81">
        <f>$BH$306</f>
        <v>21</v>
      </c>
      <c r="T768" s="80"/>
      <c r="U768" s="104">
        <f>AVERAGE(Q755,Q756,Q757,Q758,Q759)</f>
        <v>16</v>
      </c>
      <c r="V768" s="73">
        <f>$CJ$61</f>
        <v>14</v>
      </c>
      <c r="W768" s="104">
        <f>AVERAGE(R755,R756,R757,R758,R759)</f>
        <v>16.2</v>
      </c>
      <c r="X768" s="73">
        <f>$CJ$131</f>
        <v>17</v>
      </c>
      <c r="Y768" s="104">
        <f>AVERAGE(S755,S756,S757,S758,S759)</f>
        <v>14.4</v>
      </c>
      <c r="Z768" s="81">
        <f>$CJ$96</f>
        <v>10</v>
      </c>
      <c r="AA768" s="80"/>
      <c r="AB768" s="105">
        <f>AVERAGE(U755,U756,U757,U758,U759)</f>
        <v>20.6</v>
      </c>
      <c r="AC768" s="73">
        <f>$DL$96</f>
        <v>27</v>
      </c>
      <c r="AD768" s="80"/>
      <c r="AE768" s="104">
        <f>AVERAGE(W755,W756,W757,W758,W759)</f>
        <v>17.2</v>
      </c>
      <c r="AF768" s="73">
        <f>$DL$61</f>
        <v>16</v>
      </c>
    </row>
    <row r="770" spans="1:32" x14ac:dyDescent="0.3">
      <c r="A770" s="436" t="s">
        <v>96</v>
      </c>
      <c r="B770" s="437"/>
      <c r="C770" s="437"/>
      <c r="D770" s="437"/>
      <c r="E770" s="438"/>
    </row>
    <row r="771" spans="1:32" x14ac:dyDescent="0.3">
      <c r="A771" s="439"/>
      <c r="B771" s="440"/>
      <c r="C771" s="440"/>
      <c r="D771" s="440"/>
      <c r="E771" s="441"/>
    </row>
    <row r="772" spans="1:32" x14ac:dyDescent="0.3">
      <c r="A772" s="442"/>
      <c r="B772" s="443"/>
      <c r="C772" s="443"/>
      <c r="D772" s="443"/>
      <c r="E772" s="444"/>
      <c r="H772" s="306" t="s">
        <v>232</v>
      </c>
      <c r="I772" s="307"/>
      <c r="J772" s="307"/>
      <c r="K772" s="307"/>
      <c r="L772" s="307"/>
      <c r="M772" s="307"/>
      <c r="N772" s="307"/>
      <c r="O772" s="307"/>
      <c r="P772" s="307"/>
      <c r="Q772" s="307"/>
      <c r="R772" s="307"/>
      <c r="S772" s="307"/>
      <c r="T772" s="307"/>
      <c r="U772" s="307"/>
      <c r="V772" s="308"/>
      <c r="W772" s="86" t="s">
        <v>38</v>
      </c>
      <c r="X772" s="72"/>
      <c r="Y772" s="72"/>
      <c r="Z772" s="72"/>
      <c r="AA772" s="72"/>
      <c r="AB772" s="72"/>
      <c r="AC772" s="72"/>
      <c r="AD772" s="72"/>
      <c r="AE772" s="72"/>
      <c r="AF772" s="72"/>
    </row>
    <row r="773" spans="1:32" x14ac:dyDescent="0.3">
      <c r="A773" s="73" t="s">
        <v>139</v>
      </c>
      <c r="B773" s="96" t="s">
        <v>140</v>
      </c>
      <c r="C773" s="73" t="s">
        <v>141</v>
      </c>
      <c r="D773" s="98" t="s">
        <v>228</v>
      </c>
      <c r="E773" s="73" t="s">
        <v>142</v>
      </c>
      <c r="G773" s="73" t="s">
        <v>143</v>
      </c>
      <c r="H773" s="74" t="s">
        <v>144</v>
      </c>
      <c r="I773" s="74" t="s">
        <v>145</v>
      </c>
      <c r="J773" s="74" t="s">
        <v>146</v>
      </c>
      <c r="K773" s="74" t="s">
        <v>110</v>
      </c>
      <c r="L773" s="74" t="s">
        <v>111</v>
      </c>
      <c r="M773" s="74" t="s">
        <v>112</v>
      </c>
      <c r="N773" s="74" t="s">
        <v>113</v>
      </c>
      <c r="O773" s="89" t="s">
        <v>114</v>
      </c>
      <c r="P773" s="92"/>
      <c r="Q773" s="76" t="s">
        <v>33</v>
      </c>
      <c r="R773" s="74" t="s">
        <v>34</v>
      </c>
      <c r="S773" s="89" t="s">
        <v>35</v>
      </c>
      <c r="T773" s="71"/>
      <c r="U773" s="93" t="s">
        <v>149</v>
      </c>
      <c r="V773" s="92"/>
      <c r="W773" s="76" t="s">
        <v>150</v>
      </c>
      <c r="X773" s="72"/>
      <c r="Y773" s="72"/>
      <c r="Z773" s="72"/>
      <c r="AA773" s="72"/>
      <c r="AB773" s="72"/>
      <c r="AC773" s="72"/>
      <c r="AD773" s="72"/>
      <c r="AE773" s="72"/>
      <c r="AF773" s="72"/>
    </row>
    <row r="774" spans="1:32" x14ac:dyDescent="0.3">
      <c r="A774" s="73">
        <v>1</v>
      </c>
      <c r="B774" s="96">
        <v>44815</v>
      </c>
      <c r="C774" s="84" t="s">
        <v>203</v>
      </c>
      <c r="D774" s="99">
        <v>0.54166666666666663</v>
      </c>
      <c r="E774" s="85" t="s">
        <v>169</v>
      </c>
      <c r="G774" s="73">
        <f>$G$53</f>
        <v>0.66700000000000004</v>
      </c>
      <c r="H774" s="73">
        <f>DVOA!$F$51</f>
        <v>18</v>
      </c>
      <c r="I774" s="73">
        <f>DVOA!$F$53</f>
        <v>23</v>
      </c>
      <c r="J774" s="73">
        <f>DVOA!$F$57</f>
        <v>15</v>
      </c>
      <c r="K774" s="73">
        <f>DVOA!$F$60</f>
        <v>20</v>
      </c>
      <c r="L774" s="73">
        <f>DVOA!$F$61</f>
        <v>18</v>
      </c>
      <c r="M774" s="73">
        <f>DVOA!$F$62</f>
        <v>1</v>
      </c>
      <c r="N774" s="73">
        <f>DVOA!$F$65</f>
        <v>26</v>
      </c>
      <c r="O774" s="81">
        <f>DVOA!$F$54</f>
        <v>14</v>
      </c>
      <c r="P774" s="88"/>
      <c r="Q774" s="82">
        <f>DVOA!$AE$51</f>
        <v>1</v>
      </c>
      <c r="R774" s="73">
        <f>DVOA!$AE$52</f>
        <v>1</v>
      </c>
      <c r="S774" s="81">
        <f>DVOA!$AE$53</f>
        <v>19</v>
      </c>
      <c r="T774" s="75"/>
      <c r="U774" s="87">
        <f>DVOA!$AE$65</f>
        <v>1</v>
      </c>
      <c r="V774" s="88"/>
      <c r="W774" s="82">
        <f>DVOA!$AE$61</f>
        <v>3</v>
      </c>
      <c r="X774" s="72"/>
      <c r="Y774" s="72"/>
      <c r="Z774" s="72"/>
      <c r="AA774" s="72"/>
      <c r="AB774" s="72"/>
      <c r="AC774" s="72"/>
      <c r="AD774" s="72"/>
      <c r="AE774" s="72"/>
      <c r="AF774" s="72"/>
    </row>
    <row r="775" spans="1:32" x14ac:dyDescent="0.3">
      <c r="A775" s="73">
        <v>2</v>
      </c>
      <c r="B775" s="96">
        <v>44822</v>
      </c>
      <c r="C775" s="84" t="s">
        <v>156</v>
      </c>
      <c r="D775" s="99">
        <v>0.54166666666666663</v>
      </c>
      <c r="E775" s="85" t="s">
        <v>169</v>
      </c>
      <c r="G775" s="73">
        <f>$G$41</f>
        <v>0.66700000000000004</v>
      </c>
      <c r="H775" s="73">
        <f>DVOA!$F$156</f>
        <v>23</v>
      </c>
      <c r="I775" s="73">
        <f>DVOA!$F$158</f>
        <v>26</v>
      </c>
      <c r="J775" s="73">
        <f>DVOA!$F$162</f>
        <v>21</v>
      </c>
      <c r="K775" s="73">
        <f>DVOA!$F$165</f>
        <v>11</v>
      </c>
      <c r="L775" s="73">
        <f>DVOA!$F$166</f>
        <v>19</v>
      </c>
      <c r="M775" s="73">
        <f>DVOA!$F$167</f>
        <v>15</v>
      </c>
      <c r="N775" s="73">
        <f>DVOA!$F$170</f>
        <v>12</v>
      </c>
      <c r="O775" s="81">
        <f>DVOA!$F$159</f>
        <v>19</v>
      </c>
      <c r="P775" s="88"/>
      <c r="Q775" s="82">
        <f>DVOA!$AE$156</f>
        <v>3</v>
      </c>
      <c r="R775" s="73">
        <f>DVOA!$AE$157</f>
        <v>6</v>
      </c>
      <c r="S775" s="81">
        <f>DVOA!$AE$158</f>
        <v>2</v>
      </c>
      <c r="T775" s="75"/>
      <c r="U775" s="87">
        <f>DVOA!$AE$170</f>
        <v>12</v>
      </c>
      <c r="V775" s="88"/>
      <c r="W775" s="82">
        <f>DVOA!$AE$166</f>
        <v>7</v>
      </c>
      <c r="X775" s="72"/>
      <c r="Y775" s="72"/>
      <c r="Z775" s="72"/>
      <c r="AA775" s="72"/>
      <c r="AB775" s="72"/>
      <c r="AC775" s="72"/>
      <c r="AD775" s="72"/>
      <c r="AE775" s="72"/>
      <c r="AF775" s="72"/>
    </row>
    <row r="776" spans="1:32" x14ac:dyDescent="0.3">
      <c r="A776" s="73">
        <v>3</v>
      </c>
      <c r="B776" s="96">
        <v>44829</v>
      </c>
      <c r="C776" s="85" t="s">
        <v>189</v>
      </c>
      <c r="D776" s="99">
        <v>0.54166666666666663</v>
      </c>
      <c r="E776" s="85" t="s">
        <v>169</v>
      </c>
      <c r="G776" s="73">
        <f>$G$44</f>
        <v>0.33300000000000002</v>
      </c>
      <c r="H776" s="73">
        <f>DVOA!$F$135</f>
        <v>7</v>
      </c>
      <c r="I776" s="73">
        <f>DVOA!$F$137</f>
        <v>9</v>
      </c>
      <c r="J776" s="73">
        <f>DVOA!$F$141</f>
        <v>8</v>
      </c>
      <c r="K776" s="73">
        <f>DVOA!$F$144</f>
        <v>6</v>
      </c>
      <c r="L776" s="73">
        <f>DVOA!$F$145</f>
        <v>22</v>
      </c>
      <c r="M776" s="73">
        <f>DVOA!$F$146</f>
        <v>4</v>
      </c>
      <c r="N776" s="73">
        <f>DVOA!$F$149</f>
        <v>23</v>
      </c>
      <c r="O776" s="81">
        <f>DVOA!$F$138</f>
        <v>9</v>
      </c>
      <c r="P776" s="88"/>
      <c r="Q776" s="82">
        <f>DVOA!$AE$135</f>
        <v>31</v>
      </c>
      <c r="R776" s="73">
        <f>DVOA!$AE$136</f>
        <v>26</v>
      </c>
      <c r="S776" s="81">
        <f>DVOA!$AE$137</f>
        <v>30</v>
      </c>
      <c r="T776" s="75"/>
      <c r="U776" s="87">
        <f>DVOA!$AE$149</f>
        <v>19</v>
      </c>
      <c r="V776" s="88"/>
      <c r="W776" s="82">
        <f>DVOA!$AE$145</f>
        <v>20</v>
      </c>
      <c r="X776" s="72"/>
      <c r="Y776" s="72"/>
      <c r="Z776" s="72"/>
      <c r="AA776" s="72"/>
      <c r="AB776" s="72"/>
      <c r="AC776" s="72"/>
      <c r="AD776" s="72"/>
      <c r="AE776" s="72"/>
      <c r="AF776" s="72"/>
    </row>
    <row r="777" spans="1:32" x14ac:dyDescent="0.3">
      <c r="A777" s="73">
        <v>4</v>
      </c>
      <c r="B777" s="96">
        <v>44836</v>
      </c>
      <c r="C777" s="84" t="s">
        <v>191</v>
      </c>
      <c r="D777" s="99">
        <v>0.54166666666666663</v>
      </c>
      <c r="E777" s="85" t="s">
        <v>169</v>
      </c>
      <c r="G777" s="73">
        <f>$G$50</f>
        <v>0.33300000000000002</v>
      </c>
      <c r="H777" s="73">
        <f>DVOA!$F$555</f>
        <v>12</v>
      </c>
      <c r="I777" s="73">
        <f>DVOA!$F$557</f>
        <v>17</v>
      </c>
      <c r="J777" s="73">
        <f>DVOA!$F$561</f>
        <v>12</v>
      </c>
      <c r="K777" s="73">
        <f>DVOA!$F$564</f>
        <v>26</v>
      </c>
      <c r="L777" s="73">
        <f>DVOA!$F$565</f>
        <v>15</v>
      </c>
      <c r="M777" s="73">
        <f>DVOA!$F$566</f>
        <v>6</v>
      </c>
      <c r="N777" s="73">
        <f>DVOA!$F$569</f>
        <v>4</v>
      </c>
      <c r="O777" s="81">
        <f>DVOA!$F$558</f>
        <v>20</v>
      </c>
      <c r="P777" s="88"/>
      <c r="Q777" s="82">
        <f>DVOA!$AE$555</f>
        <v>16</v>
      </c>
      <c r="R777" s="73">
        <f>DVOA!$AE$556</f>
        <v>21</v>
      </c>
      <c r="S777" s="81">
        <f>DVOA!$AE$557</f>
        <v>12</v>
      </c>
      <c r="T777" s="75"/>
      <c r="U777" s="87">
        <f>DVOA!$AE$569</f>
        <v>21</v>
      </c>
      <c r="V777" s="88"/>
      <c r="W777" s="82">
        <f>DVOA!$AE$565</f>
        <v>16</v>
      </c>
      <c r="X777" s="72"/>
      <c r="Y777" s="72"/>
      <c r="Z777" s="72"/>
      <c r="AA777" s="72"/>
      <c r="AB777" s="72"/>
      <c r="AC777" s="72"/>
      <c r="AD777" s="72"/>
      <c r="AE777" s="72"/>
      <c r="AF777" s="72"/>
    </row>
    <row r="778" spans="1:32" x14ac:dyDescent="0.3">
      <c r="A778" s="73">
        <v>5</v>
      </c>
      <c r="B778" s="96">
        <v>44843</v>
      </c>
      <c r="C778" s="84" t="s">
        <v>196</v>
      </c>
      <c r="D778" s="99">
        <v>0.54166666666666663</v>
      </c>
      <c r="E778" s="85" t="s">
        <v>169</v>
      </c>
      <c r="G778" s="73">
        <f>$G$71</f>
        <v>1</v>
      </c>
      <c r="H778" s="73">
        <f>DVOA!$F$408</f>
        <v>24</v>
      </c>
      <c r="I778" s="73">
        <f>DVOA!$F$410</f>
        <v>7</v>
      </c>
      <c r="J778" s="73">
        <f>DVOA!$F$414</f>
        <v>29</v>
      </c>
      <c r="K778" s="73">
        <f>DVOA!$F$417</f>
        <v>12</v>
      </c>
      <c r="L778" s="73">
        <f>DVOA!$F$418</f>
        <v>23</v>
      </c>
      <c r="M778" s="73">
        <f>DVOA!$F$419</f>
        <v>19</v>
      </c>
      <c r="N778" s="73">
        <f>DVOA!$F$422</f>
        <v>30</v>
      </c>
      <c r="O778" s="81">
        <f>DVOA!$F$411</f>
        <v>27</v>
      </c>
      <c r="P778" s="88"/>
      <c r="Q778" s="82">
        <f>DVOA!$AE$408</f>
        <v>2</v>
      </c>
      <c r="R778" s="73">
        <f>DVOA!$AE$409</f>
        <v>3</v>
      </c>
      <c r="S778" s="81">
        <f>DVOA!$AE$410</f>
        <v>15</v>
      </c>
      <c r="T778" s="75"/>
      <c r="U778" s="87">
        <f>DVOA!$AE$422</f>
        <v>29</v>
      </c>
      <c r="V778" s="88"/>
      <c r="W778" s="82">
        <f>DVOA!$AE$418</f>
        <v>11</v>
      </c>
      <c r="X778" s="72"/>
      <c r="Y778" s="72"/>
      <c r="Z778" s="72"/>
      <c r="AA778" s="72"/>
      <c r="AB778" s="72"/>
      <c r="AC778" s="72"/>
      <c r="AD778" s="72"/>
      <c r="AE778" s="72"/>
      <c r="AF778" s="72"/>
    </row>
    <row r="779" spans="1:32" x14ac:dyDescent="0.3">
      <c r="A779" s="73">
        <v>6</v>
      </c>
      <c r="B779" s="96">
        <v>44850</v>
      </c>
      <c r="C779" s="84" t="s">
        <v>205</v>
      </c>
      <c r="D779" s="99">
        <v>0.54166666666666663</v>
      </c>
      <c r="E779" s="84" t="s">
        <v>225</v>
      </c>
      <c r="F779" s="113"/>
      <c r="G779" s="84">
        <f>$G$109</f>
        <v>0.66700000000000004</v>
      </c>
      <c r="H779" s="73">
        <f>DVOA!$F$240</f>
        <v>19</v>
      </c>
      <c r="I779" s="73">
        <f>DVOA!$F$242</f>
        <v>32</v>
      </c>
      <c r="J779" s="73">
        <f>DVOA!$F$246</f>
        <v>13</v>
      </c>
      <c r="K779" s="73">
        <f>DVOA!$F$249</f>
        <v>32</v>
      </c>
      <c r="L779" s="73">
        <f>DVOA!$F$250</f>
        <v>3</v>
      </c>
      <c r="M779" s="73">
        <f>DVOA!$F$251</f>
        <v>5</v>
      </c>
      <c r="N779" s="73">
        <f>DVOA!$F$254</f>
        <v>14</v>
      </c>
      <c r="O779" s="110">
        <f>DVOA!$F$243</f>
        <v>17</v>
      </c>
      <c r="P779" s="88"/>
      <c r="Q779" s="112">
        <f>DVOA!$AE$240</f>
        <v>9</v>
      </c>
      <c r="R779" s="73">
        <f>DVOA!$AE$241</f>
        <v>13</v>
      </c>
      <c r="S779" s="110">
        <f>DVOA!$AE$242</f>
        <v>7</v>
      </c>
      <c r="T779" s="75"/>
      <c r="U779" s="111">
        <f>DVOA!$AE$254</f>
        <v>14</v>
      </c>
      <c r="V779" s="88"/>
      <c r="W779" s="112">
        <f>DVOA!$AE$250</f>
        <v>12</v>
      </c>
      <c r="X779" s="72"/>
      <c r="Y779" s="72"/>
      <c r="Z779" s="72"/>
      <c r="AA779" s="72"/>
      <c r="AB779" s="72"/>
      <c r="AC779" s="72"/>
      <c r="AD779" s="72"/>
      <c r="AE779" s="72"/>
      <c r="AF779" s="72"/>
    </row>
    <row r="780" spans="1:32" x14ac:dyDescent="0.3">
      <c r="A780" s="73">
        <v>7</v>
      </c>
      <c r="B780" s="96">
        <v>44857</v>
      </c>
      <c r="C780" s="84" t="s">
        <v>187</v>
      </c>
      <c r="D780" s="99">
        <v>0.67013888888888884</v>
      </c>
      <c r="E780" s="85" t="s">
        <v>169</v>
      </c>
      <c r="G780" s="73">
        <f>$G$20</f>
        <v>0.66700000000000004</v>
      </c>
      <c r="H780" s="73">
        <f>DVOA!$F$198</f>
        <v>5</v>
      </c>
      <c r="I780" s="73">
        <f>DVOA!$F$200</f>
        <v>8</v>
      </c>
      <c r="J780" s="73">
        <f>DVOA!$F$204</f>
        <v>4</v>
      </c>
      <c r="K780" s="73">
        <f>DVOA!$F$207</f>
        <v>3</v>
      </c>
      <c r="L780" s="73">
        <f>DVOA!$F$208</f>
        <v>12</v>
      </c>
      <c r="M780" s="73">
        <f>DVOA!$F$209</f>
        <v>8</v>
      </c>
      <c r="N780" s="73">
        <f>DVOA!$F$212</f>
        <v>20</v>
      </c>
      <c r="O780" s="81">
        <f>DVOA!$F$201</f>
        <v>15</v>
      </c>
      <c r="P780" s="88"/>
      <c r="Q780" s="82">
        <f>DVOA!$AE$198</f>
        <v>22</v>
      </c>
      <c r="R780" s="73">
        <f>DVOA!$AE$199</f>
        <v>14</v>
      </c>
      <c r="S780" s="81">
        <f>DVOA!$AE$200</f>
        <v>21</v>
      </c>
      <c r="T780" s="75"/>
      <c r="U780" s="87">
        <f>DVOA!$AE$212</f>
        <v>25</v>
      </c>
      <c r="V780" s="88"/>
      <c r="W780" s="82">
        <f>DVOA!$AE$208</f>
        <v>10</v>
      </c>
      <c r="X780" s="72"/>
      <c r="Y780" s="72"/>
      <c r="Z780" s="72"/>
      <c r="AA780" s="72"/>
      <c r="AB780" s="72"/>
      <c r="AC780" s="72"/>
      <c r="AD780" s="72"/>
      <c r="AE780" s="72"/>
      <c r="AF780" s="72"/>
    </row>
    <row r="781" spans="1:32" x14ac:dyDescent="0.3">
      <c r="A781" s="73">
        <v>8</v>
      </c>
      <c r="B781" s="96">
        <v>44864</v>
      </c>
      <c r="C781" s="84" t="s">
        <v>179</v>
      </c>
      <c r="D781" s="99">
        <v>0.54166666666666663</v>
      </c>
      <c r="E781" s="85" t="s">
        <v>169</v>
      </c>
      <c r="G781" s="85">
        <f>$G$19</f>
        <v>0.33300000000000002</v>
      </c>
      <c r="H781" s="85">
        <f>DVOA!$F$450</f>
        <v>21</v>
      </c>
      <c r="I781" s="85">
        <f>DVOA!$F$452</f>
        <v>29</v>
      </c>
      <c r="J781" s="85">
        <f>DVOA!$F$456</f>
        <v>16</v>
      </c>
      <c r="K781" s="85">
        <f>DVOA!$F$459</f>
        <v>2</v>
      </c>
      <c r="L781" s="85">
        <f>DVOA!$F$460</f>
        <v>28</v>
      </c>
      <c r="M781" s="85">
        <f>DVOA!$F$461</f>
        <v>10</v>
      </c>
      <c r="N781" s="85">
        <f>DVOA!$F$464</f>
        <v>25</v>
      </c>
      <c r="O781" s="90">
        <f>DVOA!$F$453</f>
        <v>28</v>
      </c>
      <c r="P781" s="88"/>
      <c r="Q781" s="91">
        <f>DVOA!$AE$450</f>
        <v>13</v>
      </c>
      <c r="R781" s="85">
        <f>DVOA!$AE$451</f>
        <v>22</v>
      </c>
      <c r="S781" s="90">
        <f>DVOA!$AE$452</f>
        <v>1</v>
      </c>
      <c r="T781" s="75"/>
      <c r="U781" s="94">
        <f>DVOA!$AE$464</f>
        <v>26</v>
      </c>
      <c r="V781" s="88"/>
      <c r="W781" s="82">
        <f>DVOA!$AE$460</f>
        <v>19</v>
      </c>
      <c r="X781" s="72"/>
      <c r="Y781" s="72"/>
      <c r="Z781" s="72"/>
      <c r="AA781" s="72"/>
      <c r="AB781" s="72"/>
      <c r="AC781" s="72"/>
      <c r="AD781" s="72"/>
      <c r="AE781" s="72"/>
      <c r="AF781" s="72"/>
    </row>
    <row r="782" spans="1:32" x14ac:dyDescent="0.3">
      <c r="A782" s="73">
        <v>9</v>
      </c>
      <c r="B782" s="96">
        <v>44871</v>
      </c>
      <c r="C782" s="85" t="s">
        <v>218</v>
      </c>
      <c r="D782" s="99">
        <v>0.54166666666666663</v>
      </c>
      <c r="E782" s="85" t="s">
        <v>169</v>
      </c>
      <c r="G782" s="73">
        <f>$G$73</f>
        <v>0.66700000000000004</v>
      </c>
      <c r="H782" s="73">
        <f>DVOA!$F$72</f>
        <v>2</v>
      </c>
      <c r="I782" s="73">
        <f>DVOA!$F$74</f>
        <v>5</v>
      </c>
      <c r="J782" s="73">
        <f>DVOA!$F$78</f>
        <v>2</v>
      </c>
      <c r="K782" s="73">
        <f>DVOA!$F$81</f>
        <v>14</v>
      </c>
      <c r="L782" s="73">
        <f>DVOA!$F$82</f>
        <v>26</v>
      </c>
      <c r="M782" s="73">
        <f>DVOA!$F$83</f>
        <v>3</v>
      </c>
      <c r="N782" s="73">
        <f>DVOA!$F$86</f>
        <v>1</v>
      </c>
      <c r="O782" s="81">
        <f>DVOA!$F$75</f>
        <v>11</v>
      </c>
      <c r="P782" s="88"/>
      <c r="Q782" s="82">
        <f>DVOA!$AE$72</f>
        <v>6</v>
      </c>
      <c r="R782" s="73">
        <f>DVOA!$AE$73</f>
        <v>5</v>
      </c>
      <c r="S782" s="81">
        <f>DVOA!$AE$74</f>
        <v>32</v>
      </c>
      <c r="T782" s="75"/>
      <c r="U782" s="87">
        <f>DVOA!$AE$86</f>
        <v>8</v>
      </c>
      <c r="V782" s="88"/>
      <c r="W782" s="82">
        <f>DVOA!$AE$82</f>
        <v>1</v>
      </c>
      <c r="X782" s="72"/>
      <c r="Y782" s="72"/>
      <c r="Z782" s="72"/>
      <c r="AA782" s="72"/>
      <c r="AB782" s="72"/>
      <c r="AC782" s="72"/>
      <c r="AD782" s="72"/>
      <c r="AE782" s="72"/>
      <c r="AF782" s="72"/>
    </row>
    <row r="783" spans="1:32" x14ac:dyDescent="0.3">
      <c r="A783" s="73">
        <v>10</v>
      </c>
      <c r="B783" s="96" t="s">
        <v>147</v>
      </c>
      <c r="C783" s="101" t="s">
        <v>162</v>
      </c>
      <c r="D783" s="102" t="s">
        <v>162</v>
      </c>
      <c r="E783" s="101" t="s">
        <v>162</v>
      </c>
      <c r="G783" s="101" t="s">
        <v>162</v>
      </c>
      <c r="H783" s="101" t="s">
        <v>162</v>
      </c>
      <c r="I783" s="101" t="s">
        <v>162</v>
      </c>
      <c r="J783" s="101" t="s">
        <v>162</v>
      </c>
      <c r="K783" s="101" t="s">
        <v>162</v>
      </c>
      <c r="L783" s="101" t="s">
        <v>162</v>
      </c>
      <c r="M783" s="101" t="s">
        <v>162</v>
      </c>
      <c r="N783" s="101" t="s">
        <v>162</v>
      </c>
      <c r="O783" s="101" t="s">
        <v>162</v>
      </c>
      <c r="P783" s="88"/>
      <c r="Q783" s="101" t="s">
        <v>162</v>
      </c>
      <c r="R783" s="101" t="s">
        <v>162</v>
      </c>
      <c r="S783" s="101" t="s">
        <v>162</v>
      </c>
      <c r="T783" s="75"/>
      <c r="U783" s="101" t="s">
        <v>162</v>
      </c>
      <c r="V783" s="88"/>
      <c r="W783" s="101" t="s">
        <v>162</v>
      </c>
      <c r="X783" s="72"/>
      <c r="Y783" s="72"/>
      <c r="Z783" s="72"/>
      <c r="AA783" s="72"/>
      <c r="AB783" s="72"/>
      <c r="AC783" s="72"/>
      <c r="AD783" s="72"/>
      <c r="AE783" s="72"/>
      <c r="AF783" s="72"/>
    </row>
    <row r="784" spans="1:32" x14ac:dyDescent="0.3">
      <c r="A784" s="73">
        <v>11</v>
      </c>
      <c r="B784" s="96">
        <v>44885</v>
      </c>
      <c r="C784" s="84" t="s">
        <v>198</v>
      </c>
      <c r="D784" s="99">
        <v>0.54166666666666663</v>
      </c>
      <c r="E784" s="85" t="s">
        <v>169</v>
      </c>
      <c r="G784" s="73">
        <f>$G$19</f>
        <v>0.33300000000000002</v>
      </c>
      <c r="H784" s="73">
        <f>DVOA!$F$450</f>
        <v>21</v>
      </c>
      <c r="I784" s="73">
        <f>DVOA!$F$452</f>
        <v>29</v>
      </c>
      <c r="J784" s="73">
        <f>DVOA!$F$456</f>
        <v>16</v>
      </c>
      <c r="K784" s="73">
        <f>DVOA!$F$459</f>
        <v>2</v>
      </c>
      <c r="L784" s="73">
        <f>DVOA!$F$460</f>
        <v>28</v>
      </c>
      <c r="M784" s="73">
        <f>DVOA!$F$461</f>
        <v>10</v>
      </c>
      <c r="N784" s="73">
        <f>DVOA!$F$464</f>
        <v>25</v>
      </c>
      <c r="O784" s="81">
        <f>DVOA!$F$453</f>
        <v>28</v>
      </c>
      <c r="P784" s="88"/>
      <c r="Q784" s="82">
        <f>DVOA!$AE$450</f>
        <v>13</v>
      </c>
      <c r="R784" s="73">
        <f>DVOA!$AE$451</f>
        <v>22</v>
      </c>
      <c r="S784" s="81">
        <f>DVOA!$AE$452</f>
        <v>1</v>
      </c>
      <c r="T784" s="75"/>
      <c r="U784" s="87">
        <f>DVOA!$AE$464</f>
        <v>26</v>
      </c>
      <c r="V784" s="88"/>
      <c r="W784" s="82">
        <f>DVOA!$AE$460</f>
        <v>19</v>
      </c>
      <c r="X784" s="72"/>
      <c r="Y784" s="72"/>
      <c r="Z784" s="72"/>
      <c r="AA784" s="72"/>
      <c r="AB784" s="72"/>
      <c r="AC784" s="72"/>
      <c r="AD784" s="72"/>
      <c r="AE784" s="72"/>
      <c r="AF784" s="72"/>
    </row>
    <row r="785" spans="1:32" x14ac:dyDescent="0.3">
      <c r="A785" s="73">
        <v>12</v>
      </c>
      <c r="B785" s="96">
        <v>44892</v>
      </c>
      <c r="C785" s="84" t="s">
        <v>210</v>
      </c>
      <c r="D785" s="99">
        <v>0.54166666666666663</v>
      </c>
      <c r="E785" s="84" t="s">
        <v>170</v>
      </c>
      <c r="G785" s="77">
        <f>$G$48</f>
        <v>0.66700000000000004</v>
      </c>
      <c r="H785" s="73">
        <f>DVOA!$F$114</f>
        <v>11</v>
      </c>
      <c r="I785" s="73">
        <f>DVOA!$F$116</f>
        <v>22</v>
      </c>
      <c r="J785" s="73">
        <f>DVOA!$F$120</f>
        <v>10</v>
      </c>
      <c r="K785" s="73">
        <f>DVOA!$F$123</f>
        <v>1</v>
      </c>
      <c r="L785" s="73">
        <f>DVOA!$F$124</f>
        <v>27</v>
      </c>
      <c r="M785" s="73">
        <f>DVOA!$F$125</f>
        <v>17</v>
      </c>
      <c r="N785" s="73">
        <f>DVOA!$F$128</f>
        <v>16</v>
      </c>
      <c r="O785" s="81">
        <f>DVOA!$F$117</f>
        <v>8</v>
      </c>
      <c r="P785" s="88"/>
      <c r="Q785" s="82">
        <f>DVOA!$AE$114</f>
        <v>28</v>
      </c>
      <c r="R785" s="73">
        <f>DVOA!$AE$115</f>
        <v>32</v>
      </c>
      <c r="S785" s="81">
        <f>DVOA!$AE$116</f>
        <v>6</v>
      </c>
      <c r="T785" s="75"/>
      <c r="U785" s="87">
        <f>DVOA!$AE$128</f>
        <v>22</v>
      </c>
      <c r="V785" s="88"/>
      <c r="W785" s="82">
        <f>DVOA!$AE$124</f>
        <v>23</v>
      </c>
      <c r="X785" s="72"/>
      <c r="Y785" s="72"/>
      <c r="Z785" s="72"/>
      <c r="AA785" s="72"/>
      <c r="AB785" s="72"/>
      <c r="AC785" s="72"/>
      <c r="AD785" s="72"/>
      <c r="AE785" s="72"/>
      <c r="AF785" s="72"/>
    </row>
    <row r="786" spans="1:32" x14ac:dyDescent="0.3">
      <c r="A786" s="73">
        <v>13</v>
      </c>
      <c r="B786" s="96">
        <v>44899</v>
      </c>
      <c r="C786" s="85" t="s">
        <v>207</v>
      </c>
      <c r="D786" s="99">
        <v>0.54166666666666663</v>
      </c>
      <c r="E786" s="85" t="s">
        <v>169</v>
      </c>
      <c r="G786" s="73">
        <f>$G$13</f>
        <v>0.66700000000000004</v>
      </c>
      <c r="H786" s="73">
        <f>DVOA!$F$429</f>
        <v>25</v>
      </c>
      <c r="I786" s="73">
        <f>DVOA!$F$431</f>
        <v>31</v>
      </c>
      <c r="J786" s="73">
        <f>DVOA!$F$435</f>
        <v>20</v>
      </c>
      <c r="K786" s="73">
        <f>DVOA!$F$438</f>
        <v>23</v>
      </c>
      <c r="L786" s="73">
        <f>DVOA!$F$439</f>
        <v>21</v>
      </c>
      <c r="M786" s="73">
        <f>DVOA!$F$440</f>
        <v>23</v>
      </c>
      <c r="N786" s="73">
        <f>DVOA!$F$443</f>
        <v>28</v>
      </c>
      <c r="O786" s="110">
        <f>DVOA!$F$432</f>
        <v>12</v>
      </c>
      <c r="P786" s="88"/>
      <c r="Q786" s="112">
        <f>DVOA!$AE$429</f>
        <v>11</v>
      </c>
      <c r="R786" s="73">
        <f>DVOA!$AE$430</f>
        <v>15</v>
      </c>
      <c r="S786" s="110">
        <f>DVOA!$AE$431</f>
        <v>3</v>
      </c>
      <c r="T786" s="75"/>
      <c r="U786" s="111">
        <f>DVOA!$AE$443</f>
        <v>20</v>
      </c>
      <c r="V786" s="88"/>
      <c r="W786" s="112">
        <f>DVOA!$AE$439</f>
        <v>17</v>
      </c>
      <c r="X786" s="72"/>
      <c r="Y786" s="72"/>
      <c r="Z786" s="72"/>
      <c r="AA786" s="72"/>
      <c r="AB786" s="72"/>
      <c r="AC786" s="72"/>
      <c r="AD786" s="72"/>
      <c r="AE786" s="72"/>
      <c r="AF786" s="72"/>
    </row>
    <row r="787" spans="1:32" x14ac:dyDescent="0.3">
      <c r="A787" s="73">
        <v>14</v>
      </c>
      <c r="B787" s="96">
        <v>44906</v>
      </c>
      <c r="C787" s="84" t="s">
        <v>183</v>
      </c>
      <c r="D787" s="99">
        <v>0.54166666666666663</v>
      </c>
      <c r="E787" s="85" t="s">
        <v>169</v>
      </c>
      <c r="G787" s="73">
        <f>$G$73</f>
        <v>0.66700000000000004</v>
      </c>
      <c r="H787" s="73">
        <f>DVOA!$F$72</f>
        <v>2</v>
      </c>
      <c r="I787" s="73">
        <f>DVOA!$F$74</f>
        <v>5</v>
      </c>
      <c r="J787" s="73">
        <f>DVOA!$F$78</f>
        <v>2</v>
      </c>
      <c r="K787" s="73">
        <f>DVOA!$F$81</f>
        <v>14</v>
      </c>
      <c r="L787" s="73">
        <f>DVOA!$F$82</f>
        <v>26</v>
      </c>
      <c r="M787" s="73">
        <f>DVOA!$F$83</f>
        <v>3</v>
      </c>
      <c r="N787" s="73">
        <f>DVOA!$F$86</f>
        <v>1</v>
      </c>
      <c r="O787" s="81">
        <f>DVOA!$F$75</f>
        <v>11</v>
      </c>
      <c r="P787" s="88"/>
      <c r="Q787" s="82">
        <f>DVOA!$AE$72</f>
        <v>6</v>
      </c>
      <c r="R787" s="73">
        <f>DVOA!$AE$73</f>
        <v>5</v>
      </c>
      <c r="S787" s="81">
        <f>DVOA!$AE$74</f>
        <v>32</v>
      </c>
      <c r="T787" s="75"/>
      <c r="U787" s="87">
        <f>DVOA!$AE$86</f>
        <v>8</v>
      </c>
      <c r="V787" s="88"/>
      <c r="W787" s="82">
        <f>DVOA!$AE$82</f>
        <v>1</v>
      </c>
      <c r="X787" s="72"/>
      <c r="Y787" s="72"/>
      <c r="Z787" s="72"/>
      <c r="AA787" s="72"/>
      <c r="AB787" s="72"/>
      <c r="AC787" s="72"/>
      <c r="AD787" s="72"/>
      <c r="AE787" s="72"/>
      <c r="AF787" s="72"/>
    </row>
    <row r="788" spans="1:32" x14ac:dyDescent="0.3">
      <c r="A788" s="73">
        <v>15</v>
      </c>
      <c r="B788" s="96">
        <v>44913</v>
      </c>
      <c r="C788" s="85" t="s">
        <v>182</v>
      </c>
      <c r="D788" s="99">
        <v>0.54166666666666663</v>
      </c>
      <c r="E788" s="85" t="s">
        <v>170</v>
      </c>
      <c r="G788" s="73">
        <f>$G$113</f>
        <v>0.33300000000000002</v>
      </c>
      <c r="H788" s="73">
        <f>DVOA!$F$219</f>
        <v>22</v>
      </c>
      <c r="I788" s="73">
        <f>DVOA!$F$221</f>
        <v>24</v>
      </c>
      <c r="J788" s="73">
        <f>DVOA!$F$225</f>
        <v>19</v>
      </c>
      <c r="K788" s="73">
        <f>DVOA!$F$228</f>
        <v>19</v>
      </c>
      <c r="L788" s="73">
        <f>DVOA!$F$229</f>
        <v>24</v>
      </c>
      <c r="M788" s="73">
        <f>DVOA!$F$230</f>
        <v>18</v>
      </c>
      <c r="N788" s="73">
        <f>DVOA!$F$233</f>
        <v>18</v>
      </c>
      <c r="O788" s="81">
        <f>DVOA!$F$222</f>
        <v>22</v>
      </c>
      <c r="P788" s="88"/>
      <c r="Q788" s="82">
        <f>DVOA!$AE$219</f>
        <v>7</v>
      </c>
      <c r="R788" s="73">
        <f>DVOA!$AE$220</f>
        <v>12</v>
      </c>
      <c r="S788" s="81">
        <f>DVOA!$AE$221</f>
        <v>5</v>
      </c>
      <c r="T788" s="75"/>
      <c r="U788" s="87">
        <f>DVOA!$AE$233</f>
        <v>11</v>
      </c>
      <c r="V788" s="88"/>
      <c r="W788" s="82">
        <f>DVOA!$AE$229</f>
        <v>13</v>
      </c>
      <c r="X788" s="72"/>
      <c r="Y788" s="72"/>
      <c r="Z788" s="72"/>
      <c r="AA788" s="72"/>
      <c r="AB788" s="72"/>
      <c r="AC788" s="72"/>
      <c r="AD788" s="72"/>
      <c r="AE788" s="72"/>
      <c r="AF788" s="72"/>
    </row>
    <row r="789" spans="1:32" x14ac:dyDescent="0.3">
      <c r="A789" s="73">
        <v>16</v>
      </c>
      <c r="B789" s="96">
        <v>44917</v>
      </c>
      <c r="C789" s="84" t="s">
        <v>208</v>
      </c>
      <c r="D789" s="99">
        <v>0.84375</v>
      </c>
      <c r="E789" s="85" t="s">
        <v>221</v>
      </c>
      <c r="G789" s="73">
        <f>$G$81</f>
        <v>0.66700000000000004</v>
      </c>
      <c r="H789" s="73">
        <f>DVOA!$F$303</f>
        <v>4</v>
      </c>
      <c r="I789" s="73">
        <f>DVOA!$F$305</f>
        <v>1</v>
      </c>
      <c r="J789" s="73">
        <f>DVOA!$F$309</f>
        <v>7</v>
      </c>
      <c r="K789" s="73">
        <f>DVOA!$F$312</f>
        <v>4</v>
      </c>
      <c r="L789" s="73">
        <f>DVOA!$F$313</f>
        <v>17</v>
      </c>
      <c r="M789" s="73">
        <f>DVOA!$F$314</f>
        <v>14</v>
      </c>
      <c r="N789" s="73">
        <f>DVOA!$F$317</f>
        <v>11</v>
      </c>
      <c r="O789" s="81">
        <f>DVOA!$F$306</f>
        <v>13</v>
      </c>
      <c r="P789" s="88"/>
      <c r="Q789" s="82">
        <f>DVOA!$AE$303</f>
        <v>5</v>
      </c>
      <c r="R789" s="73">
        <f>DVOA!$AE$304</f>
        <v>2</v>
      </c>
      <c r="S789" s="81">
        <f>DVOA!$AE$305</f>
        <v>18</v>
      </c>
      <c r="T789" s="75"/>
      <c r="U789" s="87">
        <f>DVOA!$AE$317</f>
        <v>17</v>
      </c>
      <c r="V789" s="88"/>
      <c r="W789" s="82">
        <f>DVOA!$AE$313</f>
        <v>2</v>
      </c>
      <c r="X789" s="72"/>
      <c r="Y789" s="72"/>
      <c r="Z789" s="72"/>
      <c r="AA789" s="72"/>
      <c r="AB789" s="72"/>
      <c r="AC789" s="72"/>
      <c r="AD789" s="72"/>
      <c r="AE789" s="72"/>
      <c r="AF789" s="72"/>
    </row>
    <row r="790" spans="1:32" x14ac:dyDescent="0.3">
      <c r="A790" s="73">
        <v>17</v>
      </c>
      <c r="B790" s="96">
        <v>44562</v>
      </c>
      <c r="C790" s="84" t="s">
        <v>161</v>
      </c>
      <c r="D790" s="99">
        <v>0.67013888888888884</v>
      </c>
      <c r="E790" s="85" t="s">
        <v>225</v>
      </c>
      <c r="G790" s="73">
        <f>$G$11</f>
        <v>0.33300000000000002</v>
      </c>
      <c r="H790" s="73">
        <f>DVOA!$F$597</f>
        <v>3</v>
      </c>
      <c r="I790" s="73">
        <f>DVOA!$F$599</f>
        <v>3</v>
      </c>
      <c r="J790" s="73">
        <f>DVOA!$F$603</f>
        <v>5</v>
      </c>
      <c r="K790" s="73">
        <f>DVOA!$F$606</f>
        <v>5</v>
      </c>
      <c r="L790" s="73">
        <f>DVOA!$F$607</f>
        <v>11</v>
      </c>
      <c r="M790" s="73">
        <f>DVOA!$F$608</f>
        <v>32</v>
      </c>
      <c r="N790" s="73">
        <f>DVOA!$F$611</f>
        <v>2</v>
      </c>
      <c r="O790" s="81">
        <f>DVOA!$F$600</f>
        <v>5</v>
      </c>
      <c r="P790" s="88"/>
      <c r="Q790" s="82">
        <f>DVOA!$AE$597</f>
        <v>23</v>
      </c>
      <c r="R790" s="73">
        <f>DVOA!$AE$598</f>
        <v>19</v>
      </c>
      <c r="S790" s="81">
        <f>DVOA!$AE$599</f>
        <v>20</v>
      </c>
      <c r="T790" s="75"/>
      <c r="U790" s="87">
        <f>DVOA!$AE$611</f>
        <v>16</v>
      </c>
      <c r="V790" s="88"/>
      <c r="W790" s="82">
        <f>DVOA!$AE$607</f>
        <v>9</v>
      </c>
      <c r="X790" s="72"/>
      <c r="Y790" s="72"/>
      <c r="Z790" s="72"/>
      <c r="AA790" s="72"/>
      <c r="AB790" s="72"/>
      <c r="AC790" s="72"/>
      <c r="AD790" s="72"/>
      <c r="AE790" s="72"/>
      <c r="AF790" s="72"/>
    </row>
    <row r="791" spans="1:32" x14ac:dyDescent="0.3">
      <c r="A791" s="73">
        <v>18</v>
      </c>
      <c r="B791" s="96">
        <v>44569</v>
      </c>
      <c r="C791" s="84" t="s">
        <v>177</v>
      </c>
      <c r="D791" s="99" t="s">
        <v>200</v>
      </c>
      <c r="E791" s="85"/>
      <c r="G791" s="73">
        <f>$G$71</f>
        <v>1</v>
      </c>
      <c r="H791" s="73">
        <f>DVOA!$F$408</f>
        <v>24</v>
      </c>
      <c r="I791" s="73">
        <f>DVOA!$F$410</f>
        <v>7</v>
      </c>
      <c r="J791" s="73">
        <f>DVOA!$F$414</f>
        <v>29</v>
      </c>
      <c r="K791" s="73">
        <f>DVOA!$F$417</f>
        <v>12</v>
      </c>
      <c r="L791" s="73">
        <f>DVOA!$F$418</f>
        <v>23</v>
      </c>
      <c r="M791" s="73">
        <f>DVOA!$F$419</f>
        <v>19</v>
      </c>
      <c r="N791" s="73">
        <f>DVOA!$F$422</f>
        <v>30</v>
      </c>
      <c r="O791" s="81">
        <f>DVOA!$F$411</f>
        <v>27</v>
      </c>
      <c r="P791" s="79"/>
      <c r="Q791" s="82">
        <f>DVOA!$AE$408</f>
        <v>2</v>
      </c>
      <c r="R791" s="73">
        <f>DVOA!$AE$409</f>
        <v>3</v>
      </c>
      <c r="S791" s="81">
        <f>DVOA!$AE$410</f>
        <v>15</v>
      </c>
      <c r="T791" s="80"/>
      <c r="U791" s="87">
        <f>DVOA!$AE$422</f>
        <v>29</v>
      </c>
      <c r="V791" s="79"/>
      <c r="W791" s="82">
        <f>DVOA!$AE$418</f>
        <v>11</v>
      </c>
      <c r="X791" s="72"/>
      <c r="Y791" s="72"/>
      <c r="Z791" s="72"/>
      <c r="AA791" s="72"/>
      <c r="AB791" s="72"/>
      <c r="AC791" s="72"/>
      <c r="AD791" s="72"/>
      <c r="AE791" s="72"/>
      <c r="AF791" s="72"/>
    </row>
    <row r="793" spans="1:32" x14ac:dyDescent="0.3">
      <c r="B793" s="96" t="s">
        <v>148</v>
      </c>
      <c r="C793" s="73" t="s">
        <v>124</v>
      </c>
      <c r="D793" s="98" t="s">
        <v>144</v>
      </c>
      <c r="E793" s="73" t="s">
        <v>124</v>
      </c>
      <c r="F793" s="73" t="s">
        <v>145</v>
      </c>
      <c r="G793" s="73" t="s">
        <v>124</v>
      </c>
      <c r="H793" s="73" t="s">
        <v>146</v>
      </c>
      <c r="I793" s="73" t="s">
        <v>124</v>
      </c>
      <c r="J793" s="73" t="s">
        <v>110</v>
      </c>
      <c r="K793" s="73" t="s">
        <v>124</v>
      </c>
      <c r="L793" s="73" t="s">
        <v>111</v>
      </c>
      <c r="M793" s="73" t="s">
        <v>124</v>
      </c>
      <c r="N793" s="73" t="s">
        <v>112</v>
      </c>
      <c r="O793" s="73" t="s">
        <v>124</v>
      </c>
      <c r="P793" s="73" t="s">
        <v>113</v>
      </c>
      <c r="Q793" s="73" t="s">
        <v>124</v>
      </c>
      <c r="R793" s="73" t="s">
        <v>114</v>
      </c>
      <c r="S793" s="81" t="s">
        <v>124</v>
      </c>
      <c r="T793" s="71"/>
      <c r="U793" s="82" t="s">
        <v>33</v>
      </c>
      <c r="V793" s="73" t="s">
        <v>124</v>
      </c>
      <c r="W793" s="73" t="s">
        <v>34</v>
      </c>
      <c r="X793" s="73" t="s">
        <v>124</v>
      </c>
      <c r="Y793" s="73" t="s">
        <v>35</v>
      </c>
      <c r="Z793" s="81" t="s">
        <v>124</v>
      </c>
      <c r="AA793" s="71"/>
      <c r="AB793" s="87" t="s">
        <v>149</v>
      </c>
      <c r="AC793" s="81" t="s">
        <v>124</v>
      </c>
      <c r="AD793" s="71"/>
      <c r="AE793" s="82" t="s">
        <v>150</v>
      </c>
      <c r="AF793" s="73" t="s">
        <v>124</v>
      </c>
    </row>
    <row r="794" spans="1:32" x14ac:dyDescent="0.3">
      <c r="A794" s="73" t="s">
        <v>132</v>
      </c>
      <c r="B794" s="104">
        <f>AVERAGE(G774,G775,G776,G777,G778,G785,G780,G781,G782,G779,G784,G786,G787,G788,G789,G790,G791)</f>
        <v>0.58829411764705875</v>
      </c>
      <c r="C794" s="73">
        <f>$AJ$27</f>
        <v>2</v>
      </c>
      <c r="D794" s="104">
        <f>AVERAGE(H774,H775,H776,H777,H778,H785,H780,H781,H782,H779,H784,H786,H787,H788,H789,H790,H791)</f>
        <v>14.294117647058824</v>
      </c>
      <c r="E794" s="73">
        <f>$AJ$62</f>
        <v>4</v>
      </c>
      <c r="F794" s="104">
        <f>AVERAGE(I774,I775,I776,I777,I778,I785,I780,I781,I782,I779,I784,I786,I787,I788,I789,I790,I791)</f>
        <v>16.352941176470587</v>
      </c>
      <c r="G794" s="73">
        <f>$AJ$97</f>
        <v>15</v>
      </c>
      <c r="H794" s="104">
        <f>AVERAGE(J774,J775,J776,J777,J778,J785,J780,J781,J782,J779,J784,J786,J787,J788,J789,J790,J791)</f>
        <v>13.411764705882353</v>
      </c>
      <c r="I794" s="73">
        <f>$AJ$132</f>
        <v>1</v>
      </c>
      <c r="J794" s="104">
        <f>AVERAGE(K774,K775,K776,K777,K778,K785,K780,K781,K782,K779,K784,K786,K787,K788,K789,K790,K791)</f>
        <v>12.117647058823529</v>
      </c>
      <c r="K794" s="73">
        <f>$AJ$167</f>
        <v>1</v>
      </c>
      <c r="L794" s="104">
        <f>AVERAGE(L774,L775,L776,L777,L778,L785,L780,L781,L782,L779,L784,L786,L787,L788,L789,L790,L791)</f>
        <v>20.176470588235293</v>
      </c>
      <c r="M794" s="73">
        <f>$AJ$202</f>
        <v>29</v>
      </c>
      <c r="N794" s="104">
        <f>AVERAGE(M774,M775,M776,M777,M778,M785,M780,M781,M782,M779,M784,M786,M787,M788,M789,M790,M791)</f>
        <v>12.176470588235293</v>
      </c>
      <c r="O794" s="73">
        <f>$AJ$237</f>
        <v>2</v>
      </c>
      <c r="P794" s="104">
        <f>AVERAGE(N774,N775,N776,N777,N778,N785,N780,N781,N782,N779,N784,N786,N787,N788,N789,N790,N791)</f>
        <v>16.823529411764707</v>
      </c>
      <c r="Q794" s="73">
        <f>$AJ$272</f>
        <v>21</v>
      </c>
      <c r="R794" s="104">
        <f>AVERAGE(O774,O775,O776,O777,O778,O785,O780,O781,O782,O779,O784,O786,O787,O788,O789,O790,O791)</f>
        <v>16.823529411764707</v>
      </c>
      <c r="S794" s="81">
        <f>$AJ$307</f>
        <v>16</v>
      </c>
      <c r="T794" s="75"/>
      <c r="U794" s="104">
        <f>AVERAGE(Q774,Q775,Q776,Q777,Q778,Q785,Q780,Q781,Q782,Q779,Q784,Q786,Q787,Q788,Q789,Q790,Q791)</f>
        <v>11.647058823529411</v>
      </c>
      <c r="V794" s="73">
        <f>$BL$62</f>
        <v>1</v>
      </c>
      <c r="W794" s="104">
        <f>AVERAGE(R774,R775,R776,R777,R778,R785,R780,R781,R782,R779,R784,R786,R787,R788,R789,R790,R791)</f>
        <v>13</v>
      </c>
      <c r="X794" s="73">
        <f>$BL$132</f>
        <v>1</v>
      </c>
      <c r="Y794" s="104">
        <f>AVERAGE(S774,S775,S776,S777,S778,S785,S780,S781,S782,S779,S784,S786,S787,S788,S789,S790,S791)</f>
        <v>14.058823529411764</v>
      </c>
      <c r="Z794" s="81">
        <f>$BL$97</f>
        <v>8</v>
      </c>
      <c r="AA794" s="75"/>
      <c r="AB794" s="105">
        <f>AVERAGE(U774,U775,U776,U777,U778,U785,U780,U781,U782,U779,U784,U786,U787,U788,U789,U790,U791)</f>
        <v>17.882352941176471</v>
      </c>
      <c r="AC794" s="73">
        <f>$CN$97</f>
        <v>24</v>
      </c>
      <c r="AD794" s="75"/>
      <c r="AE794" s="104">
        <f>AVERAGE(W774,W775,W776,W777,W778,W785,W780,W781,W782,W779,W784,W786,W787,W788,W789,W790,W791)</f>
        <v>11.411764705882353</v>
      </c>
      <c r="AF794" s="73">
        <f>$CN$62</f>
        <v>1</v>
      </c>
    </row>
    <row r="795" spans="1:32" x14ac:dyDescent="0.3">
      <c r="A795" s="73" t="s">
        <v>133</v>
      </c>
      <c r="B795" s="104">
        <f>AVERAGE(G774:G781)</f>
        <v>0.58337499999999998</v>
      </c>
      <c r="C795" s="73">
        <f>$AN$27</f>
        <v>4</v>
      </c>
      <c r="D795" s="104">
        <f>AVERAGE(H774:H781)</f>
        <v>16.125</v>
      </c>
      <c r="E795" s="73">
        <f>$AN$62</f>
        <v>15</v>
      </c>
      <c r="F795" s="104">
        <f>AVERAGE(I774:I781)</f>
        <v>18.875</v>
      </c>
      <c r="G795" s="73">
        <f>$AN$97</f>
        <v>24</v>
      </c>
      <c r="H795" s="104">
        <f>AVERAGE(J774:J781)</f>
        <v>14.75</v>
      </c>
      <c r="I795" s="73">
        <f>$AN$132</f>
        <v>9</v>
      </c>
      <c r="J795" s="104">
        <f>AVERAGE(K774:K781)</f>
        <v>14</v>
      </c>
      <c r="K795" s="73">
        <f>$AN$167</f>
        <v>6</v>
      </c>
      <c r="L795" s="104">
        <f>AVERAGE(L774:L781)</f>
        <v>17.5</v>
      </c>
      <c r="M795" s="73">
        <f>$AN$202</f>
        <v>20</v>
      </c>
      <c r="N795" s="104">
        <f>AVERAGE(M774:M781)</f>
        <v>8.5</v>
      </c>
      <c r="O795" s="73">
        <f>$AN$237</f>
        <v>1</v>
      </c>
      <c r="P795" s="104">
        <f>AVERAGE(N774:N781)</f>
        <v>19.25</v>
      </c>
      <c r="Q795" s="73">
        <f>$AN$272</f>
        <v>27</v>
      </c>
      <c r="R795" s="104">
        <f>AVERAGE(O774:O781)</f>
        <v>18.625</v>
      </c>
      <c r="S795" s="81">
        <f>$AN$307</f>
        <v>25</v>
      </c>
      <c r="T795" s="75"/>
      <c r="U795" s="104">
        <f>AVERAGE(Q774:Q781)</f>
        <v>12.125</v>
      </c>
      <c r="V795" s="73">
        <f>$BP$62</f>
        <v>4</v>
      </c>
      <c r="W795" s="104">
        <f>AVERAGE(R774:R781)</f>
        <v>13.25</v>
      </c>
      <c r="X795" s="73">
        <f>$BP$132</f>
        <v>3</v>
      </c>
      <c r="Y795" s="104">
        <f>AVERAGE(S774:S781)</f>
        <v>13.375</v>
      </c>
      <c r="Z795" s="81">
        <f>$BP$97</f>
        <v>8</v>
      </c>
      <c r="AA795" s="75"/>
      <c r="AB795" s="105">
        <f>AVERAGE(U774:U781)</f>
        <v>18.375</v>
      </c>
      <c r="AC795" s="73">
        <f>$CR$97</f>
        <v>23</v>
      </c>
      <c r="AD795" s="75"/>
      <c r="AE795" s="104">
        <f>AVERAGE(W774:W781)</f>
        <v>12.25</v>
      </c>
      <c r="AF795" s="73">
        <f>$CR$62</f>
        <v>3</v>
      </c>
    </row>
    <row r="796" spans="1:32" x14ac:dyDescent="0.3">
      <c r="A796" s="73" t="s">
        <v>134</v>
      </c>
      <c r="B796" s="104">
        <f>AVERAGE(G782,G784:G791)</f>
        <v>0.59266666666666667</v>
      </c>
      <c r="C796" s="73">
        <f>$AR$27</f>
        <v>4</v>
      </c>
      <c r="D796" s="104">
        <f>AVERAGE(H782,H784:H791)</f>
        <v>12.666666666666666</v>
      </c>
      <c r="E796" s="73">
        <f>$AR$62</f>
        <v>4</v>
      </c>
      <c r="F796" s="104">
        <f>AVERAGE(I782,I784:I791)</f>
        <v>14.111111111111111</v>
      </c>
      <c r="G796" s="73">
        <f>$AR$97</f>
        <v>10</v>
      </c>
      <c r="H796" s="104">
        <f>AVERAGE(J782,J784:J791)</f>
        <v>12.222222222222221</v>
      </c>
      <c r="I796" s="73">
        <f>$AR$132</f>
        <v>4</v>
      </c>
      <c r="J796" s="104">
        <f>AVERAGE(K782,K784:K791)</f>
        <v>10.444444444444445</v>
      </c>
      <c r="K796" s="73">
        <f>$AR$167</f>
        <v>2</v>
      </c>
      <c r="L796" s="104">
        <f>AVERAGE(L782,L784:L791)</f>
        <v>22.555555555555557</v>
      </c>
      <c r="M796" s="73">
        <f>$AR$202</f>
        <v>31</v>
      </c>
      <c r="N796" s="104">
        <f>AVERAGE(M782,M784:M791)</f>
        <v>15.444444444444445</v>
      </c>
      <c r="O796" s="73">
        <f>$AR$237</f>
        <v>10</v>
      </c>
      <c r="P796" s="104">
        <f>AVERAGE(N782,N784:N791)</f>
        <v>14.666666666666666</v>
      </c>
      <c r="Q796" s="73">
        <f>$AR$272</f>
        <v>8</v>
      </c>
      <c r="R796" s="104">
        <f>AVERAGE(O782,O784:O791)</f>
        <v>15.222222222222221</v>
      </c>
      <c r="S796" s="81">
        <f>$AR$307</f>
        <v>12</v>
      </c>
      <c r="T796" s="75"/>
      <c r="U796" s="104">
        <f>AVERAGE(Q782,Q784:Q791)</f>
        <v>11.222222222222221</v>
      </c>
      <c r="V796" s="73">
        <f>$BT$62</f>
        <v>2</v>
      </c>
      <c r="W796" s="104">
        <f>AVERAGE(R782,R784:R791)</f>
        <v>12.777777777777779</v>
      </c>
      <c r="X796" s="73">
        <f>$BT$132</f>
        <v>2</v>
      </c>
      <c r="Y796" s="104">
        <f>AVERAGE(S782,S784:S791)</f>
        <v>14.666666666666666</v>
      </c>
      <c r="Z796" s="81">
        <f>$BT$97</f>
        <v>11</v>
      </c>
      <c r="AA796" s="75"/>
      <c r="AB796" s="105">
        <f>AVERAGE(U782,U784:U791)</f>
        <v>17.444444444444443</v>
      </c>
      <c r="AC796" s="73">
        <f>$CV$97</f>
        <v>22</v>
      </c>
      <c r="AD796" s="75"/>
      <c r="AE796" s="104">
        <f>AVERAGE(W782,W784:W791)</f>
        <v>10.666666666666666</v>
      </c>
      <c r="AF796" s="73">
        <f>$CV$62</f>
        <v>1</v>
      </c>
    </row>
    <row r="797" spans="1:32" x14ac:dyDescent="0.3">
      <c r="A797" s="73" t="s">
        <v>135</v>
      </c>
      <c r="B797" s="104">
        <f>AVERAGE(G774,G775,G776,G777)</f>
        <v>0.5</v>
      </c>
      <c r="C797" s="73">
        <f>$AV$27</f>
        <v>13</v>
      </c>
      <c r="D797" s="104">
        <f>AVERAGE(H774,H775,H776,H777)</f>
        <v>15</v>
      </c>
      <c r="E797" s="73">
        <f>$AV$62</f>
        <v>13</v>
      </c>
      <c r="F797" s="104">
        <f>AVERAGE(I774,I775,I776,I777)</f>
        <v>18.75</v>
      </c>
      <c r="G797" s="73">
        <f>$AV$97</f>
        <v>21</v>
      </c>
      <c r="H797" s="104">
        <f>AVERAGE(J774,J775,J776,J777)</f>
        <v>14</v>
      </c>
      <c r="I797" s="73">
        <f>$AV$132</f>
        <v>8</v>
      </c>
      <c r="J797" s="104">
        <f>AVERAGE(K774,K775,K776,K777)</f>
        <v>15.75</v>
      </c>
      <c r="K797" s="73">
        <f>$AV$167</f>
        <v>13</v>
      </c>
      <c r="L797" s="104">
        <f>AVERAGE(L774,L775,L776,L777)</f>
        <v>18.5</v>
      </c>
      <c r="M797" s="73">
        <f>$AV$202</f>
        <v>20</v>
      </c>
      <c r="N797" s="104">
        <f>AVERAGE(M774,M775,M776,M777)</f>
        <v>6.5</v>
      </c>
      <c r="O797" s="73">
        <f>$AV$237</f>
        <v>2</v>
      </c>
      <c r="P797" s="104">
        <f>AVERAGE(N774,N775,N776,N777)</f>
        <v>16.25</v>
      </c>
      <c r="Q797" s="73">
        <f>$AV$272</f>
        <v>12</v>
      </c>
      <c r="R797" s="104">
        <f>AVERAGE(O774,O775,O776,O777)</f>
        <v>15.5</v>
      </c>
      <c r="S797" s="81">
        <f>$AV$307</f>
        <v>13</v>
      </c>
      <c r="T797" s="75"/>
      <c r="U797" s="104">
        <f>AVERAGE(Q774,Q775,Q776,Q777)</f>
        <v>12.75</v>
      </c>
      <c r="V797" s="73">
        <f>$BX$62</f>
        <v>8</v>
      </c>
      <c r="W797" s="104">
        <f>AVERAGE(R774,R775,R776,R777)</f>
        <v>13.5</v>
      </c>
      <c r="X797" s="73">
        <f>$BX$132</f>
        <v>8</v>
      </c>
      <c r="Y797" s="104">
        <f>AVERAGE(S774,S775,S776,S777)</f>
        <v>15.75</v>
      </c>
      <c r="Z797" s="81">
        <f>$BX$97</f>
        <v>17</v>
      </c>
      <c r="AA797" s="75"/>
      <c r="AB797" s="105">
        <f>AVERAGE(U774,U775,U776,U777)</f>
        <v>13.25</v>
      </c>
      <c r="AC797" s="73">
        <f>$CZ$97</f>
        <v>8</v>
      </c>
      <c r="AD797" s="75"/>
      <c r="AE797" s="104">
        <f>AVERAGE(W774,W775,W776,W777)</f>
        <v>11.5</v>
      </c>
      <c r="AF797" s="73">
        <f>$CZ$62</f>
        <v>4</v>
      </c>
    </row>
    <row r="798" spans="1:32" x14ac:dyDescent="0.3">
      <c r="A798" s="73" t="s">
        <v>136</v>
      </c>
      <c r="B798" s="104">
        <f>AVERAGE(G778:G781)</f>
        <v>0.66675000000000006</v>
      </c>
      <c r="C798" s="73">
        <f>$AZ$27</f>
        <v>2</v>
      </c>
      <c r="D798" s="104">
        <f>AVERAGE(H778:H781)</f>
        <v>17.25</v>
      </c>
      <c r="E798" s="73">
        <f>$AZ$62</f>
        <v>19</v>
      </c>
      <c r="F798" s="104">
        <f>AVERAGE(I778:I781)</f>
        <v>19</v>
      </c>
      <c r="G798" s="73">
        <f>$AZ$97</f>
        <v>23</v>
      </c>
      <c r="H798" s="104">
        <f>AVERAGE(J778:J781)</f>
        <v>15.5</v>
      </c>
      <c r="I798" s="73">
        <f>$AZ$132</f>
        <v>13</v>
      </c>
      <c r="J798" s="104">
        <f>AVERAGE(K778:K781)</f>
        <v>12.25</v>
      </c>
      <c r="K798" s="73">
        <f>$AZ$167</f>
        <v>5</v>
      </c>
      <c r="L798" s="104">
        <f>AVERAGE(L778:L781)</f>
        <v>16.5</v>
      </c>
      <c r="M798" s="73">
        <f>$AZ$202</f>
        <v>17</v>
      </c>
      <c r="N798" s="104">
        <f>AVERAGE(M778:M781)</f>
        <v>10.5</v>
      </c>
      <c r="O798" s="73">
        <f>$AZ$237</f>
        <v>4</v>
      </c>
      <c r="P798" s="104">
        <f>AVERAGE(N778:N781)</f>
        <v>22.25</v>
      </c>
      <c r="Q798" s="73">
        <f>$AZ$272</f>
        <v>31</v>
      </c>
      <c r="R798" s="104">
        <f>AVERAGE(O778:O781)</f>
        <v>21.75</v>
      </c>
      <c r="S798" s="81">
        <f>$AZ$307</f>
        <v>29</v>
      </c>
      <c r="T798" s="75"/>
      <c r="U798" s="104">
        <f>AVERAGE(Q778:Q781)</f>
        <v>11.5</v>
      </c>
      <c r="V798" s="73">
        <f>$CB$62</f>
        <v>5</v>
      </c>
      <c r="W798" s="104">
        <f>AVERAGE(R778:R781)</f>
        <v>13</v>
      </c>
      <c r="X798" s="73">
        <f>$CB$132</f>
        <v>8</v>
      </c>
      <c r="Y798" s="104">
        <f>AVERAGE(S778:S781)</f>
        <v>11</v>
      </c>
      <c r="Z798" s="81">
        <f>$CB$97</f>
        <v>7</v>
      </c>
      <c r="AA798" s="75"/>
      <c r="AB798" s="105">
        <f>AVERAGE(U778:U781)</f>
        <v>23.5</v>
      </c>
      <c r="AC798" s="73">
        <f>$DD$97</f>
        <v>29</v>
      </c>
      <c r="AD798" s="75"/>
      <c r="AE798" s="104">
        <f>AVERAGE(W778:W781)</f>
        <v>13</v>
      </c>
      <c r="AF798" s="73">
        <f>$DD$62</f>
        <v>9</v>
      </c>
    </row>
    <row r="799" spans="1:32" x14ac:dyDescent="0.3">
      <c r="A799" s="73" t="s">
        <v>137</v>
      </c>
      <c r="B799" s="104">
        <f>AVERAGE(G782,G784:G786)</f>
        <v>0.58350000000000002</v>
      </c>
      <c r="C799" s="73">
        <f>$BD$27</f>
        <v>5</v>
      </c>
      <c r="D799" s="104">
        <f>AVERAGE(H782,H784:H786)</f>
        <v>14.75</v>
      </c>
      <c r="E799" s="73">
        <f>$BD$62</f>
        <v>11</v>
      </c>
      <c r="F799" s="104">
        <f>AVERAGE(I782,I784:I786)</f>
        <v>21.75</v>
      </c>
      <c r="G799" s="73">
        <f>$BD$97</f>
        <v>26</v>
      </c>
      <c r="H799" s="104">
        <f>AVERAGE(J782,J784:J786)</f>
        <v>12</v>
      </c>
      <c r="I799" s="73">
        <f>$BD$132</f>
        <v>5</v>
      </c>
      <c r="J799" s="104">
        <f>AVERAGE(K782,K784:K786)</f>
        <v>10</v>
      </c>
      <c r="K799" s="73">
        <f>$BD$167</f>
        <v>3</v>
      </c>
      <c r="L799" s="104">
        <f>AVERAGE(L782,L784:L786)</f>
        <v>25.5</v>
      </c>
      <c r="M799" s="73">
        <f>$BD$202</f>
        <v>31</v>
      </c>
      <c r="N799" s="104">
        <f>AVERAGE(M782,M784:M786)</f>
        <v>13.25</v>
      </c>
      <c r="O799" s="73">
        <f>$BD$237</f>
        <v>6</v>
      </c>
      <c r="P799" s="104">
        <f>AVERAGE(N782,N784:N786)</f>
        <v>17.5</v>
      </c>
      <c r="Q799" s="73">
        <f>$BD$272</f>
        <v>18</v>
      </c>
      <c r="R799" s="104">
        <f>AVERAGE(O782,O784:O786)</f>
        <v>14.75</v>
      </c>
      <c r="S799" s="81">
        <f>$BD$307</f>
        <v>12</v>
      </c>
      <c r="T799" s="75"/>
      <c r="U799" s="104">
        <f>AVERAGE(Q782,Q784:Q786)</f>
        <v>14.5</v>
      </c>
      <c r="V799" s="73">
        <f>$CF$62</f>
        <v>10</v>
      </c>
      <c r="W799" s="104">
        <f>AVERAGE(R782,R784:R786)</f>
        <v>18.5</v>
      </c>
      <c r="X799" s="73">
        <f>$CF$132</f>
        <v>21</v>
      </c>
      <c r="Y799" s="104">
        <f>AVERAGE(S782,S784:S786)</f>
        <v>10.5</v>
      </c>
      <c r="Z799" s="81">
        <f>$CF$97</f>
        <v>2</v>
      </c>
      <c r="AA799" s="75"/>
      <c r="AB799" s="105">
        <f>AVERAGE(U782,U784:U786)</f>
        <v>19</v>
      </c>
      <c r="AC799" s="73">
        <f>$DH$97</f>
        <v>23</v>
      </c>
      <c r="AD799" s="75"/>
      <c r="AE799" s="104">
        <f>AVERAGE(W782,W784:W786)</f>
        <v>15</v>
      </c>
      <c r="AF799" s="73">
        <f>$DH$62</f>
        <v>11</v>
      </c>
    </row>
    <row r="800" spans="1:32" x14ac:dyDescent="0.3">
      <c r="A800" s="73" t="s">
        <v>138</v>
      </c>
      <c r="B800" s="104">
        <f>AVERAGE(G787,G788,G789,G790,G791)</f>
        <v>0.6</v>
      </c>
      <c r="C800" s="73">
        <f>$BH$27</f>
        <v>8</v>
      </c>
      <c r="D800" s="104">
        <f>AVERAGE(H787,H788,H789,H790,H791)</f>
        <v>11</v>
      </c>
      <c r="E800" s="73">
        <f>$BH$62</f>
        <v>4</v>
      </c>
      <c r="F800" s="104">
        <f>AVERAGE(I787,I788,I789,I790,I791)</f>
        <v>8</v>
      </c>
      <c r="G800" s="73">
        <f>$BH$97</f>
        <v>1</v>
      </c>
      <c r="H800" s="104">
        <f>AVERAGE(J787,J788,J789,J790,J791)</f>
        <v>12.4</v>
      </c>
      <c r="I800" s="73">
        <f>$BH$132</f>
        <v>6</v>
      </c>
      <c r="J800" s="104">
        <f>AVERAGE(K787,K788,K789,K790,K791)</f>
        <v>10.8</v>
      </c>
      <c r="K800" s="73">
        <f>$BH$167</f>
        <v>4</v>
      </c>
      <c r="L800" s="104">
        <f>AVERAGE(L787,L788,L789,L790,L791)</f>
        <v>20.2</v>
      </c>
      <c r="M800" s="73">
        <f>$BH$202</f>
        <v>26</v>
      </c>
      <c r="N800" s="104">
        <f>AVERAGE(M787,M788,M789,M790,M791)</f>
        <v>17.2</v>
      </c>
      <c r="O800" s="73">
        <f>$BH$237</f>
        <v>21</v>
      </c>
      <c r="P800" s="104">
        <f>AVERAGE(N787,N788,N789,N790,N791)</f>
        <v>12.4</v>
      </c>
      <c r="Q800" s="73">
        <f>$BH$272</f>
        <v>5</v>
      </c>
      <c r="R800" s="104">
        <f>AVERAGE(O787,O788,O789,O790,O791)</f>
        <v>15.6</v>
      </c>
      <c r="S800" s="81">
        <f>$BH$307</f>
        <v>12</v>
      </c>
      <c r="T800" s="80"/>
      <c r="U800" s="104">
        <f>AVERAGE(Q787,Q788,Q789,Q790,Q791)</f>
        <v>8.6</v>
      </c>
      <c r="V800" s="73">
        <f>$CJ$62</f>
        <v>2</v>
      </c>
      <c r="W800" s="104">
        <f>AVERAGE(R787,R788,R789,R790,R791)</f>
        <v>8.1999999999999993</v>
      </c>
      <c r="X800" s="73">
        <f>$CJ$132</f>
        <v>1</v>
      </c>
      <c r="Y800" s="104">
        <f>AVERAGE(S787,S788,S789,S790,S791)</f>
        <v>18</v>
      </c>
      <c r="Z800" s="81">
        <f>$CJ$97</f>
        <v>20</v>
      </c>
      <c r="AA800" s="80"/>
      <c r="AB800" s="105">
        <f>AVERAGE(U787,U788,U789,U790,U791)</f>
        <v>16.2</v>
      </c>
      <c r="AC800" s="73">
        <f>$DL$97</f>
        <v>16</v>
      </c>
      <c r="AD800" s="80"/>
      <c r="AE800" s="104">
        <f>AVERAGE(W787,W788,W789,W790,W791)</f>
        <v>7.2</v>
      </c>
      <c r="AF800" s="73">
        <f>$DL$62</f>
        <v>2</v>
      </c>
    </row>
    <row r="802" spans="1:32" x14ac:dyDescent="0.3">
      <c r="A802" s="445" t="s">
        <v>97</v>
      </c>
      <c r="B802" s="446"/>
      <c r="C802" s="446"/>
      <c r="D802" s="446"/>
      <c r="E802" s="447"/>
    </row>
    <row r="803" spans="1:32" x14ac:dyDescent="0.3">
      <c r="A803" s="448"/>
      <c r="B803" s="449"/>
      <c r="C803" s="449"/>
      <c r="D803" s="449"/>
      <c r="E803" s="450"/>
    </row>
    <row r="804" spans="1:32" x14ac:dyDescent="0.3">
      <c r="A804" s="451"/>
      <c r="B804" s="452"/>
      <c r="C804" s="452"/>
      <c r="D804" s="452"/>
      <c r="E804" s="453"/>
      <c r="H804" s="306" t="s">
        <v>232</v>
      </c>
      <c r="I804" s="307"/>
      <c r="J804" s="307"/>
      <c r="K804" s="307"/>
      <c r="L804" s="307"/>
      <c r="M804" s="307"/>
      <c r="N804" s="307"/>
      <c r="O804" s="307"/>
      <c r="P804" s="307"/>
      <c r="Q804" s="307"/>
      <c r="R804" s="307"/>
      <c r="S804" s="307"/>
      <c r="T804" s="307"/>
      <c r="U804" s="307"/>
      <c r="V804" s="308"/>
      <c r="W804" s="86" t="s">
        <v>38</v>
      </c>
      <c r="X804" s="72"/>
      <c r="Y804" s="72"/>
      <c r="Z804" s="72"/>
      <c r="AA804" s="72"/>
      <c r="AB804" s="72"/>
      <c r="AC804" s="72"/>
      <c r="AD804" s="72"/>
      <c r="AE804" s="72"/>
      <c r="AF804" s="72"/>
    </row>
    <row r="805" spans="1:32" x14ac:dyDescent="0.3">
      <c r="A805" s="73" t="s">
        <v>139</v>
      </c>
      <c r="B805" s="96" t="s">
        <v>140</v>
      </c>
      <c r="C805" s="73" t="s">
        <v>141</v>
      </c>
      <c r="D805" s="98" t="s">
        <v>228</v>
      </c>
      <c r="E805" s="73" t="s">
        <v>142</v>
      </c>
      <c r="G805" s="73" t="s">
        <v>143</v>
      </c>
      <c r="H805" s="74" t="s">
        <v>144</v>
      </c>
      <c r="I805" s="74" t="s">
        <v>145</v>
      </c>
      <c r="J805" s="74" t="s">
        <v>146</v>
      </c>
      <c r="K805" s="74" t="s">
        <v>110</v>
      </c>
      <c r="L805" s="74" t="s">
        <v>111</v>
      </c>
      <c r="M805" s="74" t="s">
        <v>112</v>
      </c>
      <c r="N805" s="74" t="s">
        <v>113</v>
      </c>
      <c r="O805" s="89" t="s">
        <v>114</v>
      </c>
      <c r="P805" s="92"/>
      <c r="Q805" s="76" t="s">
        <v>33</v>
      </c>
      <c r="R805" s="74" t="s">
        <v>34</v>
      </c>
      <c r="S805" s="89" t="s">
        <v>35</v>
      </c>
      <c r="T805" s="71"/>
      <c r="U805" s="93" t="s">
        <v>149</v>
      </c>
      <c r="V805" s="92"/>
      <c r="W805" s="76" t="s">
        <v>150</v>
      </c>
      <c r="X805" s="72"/>
      <c r="Y805" s="72"/>
      <c r="Z805" s="72"/>
      <c r="AA805" s="72"/>
      <c r="AB805" s="72"/>
      <c r="AC805" s="72"/>
      <c r="AD805" s="72"/>
      <c r="AE805" s="72"/>
      <c r="AF805" s="72"/>
    </row>
    <row r="806" spans="1:32" x14ac:dyDescent="0.3">
      <c r="A806" s="73">
        <v>1</v>
      </c>
      <c r="B806" s="96">
        <v>44815</v>
      </c>
      <c r="C806" s="84" t="s">
        <v>165</v>
      </c>
      <c r="D806" s="99">
        <v>0.54166666666666663</v>
      </c>
      <c r="E806" s="85" t="s">
        <v>170</v>
      </c>
      <c r="G806" s="73">
        <f>$G$113</f>
        <v>0.33300000000000002</v>
      </c>
      <c r="H806" s="73">
        <f>DVOA!$F$219</f>
        <v>22</v>
      </c>
      <c r="I806" s="73">
        <f>DVOA!$F$221</f>
        <v>24</v>
      </c>
      <c r="J806" s="73">
        <f>DVOA!$F$225</f>
        <v>19</v>
      </c>
      <c r="K806" s="73">
        <f>DVOA!$F$228</f>
        <v>19</v>
      </c>
      <c r="L806" s="73">
        <f>DVOA!$F$229</f>
        <v>24</v>
      </c>
      <c r="M806" s="73">
        <f>DVOA!$F$230</f>
        <v>18</v>
      </c>
      <c r="N806" s="73">
        <f>DVOA!$F$233</f>
        <v>18</v>
      </c>
      <c r="O806" s="81">
        <f>DVOA!$F$222</f>
        <v>22</v>
      </c>
      <c r="P806" s="88"/>
      <c r="Q806" s="82">
        <f>DVOA!$AE$219</f>
        <v>7</v>
      </c>
      <c r="R806" s="73">
        <f>DVOA!$AE$220</f>
        <v>12</v>
      </c>
      <c r="S806" s="81">
        <f>DVOA!$AE$221</f>
        <v>5</v>
      </c>
      <c r="T806" s="75"/>
      <c r="U806" s="87">
        <f>DVOA!$AE$233</f>
        <v>11</v>
      </c>
      <c r="V806" s="88"/>
      <c r="W806" s="82">
        <f>DVOA!$AE$229</f>
        <v>13</v>
      </c>
      <c r="X806" s="72"/>
      <c r="Y806" s="72"/>
      <c r="Z806" s="72"/>
      <c r="AA806" s="72"/>
      <c r="AB806" s="72"/>
      <c r="AC806" s="72"/>
      <c r="AD806" s="72"/>
      <c r="AE806" s="72"/>
      <c r="AF806" s="72"/>
    </row>
    <row r="807" spans="1:32" x14ac:dyDescent="0.3">
      <c r="A807" s="73">
        <v>2</v>
      </c>
      <c r="B807" s="96">
        <v>44823</v>
      </c>
      <c r="C807" s="84" t="s">
        <v>152</v>
      </c>
      <c r="D807" s="99">
        <v>0.85416666666666663</v>
      </c>
      <c r="E807" s="85" t="s">
        <v>224</v>
      </c>
      <c r="G807" s="73">
        <f>$G$13</f>
        <v>0.66700000000000004</v>
      </c>
      <c r="H807" s="73">
        <f>DVOA!$F$429</f>
        <v>25</v>
      </c>
      <c r="I807" s="73">
        <f>DVOA!$F$431</f>
        <v>31</v>
      </c>
      <c r="J807" s="73">
        <f>DVOA!$F$435</f>
        <v>20</v>
      </c>
      <c r="K807" s="73">
        <f>DVOA!$F$438</f>
        <v>23</v>
      </c>
      <c r="L807" s="73">
        <f>DVOA!$F$439</f>
        <v>21</v>
      </c>
      <c r="M807" s="73">
        <f>DVOA!$F$440</f>
        <v>23</v>
      </c>
      <c r="N807" s="73">
        <f>DVOA!$F$443</f>
        <v>28</v>
      </c>
      <c r="O807" s="110">
        <f>DVOA!$F$432</f>
        <v>12</v>
      </c>
      <c r="P807" s="88"/>
      <c r="Q807" s="112">
        <f>DVOA!$AE$429</f>
        <v>11</v>
      </c>
      <c r="R807" s="73">
        <f>DVOA!$AE$430</f>
        <v>15</v>
      </c>
      <c r="S807" s="110">
        <f>DVOA!$AE$431</f>
        <v>3</v>
      </c>
      <c r="T807" s="75"/>
      <c r="U807" s="111">
        <f>DVOA!$AE$443</f>
        <v>20</v>
      </c>
      <c r="V807" s="88"/>
      <c r="W807" s="112">
        <f>DVOA!$AE$439</f>
        <v>17</v>
      </c>
      <c r="X807" s="72"/>
      <c r="Y807" s="72"/>
      <c r="Z807" s="72"/>
      <c r="AA807" s="72"/>
      <c r="AB807" s="72"/>
      <c r="AC807" s="72"/>
      <c r="AD807" s="72"/>
      <c r="AE807" s="72"/>
      <c r="AF807" s="72"/>
    </row>
    <row r="808" spans="1:32" x14ac:dyDescent="0.3">
      <c r="A808" s="73">
        <v>3</v>
      </c>
      <c r="B808" s="96">
        <v>44829</v>
      </c>
      <c r="C808" s="85" t="s">
        <v>222</v>
      </c>
      <c r="D808" s="99">
        <v>0.54166666666666663</v>
      </c>
      <c r="E808" s="85" t="s">
        <v>170</v>
      </c>
      <c r="G808" s="73">
        <f>$G$49</f>
        <v>0.33300000000000002</v>
      </c>
      <c r="H808" s="73">
        <f>DVOA!$F$660</f>
        <v>29</v>
      </c>
      <c r="I808" s="73">
        <f>DVOA!$F$662</f>
        <v>16</v>
      </c>
      <c r="J808" s="73">
        <f>DVOA!$F$666</f>
        <v>28</v>
      </c>
      <c r="K808" s="73">
        <f>DVOA!$F$669</f>
        <v>25</v>
      </c>
      <c r="L808" s="73">
        <f>DVOA!$F$670</f>
        <v>20</v>
      </c>
      <c r="M808" s="73">
        <f>DVOA!$F$671</f>
        <v>28</v>
      </c>
      <c r="N808" s="73">
        <f>DVOA!$F$674</f>
        <v>21</v>
      </c>
      <c r="O808" s="81">
        <f>DVOA!$F$663</f>
        <v>18</v>
      </c>
      <c r="P808" s="88"/>
      <c r="Q808" s="82">
        <f>DVOA!$AE$660</f>
        <v>29</v>
      </c>
      <c r="R808" s="73">
        <f>DVOA!$AE$661</f>
        <v>27</v>
      </c>
      <c r="S808" s="81">
        <f>DVOA!$AE$662</f>
        <v>25</v>
      </c>
      <c r="T808" s="75"/>
      <c r="U808" s="87">
        <f>DVOA!$AE$674</f>
        <v>18</v>
      </c>
      <c r="V808" s="88"/>
      <c r="W808" s="82">
        <f>DVOA!$AE$670</f>
        <v>32</v>
      </c>
      <c r="X808" s="72"/>
      <c r="Y808" s="72"/>
      <c r="Z808" s="72"/>
      <c r="AA808" s="72"/>
      <c r="AB808" s="72"/>
      <c r="AC808" s="72"/>
      <c r="AD808" s="72"/>
      <c r="AE808" s="72"/>
      <c r="AF808" s="72"/>
    </row>
    <row r="809" spans="1:32" x14ac:dyDescent="0.3">
      <c r="A809" s="73">
        <v>4</v>
      </c>
      <c r="B809" s="96">
        <v>44836</v>
      </c>
      <c r="C809" s="84" t="s">
        <v>208</v>
      </c>
      <c r="D809" s="99">
        <v>0.54166666666666663</v>
      </c>
      <c r="E809" s="85" t="s">
        <v>169</v>
      </c>
      <c r="G809" s="73">
        <f>$G$81</f>
        <v>0.66700000000000004</v>
      </c>
      <c r="H809" s="73">
        <f>DVOA!$F$303</f>
        <v>4</v>
      </c>
      <c r="I809" s="73">
        <f>DVOA!$F$305</f>
        <v>1</v>
      </c>
      <c r="J809" s="73">
        <f>DVOA!$F$309</f>
        <v>7</v>
      </c>
      <c r="K809" s="73">
        <f>DVOA!$F$312</f>
        <v>4</v>
      </c>
      <c r="L809" s="73">
        <f>DVOA!$F$313</f>
        <v>17</v>
      </c>
      <c r="M809" s="73">
        <f>DVOA!$F$314</f>
        <v>14</v>
      </c>
      <c r="N809" s="73">
        <f>DVOA!$F$317</f>
        <v>11</v>
      </c>
      <c r="O809" s="81">
        <f>DVOA!$F$306</f>
        <v>13</v>
      </c>
      <c r="P809" s="88"/>
      <c r="Q809" s="82">
        <f>DVOA!$AE$303</f>
        <v>5</v>
      </c>
      <c r="R809" s="73">
        <f>DVOA!$AE$304</f>
        <v>2</v>
      </c>
      <c r="S809" s="81">
        <f>DVOA!$AE$305</f>
        <v>18</v>
      </c>
      <c r="T809" s="75"/>
      <c r="U809" s="87">
        <f>DVOA!$AE$317</f>
        <v>17</v>
      </c>
      <c r="V809" s="88"/>
      <c r="W809" s="82">
        <f>DVOA!$AE$313</f>
        <v>2</v>
      </c>
      <c r="X809" s="72"/>
      <c r="Y809" s="72"/>
      <c r="Z809" s="72"/>
      <c r="AA809" s="72"/>
      <c r="AB809" s="72"/>
      <c r="AC809" s="72"/>
      <c r="AD809" s="72"/>
      <c r="AE809" s="72"/>
      <c r="AF809" s="72"/>
    </row>
    <row r="810" spans="1:32" x14ac:dyDescent="0.3">
      <c r="A810" s="73">
        <v>5</v>
      </c>
      <c r="B810" s="96">
        <v>44843</v>
      </c>
      <c r="C810" s="84" t="s">
        <v>202</v>
      </c>
      <c r="D810" s="99">
        <v>0.68402777777777779</v>
      </c>
      <c r="E810" s="85" t="s">
        <v>170</v>
      </c>
      <c r="G810" s="73">
        <f>$G$54</f>
        <v>0.33300000000000002</v>
      </c>
      <c r="H810" s="73">
        <f>DVOA!$F$9</f>
        <v>31</v>
      </c>
      <c r="I810" s="73">
        <f>DVOA!$F$11</f>
        <v>14</v>
      </c>
      <c r="J810" s="73">
        <f>DVOA!$F$15</f>
        <v>30</v>
      </c>
      <c r="K810" s="73">
        <f>DVOA!$F$18</f>
        <v>9</v>
      </c>
      <c r="L810" s="73">
        <f>DVOA!$F$19</f>
        <v>7</v>
      </c>
      <c r="M810" s="73">
        <f>DVOA!$F$20</f>
        <v>24</v>
      </c>
      <c r="N810" s="73">
        <f>DVOA!$F$23</f>
        <v>32</v>
      </c>
      <c r="O810" s="81">
        <f>DVOA!$F$12</f>
        <v>32</v>
      </c>
      <c r="P810" s="88"/>
      <c r="Q810" s="82">
        <f>DVOA!$AE$9</f>
        <v>21</v>
      </c>
      <c r="R810" s="73">
        <f>DVOA!$AE$10</f>
        <v>24</v>
      </c>
      <c r="S810" s="81">
        <f>DVOA!$AE$11</f>
        <v>16</v>
      </c>
      <c r="T810" s="75"/>
      <c r="U810" s="87">
        <f>DVOA!$AE$23</f>
        <v>27</v>
      </c>
      <c r="V810" s="88"/>
      <c r="W810" s="82">
        <f>DVOA!$AE$19</f>
        <v>31</v>
      </c>
      <c r="X810" s="72"/>
      <c r="Y810" s="72"/>
      <c r="Z810" s="72"/>
      <c r="AA810" s="72"/>
      <c r="AB810" s="72"/>
      <c r="AC810" s="72"/>
      <c r="AD810" s="72"/>
      <c r="AE810" s="72"/>
      <c r="AF810" s="72"/>
    </row>
    <row r="811" spans="1:32" x14ac:dyDescent="0.3">
      <c r="A811" s="73">
        <v>6</v>
      </c>
      <c r="B811" s="96">
        <v>44850</v>
      </c>
      <c r="C811" s="84" t="s">
        <v>219</v>
      </c>
      <c r="D811" s="99">
        <v>0.84722222222222221</v>
      </c>
      <c r="E811" s="85" t="s">
        <v>194</v>
      </c>
      <c r="G811" s="73">
        <f>$G$173</f>
        <v>0.66700000000000004</v>
      </c>
      <c r="H811" s="73">
        <f>DVOA!$F$177</f>
        <v>8</v>
      </c>
      <c r="I811" s="73">
        <f>DVOA!$F$179</f>
        <v>19</v>
      </c>
      <c r="J811" s="73">
        <f>DVOA!$F$183</f>
        <v>6</v>
      </c>
      <c r="K811" s="73">
        <f>DVOA!$F$186</f>
        <v>10</v>
      </c>
      <c r="L811" s="73">
        <f>DVOA!$F$187</f>
        <v>10</v>
      </c>
      <c r="M811" s="73">
        <f>DVOA!$F$188</f>
        <v>12</v>
      </c>
      <c r="N811" s="73">
        <f>DVOA!$F$191</f>
        <v>9</v>
      </c>
      <c r="O811" s="81">
        <f>DVOA!$F$180</f>
        <v>25</v>
      </c>
      <c r="P811" s="88"/>
      <c r="Q811" s="82">
        <f>DVOA!$AE$177</f>
        <v>15</v>
      </c>
      <c r="R811" s="73">
        <f>DVOA!$AE$178</f>
        <v>17</v>
      </c>
      <c r="S811" s="81">
        <f>DVOA!$AE$179</f>
        <v>4</v>
      </c>
      <c r="T811" s="75"/>
      <c r="U811" s="87">
        <f>DVOA!$AE$191</f>
        <v>4</v>
      </c>
      <c r="V811" s="88"/>
      <c r="W811" s="82">
        <f>DVOA!$AE$187</f>
        <v>6</v>
      </c>
      <c r="X811" s="72"/>
      <c r="Y811" s="72"/>
      <c r="Z811" s="72"/>
      <c r="AA811" s="72"/>
      <c r="AB811" s="72"/>
      <c r="AC811" s="72"/>
      <c r="AD811" s="72"/>
      <c r="AE811" s="72"/>
      <c r="AF811" s="72"/>
    </row>
    <row r="812" spans="1:32" x14ac:dyDescent="0.3">
      <c r="A812" s="73">
        <v>7</v>
      </c>
      <c r="B812" s="96" t="s">
        <v>147</v>
      </c>
      <c r="C812" s="101" t="s">
        <v>162</v>
      </c>
      <c r="D812" s="102" t="s">
        <v>162</v>
      </c>
      <c r="E812" s="101" t="s">
        <v>162</v>
      </c>
      <c r="G812" s="101" t="s">
        <v>162</v>
      </c>
      <c r="H812" s="101" t="s">
        <v>162</v>
      </c>
      <c r="I812" s="101" t="s">
        <v>162</v>
      </c>
      <c r="J812" s="101" t="s">
        <v>162</v>
      </c>
      <c r="K812" s="101" t="s">
        <v>162</v>
      </c>
      <c r="L812" s="101" t="s">
        <v>162</v>
      </c>
      <c r="M812" s="101" t="s">
        <v>162</v>
      </c>
      <c r="N812" s="101" t="s">
        <v>162</v>
      </c>
      <c r="O812" s="101" t="s">
        <v>162</v>
      </c>
      <c r="P812" s="88"/>
      <c r="Q812" s="101" t="s">
        <v>162</v>
      </c>
      <c r="R812" s="101" t="s">
        <v>162</v>
      </c>
      <c r="S812" s="101" t="s">
        <v>162</v>
      </c>
      <c r="T812" s="75"/>
      <c r="U812" s="101" t="s">
        <v>162</v>
      </c>
      <c r="V812" s="88"/>
      <c r="W812" s="101" t="s">
        <v>162</v>
      </c>
      <c r="X812" s="72"/>
      <c r="Y812" s="72"/>
      <c r="Z812" s="72"/>
      <c r="AA812" s="72"/>
      <c r="AB812" s="72"/>
      <c r="AC812" s="72"/>
      <c r="AD812" s="72"/>
      <c r="AE812" s="72"/>
      <c r="AF812" s="72"/>
    </row>
    <row r="813" spans="1:32" x14ac:dyDescent="0.3">
      <c r="A813" s="73">
        <v>8</v>
      </c>
      <c r="B813" s="96">
        <v>44864</v>
      </c>
      <c r="C813" s="84" t="s">
        <v>193</v>
      </c>
      <c r="D813" s="99">
        <v>0.54166666666666663</v>
      </c>
      <c r="E813" s="85" t="s">
        <v>169</v>
      </c>
      <c r="G813" s="85">
        <f>$G$50</f>
        <v>0.33300000000000002</v>
      </c>
      <c r="H813" s="85">
        <f>DVOA!$F$555</f>
        <v>12</v>
      </c>
      <c r="I813" s="85">
        <f>DVOA!$F$557</f>
        <v>17</v>
      </c>
      <c r="J813" s="85">
        <f>DVOA!$F$561</f>
        <v>12</v>
      </c>
      <c r="K813" s="85">
        <f>DVOA!$F$564</f>
        <v>26</v>
      </c>
      <c r="L813" s="85">
        <f>DVOA!$F$565</f>
        <v>15</v>
      </c>
      <c r="M813" s="85">
        <f>DVOA!$F$566</f>
        <v>6</v>
      </c>
      <c r="N813" s="85">
        <f>DVOA!$F$569</f>
        <v>4</v>
      </c>
      <c r="O813" s="90">
        <f>DVOA!$F$558</f>
        <v>20</v>
      </c>
      <c r="P813" s="88"/>
      <c r="Q813" s="91">
        <f>DVOA!$AE$555</f>
        <v>16</v>
      </c>
      <c r="R813" s="85">
        <f>DVOA!$AE$556</f>
        <v>21</v>
      </c>
      <c r="S813" s="90">
        <f>DVOA!$AE$557</f>
        <v>12</v>
      </c>
      <c r="T813" s="75"/>
      <c r="U813" s="94">
        <f>DVOA!$AE$569</f>
        <v>21</v>
      </c>
      <c r="V813" s="88"/>
      <c r="W813" s="82">
        <f>DVOA!$AE$565</f>
        <v>16</v>
      </c>
      <c r="X813" s="72"/>
      <c r="Y813" s="72"/>
      <c r="Z813" s="72"/>
      <c r="AA813" s="72"/>
      <c r="AB813" s="72"/>
      <c r="AC813" s="72"/>
      <c r="AD813" s="72"/>
      <c r="AE813" s="72"/>
      <c r="AF813" s="72"/>
    </row>
    <row r="814" spans="1:32" x14ac:dyDescent="0.3">
      <c r="A814" s="73">
        <v>9</v>
      </c>
      <c r="B814" s="96">
        <v>44868</v>
      </c>
      <c r="C814" s="85" t="s">
        <v>217</v>
      </c>
      <c r="D814" s="99">
        <v>0.84375</v>
      </c>
      <c r="E814" s="85" t="s">
        <v>221</v>
      </c>
      <c r="G814" s="73">
        <f>$G$168</f>
        <v>0</v>
      </c>
      <c r="H814" s="73">
        <f>DVOA!$F$261</f>
        <v>17</v>
      </c>
      <c r="I814" s="73">
        <f>DVOA!$F$263</f>
        <v>30</v>
      </c>
      <c r="J814" s="73">
        <f>DVOA!$F$267</f>
        <v>9</v>
      </c>
      <c r="K814" s="73">
        <f>DVOA!$F$270</f>
        <v>24</v>
      </c>
      <c r="L814" s="73">
        <f>DVOA!$F$271</f>
        <v>5</v>
      </c>
      <c r="M814" s="73">
        <f>DVOA!$F$272</f>
        <v>27</v>
      </c>
      <c r="N814" s="73">
        <f>DVOA!$F$275</f>
        <v>10</v>
      </c>
      <c r="O814" s="81">
        <f>DVOA!$F$264</f>
        <v>3</v>
      </c>
      <c r="P814" s="88"/>
      <c r="Q814" s="82">
        <f>DVOA!$AE$261</f>
        <v>30</v>
      </c>
      <c r="R814" s="73">
        <f>DVOA!$AE$262</f>
        <v>29</v>
      </c>
      <c r="S814" s="81">
        <f>DVOA!$AE$263</f>
        <v>28</v>
      </c>
      <c r="T814" s="75"/>
      <c r="U814" s="87">
        <f>DVOA!$AE$275</f>
        <v>2</v>
      </c>
      <c r="V814" s="88"/>
      <c r="W814" s="82">
        <f>DVOA!$AE$271</f>
        <v>25</v>
      </c>
      <c r="X814" s="72"/>
      <c r="Y814" s="72"/>
      <c r="Z814" s="72"/>
      <c r="AA814" s="72"/>
      <c r="AB814" s="72"/>
      <c r="AC814" s="72"/>
      <c r="AD814" s="72"/>
      <c r="AE814" s="72"/>
      <c r="AF814" s="72"/>
    </row>
    <row r="815" spans="1:32" x14ac:dyDescent="0.3">
      <c r="A815" s="73">
        <v>10</v>
      </c>
      <c r="B815" s="96">
        <v>44879</v>
      </c>
      <c r="C815" s="84" t="s">
        <v>223</v>
      </c>
      <c r="D815" s="99">
        <v>0.84375</v>
      </c>
      <c r="E815" s="85" t="s">
        <v>171</v>
      </c>
      <c r="G815" s="73">
        <f>$G$49</f>
        <v>0.33300000000000002</v>
      </c>
      <c r="H815" s="73">
        <f>DVOA!$F$660</f>
        <v>29</v>
      </c>
      <c r="I815" s="73">
        <f>DVOA!$F$662</f>
        <v>16</v>
      </c>
      <c r="J815" s="73">
        <f>DVOA!$F$666</f>
        <v>28</v>
      </c>
      <c r="K815" s="73">
        <f>DVOA!$F$669</f>
        <v>25</v>
      </c>
      <c r="L815" s="73">
        <f>DVOA!$F$670</f>
        <v>20</v>
      </c>
      <c r="M815" s="73">
        <f>DVOA!$F$671</f>
        <v>28</v>
      </c>
      <c r="N815" s="73">
        <f>DVOA!$F$674</f>
        <v>21</v>
      </c>
      <c r="O815" s="81">
        <f>DVOA!$F$663</f>
        <v>18</v>
      </c>
      <c r="P815" s="88"/>
      <c r="Q815" s="82">
        <f>DVOA!$AE$660</f>
        <v>29</v>
      </c>
      <c r="R815" s="73">
        <f>DVOA!$AE$661</f>
        <v>27</v>
      </c>
      <c r="S815" s="81">
        <f>DVOA!$AE$662</f>
        <v>25</v>
      </c>
      <c r="T815" s="75"/>
      <c r="U815" s="87">
        <f>DVOA!$AE$674</f>
        <v>18</v>
      </c>
      <c r="V815" s="88"/>
      <c r="W815" s="82">
        <f>DVOA!$AE$670</f>
        <v>32</v>
      </c>
      <c r="X815" s="72"/>
      <c r="Y815" s="72"/>
      <c r="Z815" s="72"/>
      <c r="AA815" s="72"/>
      <c r="AB815" s="72"/>
      <c r="AC815" s="72"/>
      <c r="AD815" s="72"/>
      <c r="AE815" s="72"/>
      <c r="AF815" s="72"/>
    </row>
    <row r="816" spans="1:32" x14ac:dyDescent="0.3">
      <c r="A816" s="73">
        <v>11</v>
      </c>
      <c r="B816" s="96">
        <v>44885</v>
      </c>
      <c r="C816" s="84" t="s">
        <v>215</v>
      </c>
      <c r="D816" s="99">
        <v>0.54166666666666663</v>
      </c>
      <c r="E816" s="85" t="s">
        <v>169</v>
      </c>
      <c r="G816" s="73">
        <f>$G$274</f>
        <v>0.5</v>
      </c>
      <c r="H816" s="73">
        <f>DVOA!$F$282</f>
        <v>13</v>
      </c>
      <c r="I816" s="73">
        <f>DVOA!$F$284</f>
        <v>2</v>
      </c>
      <c r="J816" s="73">
        <f>DVOA!$F$288</f>
        <v>27</v>
      </c>
      <c r="K816" s="73">
        <f>DVOA!$F$291</f>
        <v>27</v>
      </c>
      <c r="L816" s="73">
        <f>DVOA!$F$292</f>
        <v>16</v>
      </c>
      <c r="M816" s="73">
        <f>DVOA!$F$293</f>
        <v>16</v>
      </c>
      <c r="N816" s="73">
        <f>DVOA!$F$296</f>
        <v>29</v>
      </c>
      <c r="O816" s="81">
        <f>DVOA!$F$285</f>
        <v>24</v>
      </c>
      <c r="P816" s="88"/>
      <c r="Q816" s="82">
        <f>DVOA!$AE$282</f>
        <v>32</v>
      </c>
      <c r="R816" s="73">
        <f>DVOA!$AE$283</f>
        <v>31</v>
      </c>
      <c r="S816" s="81">
        <f>DVOA!$AE$284</f>
        <v>24</v>
      </c>
      <c r="T816" s="75"/>
      <c r="U816" s="87">
        <f>DVOA!$AE$296</f>
        <v>9</v>
      </c>
      <c r="V816" s="88"/>
      <c r="W816" s="82">
        <f>DVOA!$AE$292</f>
        <v>29</v>
      </c>
      <c r="X816" s="72"/>
      <c r="Y816" s="72"/>
      <c r="Z816" s="72"/>
      <c r="AA816" s="72"/>
      <c r="AB816" s="72"/>
      <c r="AC816" s="72"/>
      <c r="AD816" s="72"/>
      <c r="AE816" s="72"/>
      <c r="AF816" s="72"/>
    </row>
    <row r="817" spans="1:32" x14ac:dyDescent="0.3">
      <c r="A817" s="73">
        <v>12</v>
      </c>
      <c r="B817" s="96">
        <v>44892</v>
      </c>
      <c r="C817" s="84" t="s">
        <v>158</v>
      </c>
      <c r="D817" s="99">
        <v>0.84722222222222221</v>
      </c>
      <c r="E817" s="84" t="s">
        <v>194</v>
      </c>
      <c r="G817" s="77">
        <f>$G$109</f>
        <v>0.66700000000000004</v>
      </c>
      <c r="H817" s="73">
        <f>DVOA!$F$240</f>
        <v>19</v>
      </c>
      <c r="I817" s="73">
        <f>DVOA!$F$242</f>
        <v>32</v>
      </c>
      <c r="J817" s="73">
        <f>DVOA!$F$246</f>
        <v>13</v>
      </c>
      <c r="K817" s="73">
        <f>DVOA!$F$249</f>
        <v>32</v>
      </c>
      <c r="L817" s="73">
        <f>DVOA!$F$250</f>
        <v>3</v>
      </c>
      <c r="M817" s="73">
        <f>DVOA!$F$251</f>
        <v>5</v>
      </c>
      <c r="N817" s="73">
        <f>DVOA!$F$254</f>
        <v>14</v>
      </c>
      <c r="O817" s="81">
        <f>DVOA!$F$243</f>
        <v>17</v>
      </c>
      <c r="P817" s="88"/>
      <c r="Q817" s="82">
        <f>DVOA!$AE$240</f>
        <v>9</v>
      </c>
      <c r="R817" s="73">
        <f>DVOA!$AE$241</f>
        <v>13</v>
      </c>
      <c r="S817" s="81">
        <f>DVOA!$AE$242</f>
        <v>7</v>
      </c>
      <c r="T817" s="75"/>
      <c r="U817" s="87">
        <f>DVOA!$AE$254</f>
        <v>14</v>
      </c>
      <c r="V817" s="88"/>
      <c r="W817" s="82">
        <f>DVOA!$AE$250</f>
        <v>12</v>
      </c>
      <c r="X817" s="72"/>
      <c r="Y817" s="72"/>
      <c r="Z817" s="72"/>
      <c r="AA817" s="72"/>
      <c r="AB817" s="72"/>
      <c r="AC817" s="72"/>
      <c r="AD817" s="72"/>
      <c r="AE817" s="72"/>
      <c r="AF817" s="72"/>
    </row>
    <row r="818" spans="1:32" x14ac:dyDescent="0.3">
      <c r="A818" s="73">
        <v>13</v>
      </c>
      <c r="B818" s="96">
        <v>44899</v>
      </c>
      <c r="C818" s="85" t="s">
        <v>216</v>
      </c>
      <c r="D818" s="99">
        <v>0.54166666666666663</v>
      </c>
      <c r="E818" s="85" t="s">
        <v>170</v>
      </c>
      <c r="G818" s="73">
        <f>$G$103</f>
        <v>0.33300000000000002</v>
      </c>
      <c r="H818" s="73">
        <f>DVOA!$F$639</f>
        <v>26</v>
      </c>
      <c r="I818" s="73">
        <f>DVOA!$F$641</f>
        <v>20</v>
      </c>
      <c r="J818" s="73">
        <f>DVOA!$F$645</f>
        <v>26</v>
      </c>
      <c r="K818" s="73">
        <f>DVOA!$F$648</f>
        <v>31</v>
      </c>
      <c r="L818" s="73">
        <f>DVOA!$F$649</f>
        <v>32</v>
      </c>
      <c r="M818" s="73">
        <f>DVOA!$F$650</f>
        <v>22</v>
      </c>
      <c r="N818" s="73">
        <f>DVOA!$F$653</f>
        <v>5</v>
      </c>
      <c r="O818" s="81">
        <f>DVOA!$F$642</f>
        <v>7</v>
      </c>
      <c r="P818" s="88"/>
      <c r="Q818" s="82">
        <f>DVOA!$AE$639</f>
        <v>17</v>
      </c>
      <c r="R818" s="73">
        <f>DVOA!$AE$640</f>
        <v>8</v>
      </c>
      <c r="S818" s="81">
        <f>DVOA!$AE$641</f>
        <v>27</v>
      </c>
      <c r="T818" s="75"/>
      <c r="U818" s="87">
        <f>DVOA!$AE$653</f>
        <v>24</v>
      </c>
      <c r="V818" s="88"/>
      <c r="W818" s="82">
        <f>DVOA!$AE$649</f>
        <v>26</v>
      </c>
      <c r="X818" s="72"/>
      <c r="Y818" s="72"/>
      <c r="Z818" s="72"/>
      <c r="AA818" s="72"/>
      <c r="AB818" s="72"/>
      <c r="AC818" s="72"/>
      <c r="AD818" s="72"/>
      <c r="AE818" s="72"/>
      <c r="AF818" s="72"/>
    </row>
    <row r="819" spans="1:32" x14ac:dyDescent="0.3">
      <c r="A819" s="73">
        <v>14</v>
      </c>
      <c r="B819" s="96">
        <v>44906</v>
      </c>
      <c r="C819" s="84" t="s">
        <v>175</v>
      </c>
      <c r="D819" s="99">
        <v>0.54166666666666663</v>
      </c>
      <c r="E819" s="84" t="s">
        <v>170</v>
      </c>
      <c r="F819" s="113"/>
      <c r="G819" s="84">
        <f>$G$75</f>
        <v>0.66700000000000004</v>
      </c>
      <c r="H819" s="73">
        <f>DVOA!$F$492</f>
        <v>28</v>
      </c>
      <c r="I819" s="73">
        <f>DVOA!$F$494</f>
        <v>28</v>
      </c>
      <c r="J819" s="73">
        <f>DVOA!$F$498</f>
        <v>25</v>
      </c>
      <c r="K819" s="73">
        <f>DVOA!$F$501</f>
        <v>22</v>
      </c>
      <c r="L819" s="73">
        <f>DVOA!$F$502</f>
        <v>13</v>
      </c>
      <c r="M819" s="73">
        <f>DVOA!$F$503</f>
        <v>11</v>
      </c>
      <c r="N819" s="73">
        <f>DVOA!$F$506</f>
        <v>22</v>
      </c>
      <c r="O819" s="110">
        <f>DVOA!$F$495</f>
        <v>30</v>
      </c>
      <c r="P819" s="88"/>
      <c r="Q819" s="112">
        <f>DVOA!$AE$492</f>
        <v>20</v>
      </c>
      <c r="R819" s="73">
        <f>DVOA!$AE$493</f>
        <v>25</v>
      </c>
      <c r="S819" s="110">
        <f>DVOA!$AE$494</f>
        <v>11</v>
      </c>
      <c r="T819" s="75"/>
      <c r="U819" s="111">
        <f>DVOA!$AE$506</f>
        <v>13</v>
      </c>
      <c r="V819" s="88"/>
      <c r="W819" s="112">
        <f>DVOA!$AE$502</f>
        <v>28</v>
      </c>
      <c r="X819" s="72"/>
      <c r="Y819" s="72"/>
      <c r="Z819" s="72"/>
      <c r="AA819" s="72"/>
      <c r="AB819" s="72"/>
      <c r="AC819" s="72"/>
      <c r="AD819" s="72"/>
      <c r="AE819" s="72"/>
      <c r="AF819" s="72"/>
    </row>
    <row r="820" spans="1:32" x14ac:dyDescent="0.3">
      <c r="A820" s="73">
        <v>15</v>
      </c>
      <c r="B820" s="96">
        <v>44913</v>
      </c>
      <c r="C820" s="85" t="s">
        <v>163</v>
      </c>
      <c r="D820" s="99">
        <v>0.54166666666666663</v>
      </c>
      <c r="E820" s="85" t="s">
        <v>170</v>
      </c>
      <c r="G820" s="73">
        <f>$G$48</f>
        <v>0.66700000000000004</v>
      </c>
      <c r="H820" s="73">
        <f>DVOA!$F$114</f>
        <v>11</v>
      </c>
      <c r="I820" s="73">
        <f>DVOA!$F$116</f>
        <v>22</v>
      </c>
      <c r="J820" s="73">
        <f>DVOA!$F$120</f>
        <v>10</v>
      </c>
      <c r="K820" s="73">
        <f>DVOA!$F$123</f>
        <v>1</v>
      </c>
      <c r="L820" s="73">
        <f>DVOA!$F$124</f>
        <v>27</v>
      </c>
      <c r="M820" s="73">
        <f>DVOA!$F$125</f>
        <v>17</v>
      </c>
      <c r="N820" s="73">
        <f>DVOA!$F$128</f>
        <v>16</v>
      </c>
      <c r="O820" s="81">
        <f>DVOA!$F$117</f>
        <v>8</v>
      </c>
      <c r="P820" s="88"/>
      <c r="Q820" s="82">
        <f>DVOA!$AE$114</f>
        <v>28</v>
      </c>
      <c r="R820" s="73">
        <f>DVOA!$AE$115</f>
        <v>32</v>
      </c>
      <c r="S820" s="81">
        <f>DVOA!$AE$116</f>
        <v>6</v>
      </c>
      <c r="T820" s="75"/>
      <c r="U820" s="87">
        <f>DVOA!$AE$128</f>
        <v>22</v>
      </c>
      <c r="V820" s="88"/>
      <c r="W820" s="82">
        <f>DVOA!$AE$124</f>
        <v>23</v>
      </c>
      <c r="X820" s="72"/>
      <c r="Y820" s="72"/>
      <c r="Z820" s="72"/>
      <c r="AA820" s="72"/>
      <c r="AB820" s="72"/>
      <c r="AC820" s="72"/>
      <c r="AD820" s="72"/>
      <c r="AE820" s="72"/>
      <c r="AF820" s="72"/>
    </row>
    <row r="821" spans="1:32" x14ac:dyDescent="0.3">
      <c r="A821" s="73">
        <v>16</v>
      </c>
      <c r="B821" s="96">
        <v>44919</v>
      </c>
      <c r="C821" s="84" t="s">
        <v>167</v>
      </c>
      <c r="D821" s="99">
        <v>0.68402777777777779</v>
      </c>
      <c r="E821" s="85" t="s">
        <v>170</v>
      </c>
      <c r="G821" s="73">
        <f>$G$173</f>
        <v>0.66700000000000004</v>
      </c>
      <c r="H821" s="73">
        <f>DVOA!$F$177</f>
        <v>8</v>
      </c>
      <c r="I821" s="73">
        <f>DVOA!$F$179</f>
        <v>19</v>
      </c>
      <c r="J821" s="73">
        <f>DVOA!$F$183</f>
        <v>6</v>
      </c>
      <c r="K821" s="73">
        <f>DVOA!$F$186</f>
        <v>10</v>
      </c>
      <c r="L821" s="73">
        <f>DVOA!$F$187</f>
        <v>10</v>
      </c>
      <c r="M821" s="73">
        <f>DVOA!$F$188</f>
        <v>12</v>
      </c>
      <c r="N821" s="73">
        <f>DVOA!$F$191</f>
        <v>9</v>
      </c>
      <c r="O821" s="81">
        <f>DVOA!$F$180</f>
        <v>25</v>
      </c>
      <c r="P821" s="88"/>
      <c r="Q821" s="82">
        <f>DVOA!$AE$177</f>
        <v>15</v>
      </c>
      <c r="R821" s="73">
        <f>DVOA!$AE$178</f>
        <v>17</v>
      </c>
      <c r="S821" s="81">
        <f>DVOA!$AE$179</f>
        <v>4</v>
      </c>
      <c r="T821" s="75"/>
      <c r="U821" s="87">
        <f>DVOA!$AE$191</f>
        <v>4</v>
      </c>
      <c r="V821" s="88"/>
      <c r="W821" s="82">
        <f>DVOA!$AE$187</f>
        <v>6</v>
      </c>
      <c r="X821" s="72"/>
      <c r="Y821" s="72"/>
      <c r="Z821" s="72"/>
      <c r="AA821" s="72"/>
      <c r="AB821" s="72"/>
      <c r="AC821" s="72"/>
      <c r="AD821" s="72"/>
      <c r="AE821" s="72"/>
      <c r="AF821" s="72"/>
    </row>
    <row r="822" spans="1:32" x14ac:dyDescent="0.3">
      <c r="A822" s="73">
        <v>17</v>
      </c>
      <c r="B822" s="96">
        <v>44562</v>
      </c>
      <c r="C822" s="84" t="s">
        <v>184</v>
      </c>
      <c r="D822" s="99">
        <v>0.54166666666666663</v>
      </c>
      <c r="E822" s="85" t="s">
        <v>170</v>
      </c>
      <c r="G822" s="73">
        <f>$G$12</f>
        <v>0.33300000000000002</v>
      </c>
      <c r="H822" s="73">
        <f>DVOA!$F$471</f>
        <v>10</v>
      </c>
      <c r="I822" s="73">
        <f>DVOA!$F$473</f>
        <v>18</v>
      </c>
      <c r="J822" s="73">
        <f>DVOA!$F$477</f>
        <v>11</v>
      </c>
      <c r="K822" s="73">
        <f>DVOA!$F$480</f>
        <v>16</v>
      </c>
      <c r="L822" s="73">
        <f>DVOA!$F$481</f>
        <v>9</v>
      </c>
      <c r="M822" s="73">
        <f>DVOA!$F$482</f>
        <v>25</v>
      </c>
      <c r="N822" s="73">
        <f>DVOA!$F$485</f>
        <v>3</v>
      </c>
      <c r="O822" s="81">
        <f>DVOA!$F$474</f>
        <v>4</v>
      </c>
      <c r="P822" s="88"/>
      <c r="Q822" s="82">
        <f>DVOA!$AE$471</f>
        <v>26</v>
      </c>
      <c r="R822" s="73">
        <f>DVOA!$AE$472</f>
        <v>28</v>
      </c>
      <c r="S822" s="81">
        <f>DVOA!$AE$473</f>
        <v>13</v>
      </c>
      <c r="T822" s="75"/>
      <c r="U822" s="87">
        <f>DVOA!$AE$485</f>
        <v>32</v>
      </c>
      <c r="V822" s="88"/>
      <c r="W822" s="82">
        <f>DVOA!$AE$481</f>
        <v>27</v>
      </c>
      <c r="X822" s="72"/>
      <c r="Y822" s="72"/>
      <c r="Z822" s="72"/>
      <c r="AA822" s="72"/>
      <c r="AB822" s="72"/>
      <c r="AC822" s="72"/>
      <c r="AD822" s="72"/>
      <c r="AE822" s="72"/>
      <c r="AF822" s="72"/>
    </row>
    <row r="823" spans="1:32" x14ac:dyDescent="0.3">
      <c r="A823" s="73">
        <v>18</v>
      </c>
      <c r="B823" s="96">
        <v>44569</v>
      </c>
      <c r="C823" s="84" t="s">
        <v>206</v>
      </c>
      <c r="D823" s="99" t="s">
        <v>200</v>
      </c>
      <c r="E823" s="85"/>
      <c r="G823" s="73">
        <f>$G$75</f>
        <v>0.66700000000000004</v>
      </c>
      <c r="H823" s="73">
        <f>DVOA!$F$492</f>
        <v>28</v>
      </c>
      <c r="I823" s="73">
        <f>DVOA!$F$494</f>
        <v>28</v>
      </c>
      <c r="J823" s="73">
        <f>DVOA!$F$498</f>
        <v>25</v>
      </c>
      <c r="K823" s="73">
        <f>DVOA!$F$501</f>
        <v>22</v>
      </c>
      <c r="L823" s="73">
        <f>DVOA!$F$502</f>
        <v>13</v>
      </c>
      <c r="M823" s="73">
        <f>DVOA!$F$503</f>
        <v>11</v>
      </c>
      <c r="N823" s="73">
        <f>DVOA!$F$506</f>
        <v>22</v>
      </c>
      <c r="O823" s="81">
        <f>DVOA!$F$495</f>
        <v>30</v>
      </c>
      <c r="P823" s="79"/>
      <c r="Q823" s="82">
        <f>DVOA!$AE$492</f>
        <v>20</v>
      </c>
      <c r="R823" s="73">
        <f>DVOA!$AE$493</f>
        <v>25</v>
      </c>
      <c r="S823" s="81">
        <f>DVOA!$AE$494</f>
        <v>11</v>
      </c>
      <c r="T823" s="80"/>
      <c r="U823" s="87">
        <f>DVOA!$AE$506</f>
        <v>13</v>
      </c>
      <c r="V823" s="79"/>
      <c r="W823" s="82">
        <f>DVOA!$AE$502</f>
        <v>28</v>
      </c>
      <c r="X823" s="72"/>
      <c r="Y823" s="72"/>
      <c r="Z823" s="72"/>
      <c r="AA823" s="72"/>
      <c r="AB823" s="72"/>
      <c r="AC823" s="72"/>
      <c r="AD823" s="72"/>
      <c r="AE823" s="72"/>
      <c r="AF823" s="72"/>
    </row>
    <row r="825" spans="1:32" x14ac:dyDescent="0.3">
      <c r="B825" s="96" t="s">
        <v>148</v>
      </c>
      <c r="C825" s="73" t="s">
        <v>124</v>
      </c>
      <c r="D825" s="98" t="s">
        <v>144</v>
      </c>
      <c r="E825" s="73" t="s">
        <v>124</v>
      </c>
      <c r="F825" s="73" t="s">
        <v>145</v>
      </c>
      <c r="G825" s="73" t="s">
        <v>124</v>
      </c>
      <c r="H825" s="73" t="s">
        <v>146</v>
      </c>
      <c r="I825" s="73" t="s">
        <v>124</v>
      </c>
      <c r="J825" s="73" t="s">
        <v>110</v>
      </c>
      <c r="K825" s="73" t="s">
        <v>124</v>
      </c>
      <c r="L825" s="73" t="s">
        <v>111</v>
      </c>
      <c r="M825" s="73" t="s">
        <v>124</v>
      </c>
      <c r="N825" s="73" t="s">
        <v>112</v>
      </c>
      <c r="O825" s="73" t="s">
        <v>124</v>
      </c>
      <c r="P825" s="73" t="s">
        <v>113</v>
      </c>
      <c r="Q825" s="73" t="s">
        <v>124</v>
      </c>
      <c r="R825" s="73" t="s">
        <v>114</v>
      </c>
      <c r="S825" s="81" t="s">
        <v>124</v>
      </c>
      <c r="T825" s="71"/>
      <c r="U825" s="82" t="s">
        <v>33</v>
      </c>
      <c r="V825" s="73" t="s">
        <v>124</v>
      </c>
      <c r="W825" s="73" t="s">
        <v>34</v>
      </c>
      <c r="X825" s="73" t="s">
        <v>124</v>
      </c>
      <c r="Y825" s="73" t="s">
        <v>35</v>
      </c>
      <c r="Z825" s="81" t="s">
        <v>124</v>
      </c>
      <c r="AA825" s="71"/>
      <c r="AB825" s="87" t="s">
        <v>149</v>
      </c>
      <c r="AC825" s="81" t="s">
        <v>124</v>
      </c>
      <c r="AD825" s="71"/>
      <c r="AE825" s="82" t="s">
        <v>150</v>
      </c>
      <c r="AF825" s="73" t="s">
        <v>124</v>
      </c>
    </row>
    <row r="826" spans="1:32" x14ac:dyDescent="0.3">
      <c r="A826" s="73" t="s">
        <v>132</v>
      </c>
      <c r="B826" s="104">
        <f>AVERAGE(G806:G811,G813:G823)</f>
        <v>0.48041176470588232</v>
      </c>
      <c r="C826" s="73">
        <f>$AJ$28</f>
        <v>16</v>
      </c>
      <c r="D826" s="104">
        <f>AVERAGE(H806:H811,H813:H823)</f>
        <v>18.823529411764707</v>
      </c>
      <c r="E826" s="73">
        <f>$AJ$63</f>
        <v>29</v>
      </c>
      <c r="F826" s="104">
        <f>AVERAGE(I806:I811,I813:I823)</f>
        <v>19.823529411764707</v>
      </c>
      <c r="G826" s="73">
        <f>$AJ$98</f>
        <v>29</v>
      </c>
      <c r="H826" s="104">
        <f>AVERAGE(J806:J811,J813:J823)</f>
        <v>17.764705882352942</v>
      </c>
      <c r="I826" s="73">
        <f>$AJ$133</f>
        <v>25</v>
      </c>
      <c r="J826" s="104">
        <f>AVERAGE(K806:K811,K813:K823)</f>
        <v>19.176470588235293</v>
      </c>
      <c r="K826" s="73">
        <f>$AJ$168</f>
        <v>31</v>
      </c>
      <c r="L826" s="104">
        <f>AVERAGE(L806:L811,L813:L823)</f>
        <v>15.411764705882353</v>
      </c>
      <c r="M826" s="73">
        <f>$AJ$203</f>
        <v>12</v>
      </c>
      <c r="N826" s="104">
        <f>AVERAGE(M806:M811,M813:M823)</f>
        <v>17.588235294117649</v>
      </c>
      <c r="O826" s="73">
        <f>$AJ$238</f>
        <v>21</v>
      </c>
      <c r="P826" s="104">
        <f>AVERAGE(N806:N811,N813:N823)</f>
        <v>16.117647058823529</v>
      </c>
      <c r="Q826" s="73">
        <f>$AJ$273</f>
        <v>11</v>
      </c>
      <c r="R826" s="104">
        <f>AVERAGE(O806:O811,O813:O823)</f>
        <v>18.117647058823529</v>
      </c>
      <c r="S826" s="81">
        <f>$AJ$308</f>
        <v>25</v>
      </c>
      <c r="T826" s="75"/>
      <c r="U826" s="104">
        <f>AVERAGE(Q806:Q811,Q813:Q823)</f>
        <v>19.411764705882351</v>
      </c>
      <c r="V826" s="73">
        <f>$BL$63</f>
        <v>29</v>
      </c>
      <c r="W826" s="104">
        <f>AVERAGE(R806:R811,R813:R823)</f>
        <v>20.764705882352942</v>
      </c>
      <c r="X826" s="73">
        <f>$BL$133</f>
        <v>32</v>
      </c>
      <c r="Y826" s="104">
        <f>AVERAGE(S806:S811,S813:S823)</f>
        <v>14.058823529411764</v>
      </c>
      <c r="Z826" s="81">
        <f>$BL$98</f>
        <v>8</v>
      </c>
      <c r="AA826" s="75"/>
      <c r="AB826" s="105">
        <f>AVERAGE(U806:U811,U813:U823)</f>
        <v>15.823529411764707</v>
      </c>
      <c r="AC826" s="73">
        <f>$CN$98</f>
        <v>15</v>
      </c>
      <c r="AD826" s="75"/>
      <c r="AE826" s="104">
        <f>AVERAGE(W806:W811,W813:W823)</f>
        <v>20.764705882352942</v>
      </c>
      <c r="AF826" s="73">
        <f>$CN$63</f>
        <v>32</v>
      </c>
    </row>
    <row r="827" spans="1:32" x14ac:dyDescent="0.3">
      <c r="A827" s="73" t="s">
        <v>133</v>
      </c>
      <c r="B827" s="104">
        <f>AVERAGE(G806:G811,G813:G814)</f>
        <v>0.41662500000000002</v>
      </c>
      <c r="C827" s="73">
        <f>$AN$28</f>
        <v>26</v>
      </c>
      <c r="D827" s="104">
        <f>AVERAGE(H806:H811,H813:H814)</f>
        <v>18.5</v>
      </c>
      <c r="E827" s="73">
        <f>$AN$63</f>
        <v>24</v>
      </c>
      <c r="F827" s="104">
        <f>AVERAGE(I806:I811,I813:I814)</f>
        <v>19</v>
      </c>
      <c r="G827" s="73">
        <f>$AN$98</f>
        <v>26</v>
      </c>
      <c r="H827" s="104">
        <f>AVERAGE(J806:J811,J813:J814)</f>
        <v>16.375</v>
      </c>
      <c r="I827" s="73">
        <f>$AN$133</f>
        <v>17</v>
      </c>
      <c r="J827" s="104">
        <f>AVERAGE(K806:K811,K813:K814)</f>
        <v>17.5</v>
      </c>
      <c r="K827" s="73">
        <f>$AN$168</f>
        <v>24</v>
      </c>
      <c r="L827" s="104">
        <f>AVERAGE(L806:L811,L813:L814)</f>
        <v>14.875</v>
      </c>
      <c r="M827" s="73">
        <f>$AN$203</f>
        <v>11</v>
      </c>
      <c r="N827" s="104">
        <f>AVERAGE(M806:M811,M813:M814)</f>
        <v>19</v>
      </c>
      <c r="O827" s="73">
        <f>$AN$238</f>
        <v>25</v>
      </c>
      <c r="P827" s="104">
        <f>AVERAGE(N806:N811,N813:N814)</f>
        <v>16.625</v>
      </c>
      <c r="Q827" s="73">
        <f>$AN$273</f>
        <v>16</v>
      </c>
      <c r="R827" s="104">
        <f>AVERAGE(O806:O811,O813:O814)</f>
        <v>18.125</v>
      </c>
      <c r="S827" s="81">
        <f>$AN$308</f>
        <v>22</v>
      </c>
      <c r="T827" s="75"/>
      <c r="U827" s="104">
        <f>AVERAGE(Q806:Q811,Q813:Q814)</f>
        <v>16.75</v>
      </c>
      <c r="V827" s="73">
        <f>$BP$63</f>
        <v>17</v>
      </c>
      <c r="W827" s="104">
        <f>AVERAGE(R806:R811,R813:R814)</f>
        <v>18.375</v>
      </c>
      <c r="X827" s="73">
        <f>$BP$133</f>
        <v>25</v>
      </c>
      <c r="Y827" s="104">
        <f>AVERAGE(S806:S811,S813:S814)</f>
        <v>13.875</v>
      </c>
      <c r="Z827" s="81">
        <f>$BP$98</f>
        <v>10</v>
      </c>
      <c r="AA827" s="75"/>
      <c r="AB827" s="105">
        <f>AVERAGE(U806:U811,U813:U814)</f>
        <v>15</v>
      </c>
      <c r="AC827" s="73">
        <f>$CR$98</f>
        <v>14</v>
      </c>
      <c r="AD827" s="75"/>
      <c r="AE827" s="104">
        <f>AVERAGE(W806:W811,W813:W814)</f>
        <v>17.75</v>
      </c>
      <c r="AF827" s="73">
        <f>$CR$63</f>
        <v>20</v>
      </c>
    </row>
    <row r="828" spans="1:32" x14ac:dyDescent="0.3">
      <c r="A828" s="73" t="s">
        <v>134</v>
      </c>
      <c r="B828" s="104">
        <f>AVERAGE(G815:G823)</f>
        <v>0.53711111111111109</v>
      </c>
      <c r="C828" s="73">
        <f>$AR$28</f>
        <v>9</v>
      </c>
      <c r="D828" s="104">
        <f>AVERAGE(H815:H823)</f>
        <v>19.111111111111111</v>
      </c>
      <c r="E828" s="73">
        <f>$AR$63</f>
        <v>27</v>
      </c>
      <c r="F828" s="104">
        <f>AVERAGE(I815:I823)</f>
        <v>20.555555555555557</v>
      </c>
      <c r="G828" s="73">
        <f>$AR$98</f>
        <v>25</v>
      </c>
      <c r="H828" s="104">
        <f>AVERAGE(J815:J823)</f>
        <v>19</v>
      </c>
      <c r="I828" s="73">
        <f>$AR$133</f>
        <v>25</v>
      </c>
      <c r="J828" s="104">
        <f>AVERAGE(K815:K823)</f>
        <v>20.666666666666668</v>
      </c>
      <c r="K828" s="73">
        <f>$AR$168</f>
        <v>29</v>
      </c>
      <c r="L828" s="104">
        <f>AVERAGE(L815:L823)</f>
        <v>15.888888888888889</v>
      </c>
      <c r="M828" s="73">
        <f>$AR$203</f>
        <v>14</v>
      </c>
      <c r="N828" s="104">
        <f>AVERAGE(M815:M823)</f>
        <v>16.333333333333332</v>
      </c>
      <c r="O828" s="73">
        <f>$AR$238</f>
        <v>15</v>
      </c>
      <c r="P828" s="104">
        <f>AVERAGE(N815:N823)</f>
        <v>15.666666666666666</v>
      </c>
      <c r="Q828" s="73">
        <f>$AR$273</f>
        <v>12</v>
      </c>
      <c r="R828" s="104">
        <f>AVERAGE(O815:O823)</f>
        <v>18.111111111111111</v>
      </c>
      <c r="S828" s="81">
        <f>$AR$308</f>
        <v>21</v>
      </c>
      <c r="T828" s="75"/>
      <c r="U828" s="104">
        <f>AVERAGE(Q815:Q823)</f>
        <v>21.777777777777779</v>
      </c>
      <c r="V828" s="73">
        <f>$BT$63</f>
        <v>32</v>
      </c>
      <c r="W828" s="104">
        <f>AVERAGE(R815:R823)</f>
        <v>22.888888888888889</v>
      </c>
      <c r="X828" s="73">
        <f>$BT$133</f>
        <v>32</v>
      </c>
      <c r="Y828" s="104">
        <f>AVERAGE(S815:S823)</f>
        <v>14.222222222222221</v>
      </c>
      <c r="Z828" s="81">
        <f>$BT$98</f>
        <v>10</v>
      </c>
      <c r="AA828" s="75"/>
      <c r="AB828" s="105">
        <f>AVERAGE(U815:U823)</f>
        <v>16.555555555555557</v>
      </c>
      <c r="AC828" s="73">
        <f>$CV$98</f>
        <v>18</v>
      </c>
      <c r="AD828" s="75"/>
      <c r="AE828" s="104">
        <f>AVERAGE(W815:W823)</f>
        <v>23.444444444444443</v>
      </c>
      <c r="AF828" s="73">
        <f>$CV$63</f>
        <v>32</v>
      </c>
    </row>
    <row r="829" spans="1:32" x14ac:dyDescent="0.3">
      <c r="A829" s="73" t="s">
        <v>135</v>
      </c>
      <c r="B829" s="104">
        <f>AVERAGE(G806,G807,G808,G809)</f>
        <v>0.5</v>
      </c>
      <c r="C829" s="73">
        <f>$AV$28</f>
        <v>13</v>
      </c>
      <c r="D829" s="104">
        <f>AVERAGE(H806,H807,H808,H809)</f>
        <v>20</v>
      </c>
      <c r="E829" s="73">
        <f>$AV$63</f>
        <v>25</v>
      </c>
      <c r="F829" s="104">
        <f>AVERAGE(I806,I807,I808,I809)</f>
        <v>18</v>
      </c>
      <c r="G829" s="73">
        <f>$AV$98</f>
        <v>19</v>
      </c>
      <c r="H829" s="104">
        <f>AVERAGE(J806,J807,J808,J809)</f>
        <v>18.5</v>
      </c>
      <c r="I829" s="73">
        <f>$AV$133</f>
        <v>18</v>
      </c>
      <c r="J829" s="104">
        <f>AVERAGE(K806,K807,K808,K809)</f>
        <v>17.75</v>
      </c>
      <c r="K829" s="73">
        <f>$AV$168</f>
        <v>19</v>
      </c>
      <c r="L829" s="104">
        <f>AVERAGE(L806,L807,L808,L809)</f>
        <v>20.5</v>
      </c>
      <c r="M829" s="73">
        <f>$AV$203</f>
        <v>25</v>
      </c>
      <c r="N829" s="104">
        <f>AVERAGE(M806,M807,M808,M809)</f>
        <v>20.75</v>
      </c>
      <c r="O829" s="73">
        <f>$AV$238</f>
        <v>26</v>
      </c>
      <c r="P829" s="104">
        <f>AVERAGE(N806,N807,N808,N809)</f>
        <v>19.5</v>
      </c>
      <c r="Q829" s="73">
        <f>$AV$273</f>
        <v>26</v>
      </c>
      <c r="R829" s="104">
        <f>AVERAGE(O806,O807,O808,O809)</f>
        <v>16.25</v>
      </c>
      <c r="S829" s="81">
        <f>$AV$308</f>
        <v>16</v>
      </c>
      <c r="T829" s="75"/>
      <c r="U829" s="104">
        <f>AVERAGE(Q806,Q807,Q808,Q809)</f>
        <v>13</v>
      </c>
      <c r="V829" s="73">
        <f>$BX$63</f>
        <v>10</v>
      </c>
      <c r="W829" s="104">
        <f>AVERAGE(R806,R807,R808,R809)</f>
        <v>14</v>
      </c>
      <c r="X829" s="73">
        <f>$BX$133</f>
        <v>10</v>
      </c>
      <c r="Y829" s="104">
        <f>AVERAGE(S806,S807,S808,S809)</f>
        <v>12.75</v>
      </c>
      <c r="Z829" s="81">
        <f>$BX$98</f>
        <v>11</v>
      </c>
      <c r="AA829" s="75"/>
      <c r="AB829" s="105">
        <f>AVERAGE(U806,U807,U808,U809)</f>
        <v>16.5</v>
      </c>
      <c r="AC829" s="73">
        <f>$CZ$98</f>
        <v>17</v>
      </c>
      <c r="AD829" s="75"/>
      <c r="AE829" s="104">
        <f>AVERAGE(W806,W807,W808,W809)</f>
        <v>16</v>
      </c>
      <c r="AF829" s="73">
        <f>$CZ$63</f>
        <v>14</v>
      </c>
    </row>
    <row r="830" spans="1:32" x14ac:dyDescent="0.3">
      <c r="A830" s="73" t="s">
        <v>136</v>
      </c>
      <c r="B830" s="104">
        <f>AVERAGE(G810,G811,G814,G813)</f>
        <v>0.33324999999999999</v>
      </c>
      <c r="C830" s="73">
        <f>$AZ$28</f>
        <v>30</v>
      </c>
      <c r="D830" s="104">
        <f>AVERAGE(H810,H811,H814,H813)</f>
        <v>17</v>
      </c>
      <c r="E830" s="73">
        <f>$AZ$63</f>
        <v>17</v>
      </c>
      <c r="F830" s="104">
        <f>AVERAGE(I810,I811,I814,I813)</f>
        <v>20</v>
      </c>
      <c r="G830" s="73">
        <f>$AZ$98</f>
        <v>26</v>
      </c>
      <c r="H830" s="104">
        <f>AVERAGE(J810,J811,J814,J813)</f>
        <v>14.25</v>
      </c>
      <c r="I830" s="73">
        <f>$AZ$133</f>
        <v>9</v>
      </c>
      <c r="J830" s="104">
        <f>AVERAGE(K810,K811,K814,K813)</f>
        <v>17.25</v>
      </c>
      <c r="K830" s="73">
        <f>$AZ$168</f>
        <v>20</v>
      </c>
      <c r="L830" s="104">
        <f>AVERAGE(L810,L811,L814,L813)</f>
        <v>9.25</v>
      </c>
      <c r="M830" s="73">
        <f>$AZ$203</f>
        <v>2</v>
      </c>
      <c r="N830" s="104">
        <f>AVERAGE(M810,M811,M814,M813)</f>
        <v>17.25</v>
      </c>
      <c r="O830" s="73">
        <f>$AZ$238</f>
        <v>17</v>
      </c>
      <c r="P830" s="104">
        <f>AVERAGE(N810,N811,N814,N813)</f>
        <v>13.75</v>
      </c>
      <c r="Q830" s="73">
        <f>$AZ$273</f>
        <v>7</v>
      </c>
      <c r="R830" s="104">
        <f>AVERAGE(O810,O811,O814,O813)</f>
        <v>20</v>
      </c>
      <c r="S830" s="81">
        <f>$AZ$308</f>
        <v>23</v>
      </c>
      <c r="T830" s="75"/>
      <c r="U830" s="104">
        <f>AVERAGE(Q810,Q811,Q814,Q813)</f>
        <v>20.5</v>
      </c>
      <c r="V830" s="73">
        <f>$CB$63</f>
        <v>27</v>
      </c>
      <c r="W830" s="104">
        <f>AVERAGE(R810,R811,R814,R813)</f>
        <v>22.75</v>
      </c>
      <c r="X830" s="73">
        <f>$CB$133</f>
        <v>30</v>
      </c>
      <c r="Y830" s="104">
        <f>AVERAGE(S810,S811,S814,S813)</f>
        <v>15</v>
      </c>
      <c r="Z830" s="81">
        <f>$CB$98</f>
        <v>11</v>
      </c>
      <c r="AA830" s="75"/>
      <c r="AB830" s="105">
        <f>AVERAGE(U810,U811,U814,U813)</f>
        <v>13.5</v>
      </c>
      <c r="AC830" s="73">
        <f>$DD$98</f>
        <v>10</v>
      </c>
      <c r="AD830" s="75"/>
      <c r="AE830" s="104">
        <f>AVERAGE(W810,W811,W814,W813)</f>
        <v>19.5</v>
      </c>
      <c r="AF830" s="73">
        <f>$DD$63</f>
        <v>25</v>
      </c>
    </row>
    <row r="831" spans="1:32" x14ac:dyDescent="0.3">
      <c r="A831" s="73" t="s">
        <v>137</v>
      </c>
      <c r="B831" s="104">
        <f>AVERAGE(G815:G818)</f>
        <v>0.45824999999999999</v>
      </c>
      <c r="C831" s="73">
        <f>$BD$28</f>
        <v>19</v>
      </c>
      <c r="D831" s="104">
        <f>AVERAGE(H815:H818)</f>
        <v>21.75</v>
      </c>
      <c r="E831" s="73">
        <f>$BD$63</f>
        <v>28</v>
      </c>
      <c r="F831" s="104">
        <f>AVERAGE(I815:I818)</f>
        <v>17.5</v>
      </c>
      <c r="G831" s="73">
        <f>$BD$98</f>
        <v>20</v>
      </c>
      <c r="H831" s="104">
        <f>AVERAGE(J815:J818)</f>
        <v>23.5</v>
      </c>
      <c r="I831" s="73">
        <f>$BD$133</f>
        <v>29</v>
      </c>
      <c r="J831" s="104">
        <f>AVERAGE(K815:K818)</f>
        <v>28.75</v>
      </c>
      <c r="K831" s="73">
        <f>$BD$168</f>
        <v>32</v>
      </c>
      <c r="L831" s="104">
        <f>AVERAGE(L815:L818)</f>
        <v>17.75</v>
      </c>
      <c r="M831" s="73">
        <f>$BD$203</f>
        <v>20</v>
      </c>
      <c r="N831" s="104">
        <f>AVERAGE(M815:M818)</f>
        <v>17.75</v>
      </c>
      <c r="O831" s="73">
        <f>$BD$238</f>
        <v>18</v>
      </c>
      <c r="P831" s="104">
        <f>AVERAGE(N815:N818)</f>
        <v>17.25</v>
      </c>
      <c r="Q831" s="73">
        <f>$BD$273</f>
        <v>15</v>
      </c>
      <c r="R831" s="104">
        <f>AVERAGE(O815:O818)</f>
        <v>16.5</v>
      </c>
      <c r="S831" s="81">
        <f>$BD$308</f>
        <v>19</v>
      </c>
      <c r="T831" s="75"/>
      <c r="U831" s="104">
        <f>AVERAGE(Q815:Q818)</f>
        <v>21.75</v>
      </c>
      <c r="V831" s="73">
        <f>$CF$63</f>
        <v>28</v>
      </c>
      <c r="W831" s="104">
        <f>AVERAGE(R815:R818)</f>
        <v>19.75</v>
      </c>
      <c r="X831" s="73">
        <f>$CF$133</f>
        <v>28</v>
      </c>
      <c r="Y831" s="104">
        <f>AVERAGE(S815:S818)</f>
        <v>20.75</v>
      </c>
      <c r="Z831" s="81">
        <f>$CF$98</f>
        <v>27</v>
      </c>
      <c r="AA831" s="75"/>
      <c r="AB831" s="105">
        <f>AVERAGE(U815:U818)</f>
        <v>16.25</v>
      </c>
      <c r="AC831" s="73">
        <f>$DH$98</f>
        <v>14</v>
      </c>
      <c r="AD831" s="75"/>
      <c r="AE831" s="104">
        <f>AVERAGE(W815:W818)</f>
        <v>24.75</v>
      </c>
      <c r="AF831" s="73">
        <f>$DH$63</f>
        <v>32</v>
      </c>
    </row>
    <row r="832" spans="1:32" x14ac:dyDescent="0.3">
      <c r="A832" s="73" t="s">
        <v>138</v>
      </c>
      <c r="B832" s="104">
        <f>AVERAGE(G819:G823)</f>
        <v>0.60020000000000007</v>
      </c>
      <c r="C832" s="73">
        <f>$BH$28</f>
        <v>5</v>
      </c>
      <c r="D832" s="104">
        <f>AVERAGE(H819:H823)</f>
        <v>17</v>
      </c>
      <c r="E832" s="73">
        <f>$BH$63</f>
        <v>20</v>
      </c>
      <c r="F832" s="104">
        <f>AVERAGE(I819:I823)</f>
        <v>23</v>
      </c>
      <c r="G832" s="73">
        <f>$BH$98</f>
        <v>29</v>
      </c>
      <c r="H832" s="104">
        <f>AVERAGE(J819:J823)</f>
        <v>15.4</v>
      </c>
      <c r="I832" s="73">
        <f>$BH$133</f>
        <v>13</v>
      </c>
      <c r="J832" s="104">
        <f>AVERAGE(K819:K823)</f>
        <v>14.2</v>
      </c>
      <c r="K832" s="73">
        <f>$BH$168</f>
        <v>11</v>
      </c>
      <c r="L832" s="104">
        <f>AVERAGE(L819:L823)</f>
        <v>14.4</v>
      </c>
      <c r="M832" s="73">
        <f>$BH$203</f>
        <v>12</v>
      </c>
      <c r="N832" s="104">
        <f>AVERAGE(M819:M823)</f>
        <v>15.2</v>
      </c>
      <c r="O832" s="73">
        <f>$BH$238</f>
        <v>12</v>
      </c>
      <c r="P832" s="104">
        <f>AVERAGE(N819:N823)</f>
        <v>14.4</v>
      </c>
      <c r="Q832" s="73">
        <f>$BH$273</f>
        <v>14</v>
      </c>
      <c r="R832" s="104">
        <f>AVERAGE(O819:O823)</f>
        <v>19.399999999999999</v>
      </c>
      <c r="S832" s="81">
        <f>$BH$308</f>
        <v>24</v>
      </c>
      <c r="T832" s="80"/>
      <c r="U832" s="104">
        <f>AVERAGE(Q819:Q823)</f>
        <v>21.8</v>
      </c>
      <c r="V832" s="73">
        <f>$CJ$63</f>
        <v>30</v>
      </c>
      <c r="W832" s="104">
        <f>AVERAGE(R819:R823)</f>
        <v>25.4</v>
      </c>
      <c r="X832" s="73">
        <f>$CJ$133</f>
        <v>32</v>
      </c>
      <c r="Y832" s="104">
        <f>AVERAGE(S819:S823)</f>
        <v>9</v>
      </c>
      <c r="Z832" s="81">
        <f>$CJ$98</f>
        <v>3</v>
      </c>
      <c r="AA832" s="80"/>
      <c r="AB832" s="105">
        <f>AVERAGE(U819:U823)</f>
        <v>16.8</v>
      </c>
      <c r="AC832" s="73">
        <f>$DL$98</f>
        <v>18</v>
      </c>
      <c r="AD832" s="80"/>
      <c r="AE832" s="104">
        <f>AVERAGE(W819:W823)</f>
        <v>22.4</v>
      </c>
      <c r="AF832" s="73">
        <f>$DL$63</f>
        <v>30</v>
      </c>
    </row>
    <row r="834" spans="1:32" x14ac:dyDescent="0.3">
      <c r="A834" s="261" t="s">
        <v>98</v>
      </c>
      <c r="B834" s="262"/>
      <c r="C834" s="262"/>
      <c r="D834" s="262"/>
      <c r="E834" s="263"/>
    </row>
    <row r="835" spans="1:32" x14ac:dyDescent="0.3">
      <c r="A835" s="264"/>
      <c r="B835" s="265"/>
      <c r="C835" s="265"/>
      <c r="D835" s="265"/>
      <c r="E835" s="266"/>
    </row>
    <row r="836" spans="1:32" x14ac:dyDescent="0.3">
      <c r="A836" s="267"/>
      <c r="B836" s="268"/>
      <c r="C836" s="268"/>
      <c r="D836" s="268"/>
      <c r="E836" s="269"/>
      <c r="H836" s="306" t="s">
        <v>232</v>
      </c>
      <c r="I836" s="307"/>
      <c r="J836" s="307"/>
      <c r="K836" s="307"/>
      <c r="L836" s="307"/>
      <c r="M836" s="307"/>
      <c r="N836" s="307"/>
      <c r="O836" s="307"/>
      <c r="P836" s="307"/>
      <c r="Q836" s="307"/>
      <c r="R836" s="307"/>
      <c r="S836" s="307"/>
      <c r="T836" s="307"/>
      <c r="U836" s="307"/>
      <c r="V836" s="308"/>
      <c r="W836" s="86" t="s">
        <v>38</v>
      </c>
      <c r="X836" s="72"/>
      <c r="Y836" s="72"/>
      <c r="Z836" s="72"/>
      <c r="AA836" s="72"/>
      <c r="AB836" s="72"/>
      <c r="AC836" s="72"/>
      <c r="AD836" s="72"/>
      <c r="AE836" s="72"/>
      <c r="AF836" s="72"/>
    </row>
    <row r="837" spans="1:32" x14ac:dyDescent="0.3">
      <c r="A837" s="73" t="s">
        <v>139</v>
      </c>
      <c r="B837" s="96" t="s">
        <v>140</v>
      </c>
      <c r="C837" s="73" t="s">
        <v>141</v>
      </c>
      <c r="D837" s="98" t="s">
        <v>228</v>
      </c>
      <c r="E837" s="73" t="s">
        <v>142</v>
      </c>
      <c r="G837" s="73" t="s">
        <v>143</v>
      </c>
      <c r="H837" s="74" t="s">
        <v>144</v>
      </c>
      <c r="I837" s="74" t="s">
        <v>145</v>
      </c>
      <c r="J837" s="74" t="s">
        <v>146</v>
      </c>
      <c r="K837" s="74" t="s">
        <v>110</v>
      </c>
      <c r="L837" s="74" t="s">
        <v>111</v>
      </c>
      <c r="M837" s="74" t="s">
        <v>112</v>
      </c>
      <c r="N837" s="74" t="s">
        <v>113</v>
      </c>
      <c r="O837" s="89" t="s">
        <v>114</v>
      </c>
      <c r="P837" s="92"/>
      <c r="Q837" s="76" t="s">
        <v>33</v>
      </c>
      <c r="R837" s="74" t="s">
        <v>34</v>
      </c>
      <c r="S837" s="89" t="s">
        <v>35</v>
      </c>
      <c r="T837" s="71"/>
      <c r="U837" s="93" t="s">
        <v>149</v>
      </c>
      <c r="V837" s="92"/>
      <c r="W837" s="76" t="s">
        <v>150</v>
      </c>
      <c r="X837" s="72"/>
      <c r="Y837" s="72"/>
      <c r="Z837" s="72"/>
      <c r="AA837" s="72"/>
      <c r="AB837" s="72"/>
      <c r="AC837" s="72"/>
      <c r="AD837" s="72"/>
      <c r="AE837" s="72"/>
      <c r="AF837" s="72"/>
    </row>
    <row r="838" spans="1:32" x14ac:dyDescent="0.3">
      <c r="A838" s="73">
        <v>1</v>
      </c>
      <c r="B838" s="96">
        <v>44815</v>
      </c>
      <c r="C838" s="84" t="s">
        <v>192</v>
      </c>
      <c r="D838" s="99">
        <v>0.54166666666666663</v>
      </c>
      <c r="E838" s="85" t="s">
        <v>169</v>
      </c>
      <c r="G838" s="73">
        <f>$G$44</f>
        <v>0.33300000000000002</v>
      </c>
      <c r="H838" s="73">
        <f>DVOA!$F$135</f>
        <v>7</v>
      </c>
      <c r="I838" s="73">
        <f>DVOA!$F$137</f>
        <v>9</v>
      </c>
      <c r="J838" s="73">
        <f>DVOA!$F$141</f>
        <v>8</v>
      </c>
      <c r="K838" s="73">
        <f>DVOA!$F$144</f>
        <v>6</v>
      </c>
      <c r="L838" s="73">
        <f>DVOA!$F$145</f>
        <v>22</v>
      </c>
      <c r="M838" s="73">
        <f>DVOA!$F$146</f>
        <v>4</v>
      </c>
      <c r="N838" s="73">
        <f>DVOA!$F$149</f>
        <v>23</v>
      </c>
      <c r="O838" s="81">
        <f>DVOA!$F$138</f>
        <v>9</v>
      </c>
      <c r="P838" s="88"/>
      <c r="Q838" s="82">
        <f>DVOA!$AE$135</f>
        <v>31</v>
      </c>
      <c r="R838" s="73">
        <f>DVOA!$AE$136</f>
        <v>26</v>
      </c>
      <c r="S838" s="81">
        <f>DVOA!$AE$137</f>
        <v>30</v>
      </c>
      <c r="T838" s="75"/>
      <c r="U838" s="87">
        <f>DVOA!$AE$149</f>
        <v>19</v>
      </c>
      <c r="V838" s="88"/>
      <c r="W838" s="82">
        <f>DVOA!$AE$145</f>
        <v>20</v>
      </c>
      <c r="X838" s="72"/>
      <c r="Y838" s="72"/>
      <c r="Z838" s="72"/>
      <c r="AA838" s="72"/>
      <c r="AB838" s="72"/>
      <c r="AC838" s="72"/>
      <c r="AD838" s="72"/>
      <c r="AE838" s="72"/>
      <c r="AF838" s="72"/>
    </row>
    <row r="839" spans="1:32" x14ac:dyDescent="0.3">
      <c r="A839" s="73">
        <v>2</v>
      </c>
      <c r="B839" s="96">
        <v>44822</v>
      </c>
      <c r="C839" s="84" t="s">
        <v>179</v>
      </c>
      <c r="D839" s="99">
        <v>0.54166666666666663</v>
      </c>
      <c r="E839" s="85" t="s">
        <v>169</v>
      </c>
      <c r="G839" s="73">
        <f>$G$19</f>
        <v>0.33300000000000002</v>
      </c>
      <c r="H839" s="73">
        <f>DVOA!$F$450</f>
        <v>21</v>
      </c>
      <c r="I839" s="73">
        <f>DVOA!$F$452</f>
        <v>29</v>
      </c>
      <c r="J839" s="73">
        <f>DVOA!$F$456</f>
        <v>16</v>
      </c>
      <c r="K839" s="73">
        <f>DVOA!$F$459</f>
        <v>2</v>
      </c>
      <c r="L839" s="73">
        <f>DVOA!$F$460</f>
        <v>28</v>
      </c>
      <c r="M839" s="73">
        <f>DVOA!$F$461</f>
        <v>10</v>
      </c>
      <c r="N839" s="73">
        <f>DVOA!$F$464</f>
        <v>25</v>
      </c>
      <c r="O839" s="81">
        <f>DVOA!$F$453</f>
        <v>28</v>
      </c>
      <c r="P839" s="88"/>
      <c r="Q839" s="82">
        <f>DVOA!$AE$450</f>
        <v>13</v>
      </c>
      <c r="R839" s="73">
        <f>DVOA!$AE$451</f>
        <v>22</v>
      </c>
      <c r="S839" s="81">
        <f>DVOA!$AE$452</f>
        <v>1</v>
      </c>
      <c r="T839" s="75"/>
      <c r="U839" s="87">
        <f>DVOA!$AE$464</f>
        <v>26</v>
      </c>
      <c r="V839" s="88"/>
      <c r="W839" s="82">
        <f>DVOA!$AE$460</f>
        <v>19</v>
      </c>
      <c r="X839" s="72"/>
      <c r="Y839" s="72"/>
      <c r="Z839" s="72"/>
      <c r="AA839" s="72"/>
      <c r="AB839" s="72"/>
      <c r="AC839" s="72"/>
      <c r="AD839" s="72"/>
      <c r="AE839" s="72"/>
      <c r="AF839" s="72"/>
    </row>
    <row r="840" spans="1:32" x14ac:dyDescent="0.3">
      <c r="A840" s="73">
        <v>3</v>
      </c>
      <c r="B840" s="96">
        <v>44826</v>
      </c>
      <c r="C840" s="85" t="s">
        <v>156</v>
      </c>
      <c r="D840" s="99">
        <v>0.84375</v>
      </c>
      <c r="E840" s="85" t="s">
        <v>221</v>
      </c>
      <c r="G840" s="73">
        <f>$G$41</f>
        <v>0.66700000000000004</v>
      </c>
      <c r="H840" s="73">
        <f>DVOA!$F$156</f>
        <v>23</v>
      </c>
      <c r="I840" s="73">
        <f>DVOA!$F$158</f>
        <v>26</v>
      </c>
      <c r="J840" s="73">
        <f>DVOA!$F$162</f>
        <v>21</v>
      </c>
      <c r="K840" s="73">
        <f>DVOA!$F$165</f>
        <v>11</v>
      </c>
      <c r="L840" s="73">
        <f>DVOA!$F$166</f>
        <v>19</v>
      </c>
      <c r="M840" s="73">
        <f>DVOA!$F$167</f>
        <v>15</v>
      </c>
      <c r="N840" s="73">
        <f>DVOA!$F$170</f>
        <v>12</v>
      </c>
      <c r="O840" s="81">
        <f>DVOA!$F$159</f>
        <v>19</v>
      </c>
      <c r="P840" s="88"/>
      <c r="Q840" s="82">
        <f>DVOA!$AE$156</f>
        <v>3</v>
      </c>
      <c r="R840" s="73">
        <f>DVOA!$AE$157</f>
        <v>6</v>
      </c>
      <c r="S840" s="81">
        <f>DVOA!$AE$158</f>
        <v>2</v>
      </c>
      <c r="T840" s="75"/>
      <c r="U840" s="87">
        <f>DVOA!$AE$170</f>
        <v>12</v>
      </c>
      <c r="V840" s="88"/>
      <c r="W840" s="82">
        <f>DVOA!$AE$166</f>
        <v>7</v>
      </c>
      <c r="X840" s="72"/>
      <c r="Y840" s="72"/>
      <c r="Z840" s="72"/>
      <c r="AA840" s="72"/>
      <c r="AB840" s="72"/>
      <c r="AC840" s="72"/>
      <c r="AD840" s="72"/>
      <c r="AE840" s="72"/>
      <c r="AF840" s="72"/>
    </row>
    <row r="841" spans="1:32" x14ac:dyDescent="0.3">
      <c r="A841" s="73">
        <v>4</v>
      </c>
      <c r="B841" s="96">
        <v>44836</v>
      </c>
      <c r="C841" s="84" t="s">
        <v>176</v>
      </c>
      <c r="D841" s="99">
        <v>0.54166666666666663</v>
      </c>
      <c r="E841" s="85" t="s">
        <v>169</v>
      </c>
      <c r="G841" s="73">
        <f>$G$70</f>
        <v>0.33300000000000002</v>
      </c>
      <c r="H841" s="73">
        <f>DVOA!$F$513</f>
        <v>32</v>
      </c>
      <c r="I841" s="73">
        <f>DVOA!$F$515</f>
        <v>12</v>
      </c>
      <c r="J841" s="73">
        <f>DVOA!$F$519</f>
        <v>32</v>
      </c>
      <c r="K841" s="73">
        <f>DVOA!$F$522</f>
        <v>13</v>
      </c>
      <c r="L841" s="73">
        <f>DVOA!$F$523</f>
        <v>31</v>
      </c>
      <c r="M841" s="73">
        <f>DVOA!$F$524</f>
        <v>30</v>
      </c>
      <c r="N841" s="73">
        <f>DVOA!$F$527</f>
        <v>15</v>
      </c>
      <c r="O841" s="81">
        <f>DVOA!$F$516</f>
        <v>23</v>
      </c>
      <c r="P841" s="88"/>
      <c r="Q841" s="82">
        <f>DVOA!$AE$513</f>
        <v>19</v>
      </c>
      <c r="R841" s="73">
        <f>DVOA!$AE$514</f>
        <v>23</v>
      </c>
      <c r="S841" s="81">
        <f>DVOA!$AE$515</f>
        <v>17</v>
      </c>
      <c r="T841" s="75"/>
      <c r="U841" s="87">
        <f>DVOA!$AE$527</f>
        <v>7</v>
      </c>
      <c r="V841" s="88"/>
      <c r="W841" s="82">
        <f>DVOA!$AE$523</f>
        <v>30</v>
      </c>
      <c r="X841" s="72"/>
      <c r="Y841" s="72"/>
      <c r="Z841" s="72"/>
      <c r="AA841" s="72"/>
      <c r="AB841" s="72"/>
      <c r="AC841" s="72"/>
      <c r="AD841" s="72"/>
      <c r="AE841" s="72"/>
      <c r="AF841" s="72"/>
    </row>
    <row r="842" spans="1:32" x14ac:dyDescent="0.3">
      <c r="A842" s="73">
        <v>5</v>
      </c>
      <c r="B842" s="96">
        <v>44843</v>
      </c>
      <c r="C842" s="84" t="s">
        <v>183</v>
      </c>
      <c r="D842" s="99">
        <v>0.54166666666666663</v>
      </c>
      <c r="E842" s="85" t="s">
        <v>169</v>
      </c>
      <c r="G842" s="73">
        <f>$G$73</f>
        <v>0.66700000000000004</v>
      </c>
      <c r="H842" s="73">
        <f>DVOA!$F$72</f>
        <v>2</v>
      </c>
      <c r="I842" s="73">
        <f>DVOA!$F$74</f>
        <v>5</v>
      </c>
      <c r="J842" s="73">
        <f>DVOA!$F$78</f>
        <v>2</v>
      </c>
      <c r="K842" s="73">
        <f>DVOA!$F$81</f>
        <v>14</v>
      </c>
      <c r="L842" s="73">
        <f>DVOA!$F$82</f>
        <v>26</v>
      </c>
      <c r="M842" s="73">
        <f>DVOA!$F$83</f>
        <v>3</v>
      </c>
      <c r="N842" s="73">
        <f>DVOA!$F$86</f>
        <v>1</v>
      </c>
      <c r="O842" s="81">
        <f>DVOA!$F$75</f>
        <v>11</v>
      </c>
      <c r="P842" s="88"/>
      <c r="Q842" s="82">
        <f>DVOA!$AE$72</f>
        <v>6</v>
      </c>
      <c r="R842" s="73">
        <f>DVOA!$AE$73</f>
        <v>5</v>
      </c>
      <c r="S842" s="81">
        <f>DVOA!$AE$74</f>
        <v>32</v>
      </c>
      <c r="T842" s="75"/>
      <c r="U842" s="87">
        <f>DVOA!$AE$86</f>
        <v>8</v>
      </c>
      <c r="V842" s="88"/>
      <c r="W842" s="82">
        <f>DVOA!$AE$82</f>
        <v>1</v>
      </c>
      <c r="X842" s="72"/>
      <c r="Y842" s="72"/>
      <c r="Z842" s="72"/>
      <c r="AA842" s="72"/>
      <c r="AB842" s="72"/>
      <c r="AC842" s="72"/>
      <c r="AD842" s="72"/>
      <c r="AE842" s="72"/>
      <c r="AF842" s="72"/>
    </row>
    <row r="843" spans="1:32" x14ac:dyDescent="0.3">
      <c r="A843" s="73">
        <v>6</v>
      </c>
      <c r="B843" s="96">
        <v>44850</v>
      </c>
      <c r="C843" s="84" t="s">
        <v>180</v>
      </c>
      <c r="D843" s="99">
        <v>0.54166666666666663</v>
      </c>
      <c r="E843" s="85" t="s">
        <v>170</v>
      </c>
      <c r="G843" s="73">
        <f>$G$21</f>
        <v>0.66700000000000004</v>
      </c>
      <c r="H843" s="73">
        <f>DVOA!$F$618</f>
        <v>1</v>
      </c>
      <c r="I843" s="73">
        <f>DVOA!$F$620</f>
        <v>10</v>
      </c>
      <c r="J843" s="73">
        <f>DVOA!$F$624</f>
        <v>1</v>
      </c>
      <c r="K843" s="73">
        <f>DVOA!$F$627</f>
        <v>18</v>
      </c>
      <c r="L843" s="73">
        <f>DVOA!$F$628</f>
        <v>6</v>
      </c>
      <c r="M843" s="73">
        <f>DVOA!$F$629</f>
        <v>2</v>
      </c>
      <c r="N843" s="73">
        <f>DVOA!$F$632</f>
        <v>6</v>
      </c>
      <c r="O843" s="81">
        <f>DVOA!$F$621</f>
        <v>1</v>
      </c>
      <c r="P843" s="88"/>
      <c r="Q843" s="82">
        <f>DVOA!$AE$618</f>
        <v>27</v>
      </c>
      <c r="R843" s="73">
        <f>DVOA!$AE$619</f>
        <v>18</v>
      </c>
      <c r="S843" s="81">
        <f>DVOA!$AE$620</f>
        <v>26</v>
      </c>
      <c r="T843" s="75"/>
      <c r="U843" s="87">
        <f>DVOA!$AE$632</f>
        <v>15</v>
      </c>
      <c r="V843" s="88"/>
      <c r="W843" s="82">
        <f>DVOA!$AE$628</f>
        <v>5</v>
      </c>
      <c r="X843" s="72"/>
      <c r="Y843" s="72"/>
      <c r="Z843" s="72"/>
      <c r="AA843" s="72"/>
      <c r="AB843" s="72"/>
      <c r="AC843" s="72"/>
      <c r="AD843" s="72"/>
      <c r="AE843" s="72"/>
      <c r="AF843" s="72"/>
    </row>
    <row r="844" spans="1:32" x14ac:dyDescent="0.3">
      <c r="A844" s="73">
        <v>7</v>
      </c>
      <c r="B844" s="96">
        <v>44857</v>
      </c>
      <c r="C844" s="84" t="s">
        <v>177</v>
      </c>
      <c r="D844" s="99">
        <v>0.84722222222222221</v>
      </c>
      <c r="E844" s="84" t="s">
        <v>194</v>
      </c>
      <c r="F844" s="113"/>
      <c r="G844" s="84">
        <f>$G$71</f>
        <v>1</v>
      </c>
      <c r="H844" s="73">
        <f>DVOA!$F$408</f>
        <v>24</v>
      </c>
      <c r="I844" s="73">
        <f>DVOA!$F$410</f>
        <v>7</v>
      </c>
      <c r="J844" s="73">
        <f>DVOA!$F$414</f>
        <v>29</v>
      </c>
      <c r="K844" s="73">
        <f>DVOA!$F$417</f>
        <v>12</v>
      </c>
      <c r="L844" s="73">
        <f>DVOA!$F$418</f>
        <v>23</v>
      </c>
      <c r="M844" s="73">
        <f>DVOA!$F$419</f>
        <v>19</v>
      </c>
      <c r="N844" s="73">
        <f>DVOA!$F$422</f>
        <v>30</v>
      </c>
      <c r="O844" s="110">
        <f>DVOA!$F$411</f>
        <v>27</v>
      </c>
      <c r="P844" s="88"/>
      <c r="Q844" s="112">
        <f>DVOA!$AE$408</f>
        <v>2</v>
      </c>
      <c r="R844" s="73">
        <f>DVOA!$AE$409</f>
        <v>3</v>
      </c>
      <c r="S844" s="110">
        <f>DVOA!$AE$410</f>
        <v>15</v>
      </c>
      <c r="T844" s="75"/>
      <c r="U844" s="111">
        <f>DVOA!$AE$422</f>
        <v>29</v>
      </c>
      <c r="V844" s="88"/>
      <c r="W844" s="112">
        <f>DVOA!$AE$418</f>
        <v>11</v>
      </c>
      <c r="X844" s="72"/>
      <c r="Y844" s="72"/>
      <c r="Z844" s="72"/>
      <c r="AA844" s="72"/>
      <c r="AB844" s="72"/>
      <c r="AC844" s="72"/>
      <c r="AD844" s="72"/>
      <c r="AE844" s="72"/>
      <c r="AF844" s="72"/>
    </row>
    <row r="845" spans="1:32" x14ac:dyDescent="0.3">
      <c r="A845" s="73">
        <v>8</v>
      </c>
      <c r="B845" s="96">
        <v>44864</v>
      </c>
      <c r="C845" s="84" t="s">
        <v>214</v>
      </c>
      <c r="D845" s="99">
        <v>0.54166666666666663</v>
      </c>
      <c r="E845" s="85" t="s">
        <v>169</v>
      </c>
      <c r="G845" s="85">
        <f>$G$10</f>
        <v>1</v>
      </c>
      <c r="H845" s="85">
        <f>DVOA!$F$534</f>
        <v>6</v>
      </c>
      <c r="I845" s="85">
        <f>DVOA!$F$536</f>
        <v>25</v>
      </c>
      <c r="J845" s="85">
        <f>DVOA!$F$540</f>
        <v>3</v>
      </c>
      <c r="K845" s="85">
        <f>DVOA!$F$543</f>
        <v>7</v>
      </c>
      <c r="L845" s="85">
        <f>DVOA!$F$544</f>
        <v>4</v>
      </c>
      <c r="M845" s="85">
        <f>DVOA!$F$545</f>
        <v>13</v>
      </c>
      <c r="N845" s="85">
        <f>DVOA!$F$548</f>
        <v>7</v>
      </c>
      <c r="O845" s="90">
        <f>DVOA!$F$537</f>
        <v>16</v>
      </c>
      <c r="P845" s="88"/>
      <c r="Q845" s="91">
        <f>DVOA!$AE$534</f>
        <v>4</v>
      </c>
      <c r="R845" s="85">
        <f>DVOA!$AE$535</f>
        <v>4</v>
      </c>
      <c r="S845" s="90">
        <f>DVOA!$AE$536</f>
        <v>10</v>
      </c>
      <c r="T845" s="75"/>
      <c r="U845" s="94">
        <f>DVOA!$AE$548</f>
        <v>28</v>
      </c>
      <c r="V845" s="88"/>
      <c r="W845" s="82">
        <f>DVOA!$AE$544</f>
        <v>4</v>
      </c>
      <c r="X845" s="72"/>
      <c r="Y845" s="72"/>
      <c r="Z845" s="72"/>
      <c r="AA845" s="72"/>
      <c r="AB845" s="72"/>
      <c r="AC845" s="72"/>
      <c r="AD845" s="72"/>
      <c r="AE845" s="72"/>
      <c r="AF845" s="72"/>
    </row>
    <row r="846" spans="1:32" x14ac:dyDescent="0.3">
      <c r="A846" s="73">
        <v>9</v>
      </c>
      <c r="B846" s="96" t="s">
        <v>147</v>
      </c>
      <c r="C846" s="101" t="s">
        <v>162</v>
      </c>
      <c r="D846" s="102" t="s">
        <v>162</v>
      </c>
      <c r="E846" s="101" t="s">
        <v>162</v>
      </c>
      <c r="G846" s="101" t="s">
        <v>162</v>
      </c>
      <c r="H846" s="101" t="s">
        <v>162</v>
      </c>
      <c r="I846" s="101" t="s">
        <v>162</v>
      </c>
      <c r="J846" s="101" t="s">
        <v>162</v>
      </c>
      <c r="K846" s="101" t="s">
        <v>162</v>
      </c>
      <c r="L846" s="101" t="s">
        <v>162</v>
      </c>
      <c r="M846" s="101" t="s">
        <v>162</v>
      </c>
      <c r="N846" s="101" t="s">
        <v>162</v>
      </c>
      <c r="O846" s="101" t="s">
        <v>162</v>
      </c>
      <c r="P846" s="88"/>
      <c r="Q846" s="101" t="s">
        <v>162</v>
      </c>
      <c r="R846" s="101" t="s">
        <v>162</v>
      </c>
      <c r="S846" s="101" t="s">
        <v>162</v>
      </c>
      <c r="T846" s="75"/>
      <c r="U846" s="101" t="s">
        <v>162</v>
      </c>
      <c r="V846" s="88"/>
      <c r="W846" s="101" t="s">
        <v>162</v>
      </c>
      <c r="X846" s="72"/>
      <c r="Y846" s="72"/>
      <c r="Z846" s="72"/>
      <c r="AA846" s="72"/>
      <c r="AB846" s="72"/>
      <c r="AC846" s="72"/>
      <c r="AD846" s="72"/>
      <c r="AE846" s="72"/>
      <c r="AF846" s="72"/>
    </row>
    <row r="847" spans="1:32" x14ac:dyDescent="0.3">
      <c r="A847" s="73">
        <v>10</v>
      </c>
      <c r="B847" s="96">
        <v>44878</v>
      </c>
      <c r="C847" s="84" t="s">
        <v>184</v>
      </c>
      <c r="D847" s="99">
        <v>0.54166666666666663</v>
      </c>
      <c r="E847" s="85" t="s">
        <v>170</v>
      </c>
      <c r="G847" s="73">
        <f>$G$12</f>
        <v>0.33300000000000002</v>
      </c>
      <c r="H847" s="73">
        <f>DVOA!$F$471</f>
        <v>10</v>
      </c>
      <c r="I847" s="73">
        <f>DVOA!$F$473</f>
        <v>18</v>
      </c>
      <c r="J847" s="73">
        <f>DVOA!$F$477</f>
        <v>11</v>
      </c>
      <c r="K847" s="73">
        <f>DVOA!$F$480</f>
        <v>16</v>
      </c>
      <c r="L847" s="73">
        <f>DVOA!$F$481</f>
        <v>9</v>
      </c>
      <c r="M847" s="73">
        <f>DVOA!$F$482</f>
        <v>25</v>
      </c>
      <c r="N847" s="73">
        <f>DVOA!$F$485</f>
        <v>3</v>
      </c>
      <c r="O847" s="81">
        <f>DVOA!$F$474</f>
        <v>4</v>
      </c>
      <c r="P847" s="88"/>
      <c r="Q847" s="82">
        <f>DVOA!$AE$471</f>
        <v>26</v>
      </c>
      <c r="R847" s="73">
        <f>DVOA!$AE$472</f>
        <v>28</v>
      </c>
      <c r="S847" s="81">
        <f>DVOA!$AE$473</f>
        <v>13</v>
      </c>
      <c r="T847" s="75"/>
      <c r="U847" s="87">
        <f>DVOA!$AE$485</f>
        <v>32</v>
      </c>
      <c r="V847" s="88"/>
      <c r="W847" s="82">
        <f>DVOA!$AE$481</f>
        <v>27</v>
      </c>
      <c r="X847" s="72"/>
      <c r="Y847" s="72"/>
      <c r="Z847" s="72"/>
      <c r="AA847" s="72"/>
      <c r="AB847" s="72"/>
      <c r="AC847" s="72"/>
      <c r="AD847" s="72"/>
      <c r="AE847" s="72"/>
      <c r="AF847" s="72"/>
    </row>
    <row r="848" spans="1:32" x14ac:dyDescent="0.3">
      <c r="A848" s="73">
        <v>11</v>
      </c>
      <c r="B848" s="96">
        <v>44885</v>
      </c>
      <c r="C848" s="84" t="s">
        <v>189</v>
      </c>
      <c r="D848" s="99">
        <v>0.84722222222222221</v>
      </c>
      <c r="E848" s="85" t="s">
        <v>194</v>
      </c>
      <c r="G848" s="73">
        <f>$G$44</f>
        <v>0.33300000000000002</v>
      </c>
      <c r="H848" s="73">
        <f>DVOA!$F$135</f>
        <v>7</v>
      </c>
      <c r="I848" s="73">
        <f>DVOA!$F$137</f>
        <v>9</v>
      </c>
      <c r="J848" s="73">
        <f>DVOA!$F$141</f>
        <v>8</v>
      </c>
      <c r="K848" s="73">
        <f>DVOA!$F$144</f>
        <v>6</v>
      </c>
      <c r="L848" s="73">
        <f>DVOA!$F$145</f>
        <v>22</v>
      </c>
      <c r="M848" s="73">
        <f>DVOA!$F$146</f>
        <v>4</v>
      </c>
      <c r="N848" s="73">
        <f>DVOA!$F$149</f>
        <v>23</v>
      </c>
      <c r="O848" s="81">
        <f>DVOA!$F$138</f>
        <v>9</v>
      </c>
      <c r="P848" s="88"/>
      <c r="Q848" s="82">
        <f>DVOA!$AE$135</f>
        <v>31</v>
      </c>
      <c r="R848" s="73">
        <f>DVOA!$AE$136</f>
        <v>26</v>
      </c>
      <c r="S848" s="81">
        <f>DVOA!$AE$137</f>
        <v>30</v>
      </c>
      <c r="T848" s="75"/>
      <c r="U848" s="87">
        <f>DVOA!$AE$149</f>
        <v>19</v>
      </c>
      <c r="V848" s="88"/>
      <c r="W848" s="82">
        <f>DVOA!$AE$145</f>
        <v>20</v>
      </c>
      <c r="X848" s="72"/>
      <c r="Y848" s="72"/>
      <c r="Z848" s="72"/>
      <c r="AA848" s="72"/>
      <c r="AB848" s="72"/>
      <c r="AC848" s="72"/>
      <c r="AD848" s="72"/>
      <c r="AE848" s="72"/>
      <c r="AF848" s="72"/>
    </row>
    <row r="849" spans="1:32" x14ac:dyDescent="0.3">
      <c r="A849" s="73">
        <v>12</v>
      </c>
      <c r="B849" s="96">
        <v>44893</v>
      </c>
      <c r="C849" s="84" t="s">
        <v>215</v>
      </c>
      <c r="D849" s="99">
        <v>0.84375</v>
      </c>
      <c r="E849" s="84" t="s">
        <v>171</v>
      </c>
      <c r="G849" s="77">
        <f>$G$274</f>
        <v>0.5</v>
      </c>
      <c r="H849" s="73">
        <f>DVOA!$F$282</f>
        <v>13</v>
      </c>
      <c r="I849" s="73">
        <f>DVOA!$F$284</f>
        <v>2</v>
      </c>
      <c r="J849" s="73">
        <f>DVOA!$F$288</f>
        <v>27</v>
      </c>
      <c r="K849" s="73">
        <f>DVOA!$F$291</f>
        <v>27</v>
      </c>
      <c r="L849" s="73">
        <f>DVOA!$F$292</f>
        <v>16</v>
      </c>
      <c r="M849" s="73">
        <f>DVOA!$F$293</f>
        <v>16</v>
      </c>
      <c r="N849" s="73">
        <f>DVOA!$F$296</f>
        <v>29</v>
      </c>
      <c r="O849" s="81">
        <f>DVOA!$F$285</f>
        <v>24</v>
      </c>
      <c r="P849" s="88"/>
      <c r="Q849" s="82">
        <f>DVOA!$AE$282</f>
        <v>32</v>
      </c>
      <c r="R849" s="73">
        <f>DVOA!$AE$283</f>
        <v>31</v>
      </c>
      <c r="S849" s="81">
        <f>DVOA!$AE$284</f>
        <v>24</v>
      </c>
      <c r="T849" s="75"/>
      <c r="U849" s="87">
        <f>DVOA!$AE$296</f>
        <v>9</v>
      </c>
      <c r="V849" s="88"/>
      <c r="W849" s="82">
        <f>DVOA!$AE$292</f>
        <v>29</v>
      </c>
      <c r="X849" s="72"/>
      <c r="Y849" s="72"/>
      <c r="Z849" s="72"/>
      <c r="AA849" s="72"/>
      <c r="AB849" s="72"/>
      <c r="AC849" s="72"/>
      <c r="AD849" s="72"/>
      <c r="AE849" s="72"/>
      <c r="AF849" s="72"/>
    </row>
    <row r="850" spans="1:32" x14ac:dyDescent="0.3">
      <c r="A850" s="73">
        <v>13</v>
      </c>
      <c r="B850" s="96">
        <v>44899</v>
      </c>
      <c r="C850" s="85" t="s">
        <v>201</v>
      </c>
      <c r="D850" s="99">
        <v>0.54166666666666663</v>
      </c>
      <c r="E850" s="85" t="s">
        <v>169</v>
      </c>
      <c r="G850" s="73">
        <f>$G$22</f>
        <v>0.33300000000000002</v>
      </c>
      <c r="H850" s="73">
        <f>DVOA!$F$30</f>
        <v>27</v>
      </c>
      <c r="I850" s="73">
        <f>DVOA!$F$32</f>
        <v>27</v>
      </c>
      <c r="J850" s="73">
        <f>DVOA!$F$36</f>
        <v>24</v>
      </c>
      <c r="K850" s="73">
        <f>DVOA!$F$39</f>
        <v>17</v>
      </c>
      <c r="L850" s="73">
        <f>DVOA!$F$40</f>
        <v>25</v>
      </c>
      <c r="M850" s="73">
        <f>DVOA!$F$41</f>
        <v>26</v>
      </c>
      <c r="N850" s="73">
        <f>DVOA!$F$44</f>
        <v>24</v>
      </c>
      <c r="O850" s="81">
        <f>DVOA!$F$33</f>
        <v>10</v>
      </c>
      <c r="P850" s="88"/>
      <c r="Q850" s="82">
        <f>DVOA!$AE$30</f>
        <v>8</v>
      </c>
      <c r="R850" s="73">
        <f>DVOA!$AE$31</f>
        <v>9</v>
      </c>
      <c r="S850" s="81">
        <f>DVOA!$AE$32</f>
        <v>8</v>
      </c>
      <c r="T850" s="75"/>
      <c r="U850" s="87">
        <f>DVOA!$AE$44</f>
        <v>6</v>
      </c>
      <c r="V850" s="88"/>
      <c r="W850" s="82">
        <f>DVOA!$AE$40</f>
        <v>14</v>
      </c>
      <c r="X850" s="72"/>
      <c r="Y850" s="72"/>
      <c r="Z850" s="72"/>
      <c r="AA850" s="72"/>
      <c r="AB850" s="72"/>
      <c r="AC850" s="72"/>
      <c r="AD850" s="72"/>
      <c r="AE850" s="72"/>
      <c r="AF850" s="72"/>
    </row>
    <row r="851" spans="1:32" x14ac:dyDescent="0.3">
      <c r="A851" s="73">
        <v>14</v>
      </c>
      <c r="B851" s="96">
        <v>44906</v>
      </c>
      <c r="C851" s="84" t="s">
        <v>203</v>
      </c>
      <c r="D851" s="99">
        <v>0.54166666666666663</v>
      </c>
      <c r="E851" s="85" t="s">
        <v>169</v>
      </c>
      <c r="G851" s="73">
        <f>$G$53</f>
        <v>0.66700000000000004</v>
      </c>
      <c r="H851" s="73">
        <f>DVOA!$F$51</f>
        <v>18</v>
      </c>
      <c r="I851" s="73">
        <f>DVOA!$F$53</f>
        <v>23</v>
      </c>
      <c r="J851" s="73">
        <f>DVOA!$F$57</f>
        <v>15</v>
      </c>
      <c r="K851" s="73">
        <f>DVOA!$F$60</f>
        <v>20</v>
      </c>
      <c r="L851" s="73">
        <f>DVOA!$F$61</f>
        <v>18</v>
      </c>
      <c r="M851" s="73">
        <f>DVOA!$F$62</f>
        <v>1</v>
      </c>
      <c r="N851" s="73">
        <f>DVOA!$F$65</f>
        <v>26</v>
      </c>
      <c r="O851" s="81">
        <f>DVOA!$F$54</f>
        <v>14</v>
      </c>
      <c r="P851" s="88"/>
      <c r="Q851" s="82">
        <f>DVOA!$AE$51</f>
        <v>1</v>
      </c>
      <c r="R851" s="73">
        <f>DVOA!$AE$52</f>
        <v>1</v>
      </c>
      <c r="S851" s="81">
        <f>DVOA!$AE$53</f>
        <v>19</v>
      </c>
      <c r="T851" s="75"/>
      <c r="U851" s="87">
        <f>DVOA!$AE$65</f>
        <v>1</v>
      </c>
      <c r="V851" s="88"/>
      <c r="W851" s="82">
        <f>DVOA!$AE$61</f>
        <v>3</v>
      </c>
      <c r="X851" s="72"/>
      <c r="Y851" s="72"/>
      <c r="Z851" s="72"/>
      <c r="AA851" s="72"/>
      <c r="AB851" s="72"/>
      <c r="AC851" s="72"/>
      <c r="AD851" s="72"/>
      <c r="AE851" s="72"/>
      <c r="AF851" s="72"/>
    </row>
    <row r="852" spans="1:32" x14ac:dyDescent="0.3">
      <c r="A852" s="73">
        <v>15</v>
      </c>
      <c r="B852" s="96">
        <v>44913</v>
      </c>
      <c r="C852" s="85" t="s">
        <v>181</v>
      </c>
      <c r="D852" s="99">
        <v>0.54166666666666663</v>
      </c>
      <c r="E852" s="85" t="s">
        <v>169</v>
      </c>
      <c r="G852" s="73">
        <f>$G$9</f>
        <v>0.33300000000000002</v>
      </c>
      <c r="H852" s="73">
        <f>DVOA!$F$93</f>
        <v>14</v>
      </c>
      <c r="I852" s="73">
        <f>DVOA!$F$95</f>
        <v>13</v>
      </c>
      <c r="J852" s="73">
        <f>DVOA!$F$99</f>
        <v>17</v>
      </c>
      <c r="K852" s="73">
        <f>DVOA!$F$102</f>
        <v>15</v>
      </c>
      <c r="L852" s="73">
        <f>DVOA!$F$103</f>
        <v>8</v>
      </c>
      <c r="M852" s="73">
        <f>DVOA!$F$104</f>
        <v>20</v>
      </c>
      <c r="N852" s="73">
        <f>DVOA!$F$107</f>
        <v>27</v>
      </c>
      <c r="O852" s="81">
        <f>DVOA!$F$96</f>
        <v>6</v>
      </c>
      <c r="P852" s="88"/>
      <c r="Q852" s="82">
        <f>DVOA!$AE$93</f>
        <v>25</v>
      </c>
      <c r="R852" s="73">
        <f>DVOA!$AE$94</f>
        <v>30</v>
      </c>
      <c r="S852" s="81">
        <f>DVOA!$AE$95</f>
        <v>9</v>
      </c>
      <c r="T852" s="75"/>
      <c r="U852" s="87">
        <f>DVOA!$AE$107</f>
        <v>5</v>
      </c>
      <c r="V852" s="88"/>
      <c r="W852" s="82">
        <f>DVOA!$AE$103</f>
        <v>18</v>
      </c>
      <c r="X852" s="72"/>
      <c r="Y852" s="72"/>
      <c r="Z852" s="72"/>
      <c r="AA852" s="72"/>
      <c r="AB852" s="72"/>
      <c r="AC852" s="72"/>
      <c r="AD852" s="72"/>
      <c r="AE852" s="72"/>
      <c r="AF852" s="72"/>
    </row>
    <row r="853" spans="1:32" x14ac:dyDescent="0.3">
      <c r="A853" s="73">
        <v>16</v>
      </c>
      <c r="B853" s="96">
        <v>44919</v>
      </c>
      <c r="C853" s="84" t="s">
        <v>213</v>
      </c>
      <c r="D853" s="99">
        <v>0.84375</v>
      </c>
      <c r="E853" s="85" t="s">
        <v>172</v>
      </c>
      <c r="G853" s="73">
        <f>$G$7</f>
        <v>0</v>
      </c>
      <c r="H853" s="73">
        <f>DVOA!$F$345</f>
        <v>20</v>
      </c>
      <c r="I853" s="73">
        <f>DVOA!$F$347</f>
        <v>15</v>
      </c>
      <c r="J853" s="73">
        <f>DVOA!$F$351</f>
        <v>23</v>
      </c>
      <c r="K853" s="73">
        <f>DVOA!$F$354</f>
        <v>8</v>
      </c>
      <c r="L853" s="73">
        <f>DVOA!$F$355</f>
        <v>2</v>
      </c>
      <c r="M853" s="73">
        <f>DVOA!$F$356</f>
        <v>29</v>
      </c>
      <c r="N853" s="73">
        <f>DVOA!$F$359</f>
        <v>19</v>
      </c>
      <c r="O853" s="81">
        <f>DVOA!$F$348</f>
        <v>29</v>
      </c>
      <c r="P853" s="88"/>
      <c r="Q853" s="82">
        <f>DVOA!$AE$345</f>
        <v>24</v>
      </c>
      <c r="R853" s="73">
        <f>DVOA!$AE$346</f>
        <v>20</v>
      </c>
      <c r="S853" s="81">
        <f>DVOA!$AE$347</f>
        <v>23</v>
      </c>
      <c r="T853" s="75"/>
      <c r="U853" s="87">
        <f>DVOA!$AE$359</f>
        <v>10</v>
      </c>
      <c r="V853" s="88"/>
      <c r="W853" s="82">
        <f>DVOA!$AE$355</f>
        <v>15</v>
      </c>
      <c r="X853" s="72"/>
      <c r="Y853" s="72"/>
      <c r="Z853" s="72"/>
      <c r="AA853" s="72"/>
      <c r="AB853" s="72"/>
      <c r="AC853" s="72"/>
      <c r="AD853" s="72"/>
      <c r="AE853" s="72"/>
      <c r="AF853" s="72"/>
    </row>
    <row r="854" spans="1:32" x14ac:dyDescent="0.3">
      <c r="A854" s="73">
        <v>17</v>
      </c>
      <c r="B854" s="96">
        <v>44562</v>
      </c>
      <c r="C854" s="84" t="s">
        <v>209</v>
      </c>
      <c r="D854" s="99">
        <v>0.54166666666666663</v>
      </c>
      <c r="E854" s="85" t="s">
        <v>169</v>
      </c>
      <c r="G854" s="73">
        <f>$G$53</f>
        <v>0.66700000000000004</v>
      </c>
      <c r="H854" s="73">
        <f>DVOA!$F$51</f>
        <v>18</v>
      </c>
      <c r="I854" s="73">
        <f>DVOA!$F$53</f>
        <v>23</v>
      </c>
      <c r="J854" s="73">
        <f>DVOA!$F$57</f>
        <v>15</v>
      </c>
      <c r="K854" s="73">
        <f>DVOA!$F$60</f>
        <v>20</v>
      </c>
      <c r="L854" s="73">
        <f>DVOA!$F$61</f>
        <v>18</v>
      </c>
      <c r="M854" s="73">
        <f>DVOA!$F$62</f>
        <v>1</v>
      </c>
      <c r="N854" s="73">
        <f>DVOA!$F$65</f>
        <v>26</v>
      </c>
      <c r="O854" s="81">
        <f>DVOA!$F$54</f>
        <v>14</v>
      </c>
      <c r="P854" s="88"/>
      <c r="Q854" s="82">
        <f>DVOA!$AE$51</f>
        <v>1</v>
      </c>
      <c r="R854" s="73">
        <f>DVOA!$AE$52</f>
        <v>1</v>
      </c>
      <c r="S854" s="81">
        <f>DVOA!$AE$53</f>
        <v>19</v>
      </c>
      <c r="T854" s="75"/>
      <c r="U854" s="87">
        <f>DVOA!$AE$65</f>
        <v>1</v>
      </c>
      <c r="V854" s="88"/>
      <c r="W854" s="82">
        <f>DVOA!$AE$61</f>
        <v>3</v>
      </c>
      <c r="X854" s="72"/>
      <c r="Y854" s="72"/>
      <c r="Z854" s="72"/>
      <c r="AA854" s="72"/>
      <c r="AB854" s="72"/>
      <c r="AC854" s="72"/>
      <c r="AD854" s="72"/>
      <c r="AE854" s="72"/>
      <c r="AF854" s="72"/>
    </row>
    <row r="855" spans="1:32" x14ac:dyDescent="0.3">
      <c r="A855" s="73">
        <v>18</v>
      </c>
      <c r="B855" s="96">
        <v>44569</v>
      </c>
      <c r="C855" s="84" t="s">
        <v>190</v>
      </c>
      <c r="D855" s="99" t="s">
        <v>200</v>
      </c>
      <c r="E855" s="85"/>
      <c r="G855" s="73">
        <f>$G$41</f>
        <v>0.66700000000000004</v>
      </c>
      <c r="H855" s="73">
        <f>DVOA!$F$156</f>
        <v>23</v>
      </c>
      <c r="I855" s="73">
        <f>DVOA!$F$158</f>
        <v>26</v>
      </c>
      <c r="J855" s="73">
        <f>DVOA!$F$162</f>
        <v>21</v>
      </c>
      <c r="K855" s="73">
        <f>DVOA!$F$165</f>
        <v>11</v>
      </c>
      <c r="L855" s="73">
        <f>DVOA!$F$166</f>
        <v>19</v>
      </c>
      <c r="M855" s="73">
        <f>DVOA!$F$167</f>
        <v>15</v>
      </c>
      <c r="N855" s="73">
        <f>DVOA!$F$170</f>
        <v>12</v>
      </c>
      <c r="O855" s="81">
        <f>DVOA!$F$159</f>
        <v>19</v>
      </c>
      <c r="P855" s="79"/>
      <c r="Q855" s="82">
        <f>DVOA!$AE$156</f>
        <v>3</v>
      </c>
      <c r="R855" s="73">
        <f>DVOA!$AE$157</f>
        <v>6</v>
      </c>
      <c r="S855" s="81">
        <f>DVOA!$AE$158</f>
        <v>2</v>
      </c>
      <c r="T855" s="80"/>
      <c r="U855" s="87">
        <f>DVOA!$AE$170</f>
        <v>12</v>
      </c>
      <c r="V855" s="79"/>
      <c r="W855" s="82">
        <f>DVOA!$AE$166</f>
        <v>7</v>
      </c>
      <c r="X855" s="72"/>
      <c r="Y855" s="72"/>
      <c r="Z855" s="72"/>
      <c r="AA855" s="72"/>
      <c r="AB855" s="72"/>
      <c r="AC855" s="72"/>
      <c r="AD855" s="72"/>
      <c r="AE855" s="72"/>
      <c r="AF855" s="72"/>
    </row>
    <row r="857" spans="1:32" x14ac:dyDescent="0.3">
      <c r="B857" s="96" t="s">
        <v>148</v>
      </c>
      <c r="C857" s="73" t="s">
        <v>124</v>
      </c>
      <c r="D857" s="98" t="s">
        <v>144</v>
      </c>
      <c r="E857" s="73" t="s">
        <v>124</v>
      </c>
      <c r="F857" s="73" t="s">
        <v>145</v>
      </c>
      <c r="G857" s="73" t="s">
        <v>124</v>
      </c>
      <c r="H857" s="73" t="s">
        <v>146</v>
      </c>
      <c r="I857" s="73" t="s">
        <v>124</v>
      </c>
      <c r="J857" s="73" t="s">
        <v>110</v>
      </c>
      <c r="K857" s="73" t="s">
        <v>124</v>
      </c>
      <c r="L857" s="73" t="s">
        <v>111</v>
      </c>
      <c r="M857" s="73" t="s">
        <v>124</v>
      </c>
      <c r="N857" s="73" t="s">
        <v>112</v>
      </c>
      <c r="O857" s="73" t="s">
        <v>124</v>
      </c>
      <c r="P857" s="73" t="s">
        <v>113</v>
      </c>
      <c r="Q857" s="73" t="s">
        <v>124</v>
      </c>
      <c r="R857" s="73" t="s">
        <v>114</v>
      </c>
      <c r="S857" s="81" t="s">
        <v>124</v>
      </c>
      <c r="T857" s="71"/>
      <c r="U857" s="82" t="s">
        <v>33</v>
      </c>
      <c r="V857" s="73" t="s">
        <v>124</v>
      </c>
      <c r="W857" s="73" t="s">
        <v>34</v>
      </c>
      <c r="X857" s="73" t="s">
        <v>124</v>
      </c>
      <c r="Y857" s="73" t="s">
        <v>35</v>
      </c>
      <c r="Z857" s="81" t="s">
        <v>124</v>
      </c>
      <c r="AA857" s="71"/>
      <c r="AB857" s="87" t="s">
        <v>149</v>
      </c>
      <c r="AC857" s="81" t="s">
        <v>124</v>
      </c>
      <c r="AD857" s="71"/>
      <c r="AE857" s="82" t="s">
        <v>150</v>
      </c>
      <c r="AF857" s="73" t="s">
        <v>124</v>
      </c>
    </row>
    <row r="858" spans="1:32" x14ac:dyDescent="0.3">
      <c r="A858" s="73" t="s">
        <v>132</v>
      </c>
      <c r="B858" s="104">
        <f>AVERAGE(G838,G839,G840,G841,G842,G849,G845,G843,G844,G847,G848,G850,G851,G852,G853,G854,G855)</f>
        <v>0.51958823529411768</v>
      </c>
      <c r="C858" s="73">
        <f>$AJ$29</f>
        <v>14</v>
      </c>
      <c r="D858" s="104">
        <f>AVERAGE(H838,H839,H840,H841,H842,H849,H845,H843,H844,H847,H848,H850,H851,H852,H853,H854,H855)</f>
        <v>15.647058823529411</v>
      </c>
      <c r="E858" s="73">
        <f>$AJ$64</f>
        <v>12</v>
      </c>
      <c r="F858" s="104">
        <f>AVERAGE(I838,I839,I840,I841,I842,I849,I845,I843,I844,I847,I848,I850,I851,I852,I853,I854,I855)</f>
        <v>16.411764705882351</v>
      </c>
      <c r="G858" s="73">
        <f>$AJ$99</f>
        <v>16</v>
      </c>
      <c r="H858" s="104">
        <f>AVERAGE(J838,J839,J840,J841,J842,J849,J845,J843,J844,J847,J848,J850,J851,J852,J853,J854,J855)</f>
        <v>16.058823529411764</v>
      </c>
      <c r="I858" s="73">
        <f>$AJ$134</f>
        <v>14</v>
      </c>
      <c r="J858" s="104">
        <f>AVERAGE(K838,K839,K840,K841,K842,K849,K845,K843,K844,K847,K848,K850,K851,K852,K853,K854,K855)</f>
        <v>13.117647058823529</v>
      </c>
      <c r="K858" s="73">
        <f>$AJ$169</f>
        <v>3</v>
      </c>
      <c r="L858" s="104">
        <f>AVERAGE(L838,L839,L840,L841,L842,L849,L845,L843,L844,L847,L848,L850,L851,L852,L853,L854,L855)</f>
        <v>17.411764705882351</v>
      </c>
      <c r="M858" s="73">
        <f>$AJ$204</f>
        <v>24</v>
      </c>
      <c r="N858" s="104">
        <f>AVERAGE(M838,M839,M840,M841,M842,M849,M845,M843,M844,M847,M848,M850,M851,M852,M853,M854,M855)</f>
        <v>13.705882352941176</v>
      </c>
      <c r="O858" s="73">
        <f>$AJ$239</f>
        <v>3</v>
      </c>
      <c r="P858" s="104">
        <f>AVERAGE(N838,N839,N840,N841,N842,N849,N845,N843,N844,N847,N848,N850,N851,N852,N853,N854,N855)</f>
        <v>18.117647058823529</v>
      </c>
      <c r="Q858" s="73">
        <f>$AJ$274</f>
        <v>27</v>
      </c>
      <c r="R858" s="104">
        <f>AVERAGE(O838,O839,O840,O841,O842,O849,O845,O843,O844,O847,O848,O850,O851,O852,O853,O854,O855)</f>
        <v>15.470588235294118</v>
      </c>
      <c r="S858" s="81">
        <f>$AJ$309</f>
        <v>10</v>
      </c>
      <c r="T858" s="75"/>
      <c r="U858" s="104">
        <f>AVERAGE(Q838,Q839,Q840,Q841,Q842,Q849,Q845,Q843,Q844,Q847,Q848,Q850,Q851,Q852,Q853,Q854,Q855)</f>
        <v>15.058823529411764</v>
      </c>
      <c r="V858" s="73">
        <f>$BL$64</f>
        <v>8</v>
      </c>
      <c r="W858" s="104">
        <f>AVERAGE(R838,R839,R840,R841,R842,R849,R845,R843,R844,R847,R848,R850,R851,R852,R853,R854,R855)</f>
        <v>15.235294117647058</v>
      </c>
      <c r="X858" s="73">
        <f>$BL$134</f>
        <v>7</v>
      </c>
      <c r="Y858" s="104">
        <f>AVERAGE(S838,S839,S840,S841,S842,S849,S845,S843,S844,S847,S848,S850,S851,S852,S853,S854,S855)</f>
        <v>16.470588235294116</v>
      </c>
      <c r="Z858" s="81">
        <f>$BL$99</f>
        <v>17</v>
      </c>
      <c r="AA858" s="75"/>
      <c r="AB858" s="105">
        <f>AVERAGE(U838,U839,U840,U841,U842,U849,U845,U843,U844,U847,U848,U850,U851,U852,U853,U854,U855)</f>
        <v>14.058823529411764</v>
      </c>
      <c r="AC858" s="73">
        <f>$CN$99</f>
        <v>4</v>
      </c>
      <c r="AD858" s="75"/>
      <c r="AE858" s="104">
        <f>AVERAGE(W838,W839,W840,W841,W842,W849,W845,W843,W844,W847,W848,W850,W851,W852,W853,W854,W855)</f>
        <v>13.705882352941176</v>
      </c>
      <c r="AF858" s="73">
        <f>$CN$64</f>
        <v>3</v>
      </c>
    </row>
    <row r="859" spans="1:32" x14ac:dyDescent="0.3">
      <c r="A859" s="73" t="s">
        <v>133</v>
      </c>
      <c r="B859" s="104">
        <f>AVERAGE(G838:G845)</f>
        <v>0.625</v>
      </c>
      <c r="C859" s="73">
        <f>$AN$29</f>
        <v>1</v>
      </c>
      <c r="D859" s="104">
        <f>AVERAGE(H838:H845)</f>
        <v>14.5</v>
      </c>
      <c r="E859" s="73">
        <f>$AN$64</f>
        <v>8</v>
      </c>
      <c r="F859" s="104">
        <f>AVERAGE(I838:I845)</f>
        <v>15.375</v>
      </c>
      <c r="G859" s="73">
        <f>$AN$99</f>
        <v>14</v>
      </c>
      <c r="H859" s="104">
        <f>AVERAGE(J838:J845)</f>
        <v>14</v>
      </c>
      <c r="I859" s="73">
        <f>$AN$134</f>
        <v>4</v>
      </c>
      <c r="J859" s="104">
        <f>AVERAGE(K838:K845)</f>
        <v>10.375</v>
      </c>
      <c r="K859" s="73">
        <f>$AN$169</f>
        <v>1</v>
      </c>
      <c r="L859" s="104">
        <f>AVERAGE(L838:L845)</f>
        <v>19.875</v>
      </c>
      <c r="M859" s="73">
        <f>$AN$204</f>
        <v>27</v>
      </c>
      <c r="N859" s="104">
        <f>AVERAGE(M838:M845)</f>
        <v>12</v>
      </c>
      <c r="O859" s="73">
        <f>$AN$239</f>
        <v>4</v>
      </c>
      <c r="P859" s="104">
        <f>AVERAGE(N838:N845)</f>
        <v>14.875</v>
      </c>
      <c r="Q859" s="73">
        <f>$AN$274</f>
        <v>8</v>
      </c>
      <c r="R859" s="104">
        <f>AVERAGE(O838:O845)</f>
        <v>16.75</v>
      </c>
      <c r="S859" s="81">
        <f>$AN$309</f>
        <v>15</v>
      </c>
      <c r="T859" s="75"/>
      <c r="U859" s="104">
        <f>AVERAGE(Q838:Q845)</f>
        <v>13.125</v>
      </c>
      <c r="V859" s="73">
        <f>$BP$64</f>
        <v>6</v>
      </c>
      <c r="W859" s="104">
        <f>AVERAGE(R838:R845)</f>
        <v>13.375</v>
      </c>
      <c r="X859" s="73">
        <f>$BP$134</f>
        <v>5</v>
      </c>
      <c r="Y859" s="104">
        <f>AVERAGE(S838:S845)</f>
        <v>16.625</v>
      </c>
      <c r="Z859" s="81">
        <f>$BP$99</f>
        <v>19</v>
      </c>
      <c r="AA859" s="75"/>
      <c r="AB859" s="105">
        <f>AVERAGE(U838:U845)</f>
        <v>18</v>
      </c>
      <c r="AC859" s="73">
        <f>$CR$99</f>
        <v>22</v>
      </c>
      <c r="AD859" s="75"/>
      <c r="AE859" s="104">
        <f>AVERAGE(W838:W845)</f>
        <v>12.125</v>
      </c>
      <c r="AF859" s="73">
        <f>$CR$64</f>
        <v>2</v>
      </c>
    </row>
    <row r="860" spans="1:32" x14ac:dyDescent="0.3">
      <c r="A860" s="73" t="s">
        <v>134</v>
      </c>
      <c r="B860" s="104">
        <f>AVERAGE(G847:G855)</f>
        <v>0.42588888888888893</v>
      </c>
      <c r="C860" s="73">
        <f>$AR$29</f>
        <v>27</v>
      </c>
      <c r="D860" s="104">
        <f>AVERAGE(H847:H855)</f>
        <v>16.666666666666668</v>
      </c>
      <c r="E860" s="73">
        <f>$AR$64</f>
        <v>14</v>
      </c>
      <c r="F860" s="104">
        <f>AVERAGE(I847:I855)</f>
        <v>17.333333333333332</v>
      </c>
      <c r="G860" s="73">
        <f>$AR$99</f>
        <v>19</v>
      </c>
      <c r="H860" s="104">
        <f>AVERAGE(J847:J855)</f>
        <v>17.888888888888889</v>
      </c>
      <c r="I860" s="73">
        <f>$AR$134</f>
        <v>20</v>
      </c>
      <c r="J860" s="104">
        <f>AVERAGE(K847:K855)</f>
        <v>15.555555555555555</v>
      </c>
      <c r="K860" s="73">
        <f>$AR$169</f>
        <v>12</v>
      </c>
      <c r="L860" s="104">
        <f>AVERAGE(L847:L855)</f>
        <v>15.222222222222221</v>
      </c>
      <c r="M860" s="73">
        <f>$AR$204</f>
        <v>10</v>
      </c>
      <c r="N860" s="104">
        <f>AVERAGE(M847:M855)</f>
        <v>15.222222222222221</v>
      </c>
      <c r="O860" s="73">
        <f>$AR$239</f>
        <v>9</v>
      </c>
      <c r="P860" s="104">
        <f>AVERAGE(N847:N855)</f>
        <v>21</v>
      </c>
      <c r="Q860" s="73">
        <f>$AR$274</f>
        <v>30</v>
      </c>
      <c r="R860" s="104">
        <f>AVERAGE(O847:O855)</f>
        <v>14.333333333333334</v>
      </c>
      <c r="S860" s="81">
        <f>$AR$309</f>
        <v>10</v>
      </c>
      <c r="T860" s="75"/>
      <c r="U860" s="104">
        <f>AVERAGE(Q847:Q855)</f>
        <v>16.777777777777779</v>
      </c>
      <c r="V860" s="73">
        <f>$BT$64</f>
        <v>16</v>
      </c>
      <c r="W860" s="104">
        <f>AVERAGE(R847:R855)</f>
        <v>16.888888888888889</v>
      </c>
      <c r="X860" s="73">
        <f>$BT$134</f>
        <v>17</v>
      </c>
      <c r="Y860" s="104">
        <f>AVERAGE(S847:S855)</f>
        <v>16.333333333333332</v>
      </c>
      <c r="Z860" s="81">
        <f>$BT$99</f>
        <v>15</v>
      </c>
      <c r="AA860" s="75"/>
      <c r="AB860" s="105">
        <f>AVERAGE(U847:U855)</f>
        <v>10.555555555555555</v>
      </c>
      <c r="AC860" s="73">
        <f>$CV$99</f>
        <v>1</v>
      </c>
      <c r="AD860" s="75"/>
      <c r="AE860" s="104">
        <f>AVERAGE(W847:W855)</f>
        <v>15.111111111111111</v>
      </c>
      <c r="AF860" s="73">
        <f>$CV$64</f>
        <v>8</v>
      </c>
    </row>
    <row r="861" spans="1:32" x14ac:dyDescent="0.3">
      <c r="A861" s="73" t="s">
        <v>135</v>
      </c>
      <c r="B861" s="104">
        <f>AVERAGE(G838,G839,G840,G841)</f>
        <v>0.41650000000000004</v>
      </c>
      <c r="C861" s="73">
        <f>$AV$29</f>
        <v>26</v>
      </c>
      <c r="D861" s="104">
        <f>AVERAGE(H838,H839,H840,H841)</f>
        <v>20.75</v>
      </c>
      <c r="E861" s="73">
        <f>$AV$64</f>
        <v>26</v>
      </c>
      <c r="F861" s="104">
        <f>AVERAGE(I838,I839,I840,I841)</f>
        <v>19</v>
      </c>
      <c r="G861" s="73">
        <f>$AV$99</f>
        <v>24</v>
      </c>
      <c r="H861" s="104">
        <f>AVERAGE(J838,J839,J840,J841)</f>
        <v>19.25</v>
      </c>
      <c r="I861" s="73">
        <f>$AV$134</f>
        <v>22</v>
      </c>
      <c r="J861" s="104">
        <f>AVERAGE(K838,K839,K840,K841)</f>
        <v>8</v>
      </c>
      <c r="K861" s="73">
        <f>$AV$169</f>
        <v>1</v>
      </c>
      <c r="L861" s="104">
        <f>AVERAGE(L838,L839,L840,L841)</f>
        <v>25</v>
      </c>
      <c r="M861" s="73">
        <f>$AV$204</f>
        <v>30</v>
      </c>
      <c r="N861" s="104">
        <f>AVERAGE(M838,M839,M840,M841)</f>
        <v>14.75</v>
      </c>
      <c r="O861" s="73">
        <f>$AV$239</f>
        <v>9</v>
      </c>
      <c r="P861" s="104">
        <f>AVERAGE(N838,N839,N840,N841)</f>
        <v>18.75</v>
      </c>
      <c r="Q861" s="73">
        <f>$AV$274</f>
        <v>22</v>
      </c>
      <c r="R861" s="104">
        <f>AVERAGE(O838,O839,O840,O841)</f>
        <v>19.75</v>
      </c>
      <c r="S861" s="81">
        <f>$AV$309</f>
        <v>24</v>
      </c>
      <c r="T861" s="75"/>
      <c r="U861" s="104">
        <f>AVERAGE(Q838,Q839,Q840,Q841)</f>
        <v>16.5</v>
      </c>
      <c r="V861" s="73">
        <f>$BX$64</f>
        <v>14</v>
      </c>
      <c r="W861" s="104">
        <f>AVERAGE(R838,R839,R840,R841)</f>
        <v>19.25</v>
      </c>
      <c r="X861" s="73">
        <f>$BX$134</f>
        <v>21</v>
      </c>
      <c r="Y861" s="104">
        <f>AVERAGE(S838,S839,S840,S841)</f>
        <v>12.5</v>
      </c>
      <c r="Z861" s="81">
        <f>$BX$99</f>
        <v>10</v>
      </c>
      <c r="AA861" s="75"/>
      <c r="AB861" s="105">
        <f>AVERAGE(U838,U839,U840,U841)</f>
        <v>16</v>
      </c>
      <c r="AC861" s="73">
        <f>$CZ$99</f>
        <v>14</v>
      </c>
      <c r="AD861" s="75"/>
      <c r="AE861" s="104">
        <f>AVERAGE(W838,W839,W840,W841)</f>
        <v>19</v>
      </c>
      <c r="AF861" s="73">
        <f>$CZ$64</f>
        <v>24</v>
      </c>
    </row>
    <row r="862" spans="1:32" x14ac:dyDescent="0.3">
      <c r="A862" s="73" t="s">
        <v>136</v>
      </c>
      <c r="B862" s="104">
        <f>AVERAGE(G842:G845)</f>
        <v>0.83350000000000002</v>
      </c>
      <c r="C862" s="73">
        <f>$AZ$29</f>
        <v>1</v>
      </c>
      <c r="D862" s="104">
        <f>AVERAGE(H842:H845)</f>
        <v>8.25</v>
      </c>
      <c r="E862" s="73">
        <f>$AZ$64</f>
        <v>1</v>
      </c>
      <c r="F862" s="104">
        <f>AVERAGE(I842:I845)</f>
        <v>11.75</v>
      </c>
      <c r="G862" s="73">
        <f>$AZ$99</f>
        <v>4</v>
      </c>
      <c r="H862" s="104">
        <f>AVERAGE(J842:J845)</f>
        <v>8.75</v>
      </c>
      <c r="I862" s="73">
        <f>$AZ$134</f>
        <v>1</v>
      </c>
      <c r="J862" s="104">
        <f>AVERAGE(K842:K845)</f>
        <v>12.75</v>
      </c>
      <c r="K862" s="73">
        <f>$AZ$169</f>
        <v>8</v>
      </c>
      <c r="L862" s="104">
        <f>AVERAGE(L842:L845)</f>
        <v>14.75</v>
      </c>
      <c r="M862" s="73">
        <f>$AZ$204</f>
        <v>11</v>
      </c>
      <c r="N862" s="104">
        <f>AVERAGE(M842:M845)</f>
        <v>9.25</v>
      </c>
      <c r="O862" s="73">
        <f>$AZ$239</f>
        <v>3</v>
      </c>
      <c r="P862" s="104">
        <f>AVERAGE(N842:N845)</f>
        <v>11</v>
      </c>
      <c r="Q862" s="73">
        <f>$AZ$274</f>
        <v>5</v>
      </c>
      <c r="R862" s="104">
        <f>AVERAGE(O842:O845)</f>
        <v>13.75</v>
      </c>
      <c r="S862" s="81">
        <f>$AZ$309</f>
        <v>12</v>
      </c>
      <c r="T862" s="75"/>
      <c r="U862" s="104">
        <f>AVERAGE(Q842:Q845)</f>
        <v>9.75</v>
      </c>
      <c r="V862" s="73">
        <f>$CB$64</f>
        <v>3</v>
      </c>
      <c r="W862" s="104">
        <f>AVERAGE(R842:R845)</f>
        <v>7.5</v>
      </c>
      <c r="X862" s="73">
        <f>$CB$134</f>
        <v>1</v>
      </c>
      <c r="Y862" s="104">
        <f>AVERAGE(S842:S845)</f>
        <v>20.75</v>
      </c>
      <c r="Z862" s="81">
        <f>$CB$99</f>
        <v>23</v>
      </c>
      <c r="AA862" s="75"/>
      <c r="AB862" s="105">
        <f>AVERAGE(U842:U845)</f>
        <v>20</v>
      </c>
      <c r="AC862" s="73">
        <f>$DD$99</f>
        <v>25</v>
      </c>
      <c r="AD862" s="75"/>
      <c r="AE862" s="104">
        <f>AVERAGE(W842:W845)</f>
        <v>5.25</v>
      </c>
      <c r="AF862" s="73">
        <f>$DD$64</f>
        <v>1</v>
      </c>
    </row>
    <row r="863" spans="1:32" x14ac:dyDescent="0.3">
      <c r="A863" s="73" t="s">
        <v>137</v>
      </c>
      <c r="B863" s="104">
        <f>AVERAGE(G847:G850)</f>
        <v>0.37474999999999997</v>
      </c>
      <c r="C863" s="73">
        <f>$BD$29</f>
        <v>29</v>
      </c>
      <c r="D863" s="104">
        <f>AVERAGE(H847:H850)</f>
        <v>14.25</v>
      </c>
      <c r="E863" s="73">
        <f>$BD$64</f>
        <v>9</v>
      </c>
      <c r="F863" s="104">
        <f>AVERAGE(I847:I850)</f>
        <v>14</v>
      </c>
      <c r="G863" s="73">
        <f>$BD$99</f>
        <v>11</v>
      </c>
      <c r="H863" s="104">
        <f>AVERAGE(J847:J850)</f>
        <v>17.5</v>
      </c>
      <c r="I863" s="73">
        <f>$BD$134</f>
        <v>17</v>
      </c>
      <c r="J863" s="104">
        <f>AVERAGE(K847:K850)</f>
        <v>16.5</v>
      </c>
      <c r="K863" s="73">
        <f>$BD$169</f>
        <v>18</v>
      </c>
      <c r="L863" s="104">
        <f>AVERAGE(L847:L850)</f>
        <v>18</v>
      </c>
      <c r="M863" s="73">
        <f>$BD$204</f>
        <v>22</v>
      </c>
      <c r="N863" s="104">
        <f>AVERAGE(M847:M850)</f>
        <v>17.75</v>
      </c>
      <c r="O863" s="73">
        <f>$BD$239</f>
        <v>18</v>
      </c>
      <c r="P863" s="104">
        <f>AVERAGE(N847:N850)</f>
        <v>19.75</v>
      </c>
      <c r="Q863" s="73">
        <f>$BD$274</f>
        <v>26</v>
      </c>
      <c r="R863" s="104">
        <f>AVERAGE(O847:O850)</f>
        <v>11.75</v>
      </c>
      <c r="S863" s="81">
        <f>$BD$309</f>
        <v>5</v>
      </c>
      <c r="T863" s="75"/>
      <c r="U863" s="104">
        <f>AVERAGE(Q847:Q850)</f>
        <v>24.25</v>
      </c>
      <c r="V863" s="73">
        <f>$CF$64</f>
        <v>32</v>
      </c>
      <c r="W863" s="104">
        <f>AVERAGE(R847:R850)</f>
        <v>23.5</v>
      </c>
      <c r="X863" s="73">
        <f>$CF$134</f>
        <v>31</v>
      </c>
      <c r="Y863" s="104">
        <f>AVERAGE(S847:S850)</f>
        <v>18.75</v>
      </c>
      <c r="Z863" s="81">
        <f>$CF$99</f>
        <v>18</v>
      </c>
      <c r="AA863" s="75"/>
      <c r="AB863" s="105">
        <f>AVERAGE(U847:U850)</f>
        <v>16.5</v>
      </c>
      <c r="AC863" s="73">
        <f>$DH$99</f>
        <v>15</v>
      </c>
      <c r="AD863" s="75"/>
      <c r="AE863" s="104">
        <f>AVERAGE(W847:W850)</f>
        <v>22.5</v>
      </c>
      <c r="AF863" s="73">
        <f>$DH$64</f>
        <v>29</v>
      </c>
    </row>
    <row r="864" spans="1:32" x14ac:dyDescent="0.3">
      <c r="A864" s="73" t="s">
        <v>138</v>
      </c>
      <c r="B864" s="104">
        <f>AVERAGE(G851,G852,G853,G854,G855)</f>
        <v>0.46679999999999999</v>
      </c>
      <c r="C864" s="73">
        <f>$BH$29</f>
        <v>15</v>
      </c>
      <c r="D864" s="104">
        <f>AVERAGE(H851,H852,H853,H854,H855)</f>
        <v>18.600000000000001</v>
      </c>
      <c r="E864" s="73">
        <f>$BH$64</f>
        <v>23</v>
      </c>
      <c r="F864" s="104">
        <f>AVERAGE(I851,I852,I853,I854,I855)</f>
        <v>20</v>
      </c>
      <c r="G864" s="73">
        <f>$BH$99</f>
        <v>24</v>
      </c>
      <c r="H864" s="104">
        <f>AVERAGE(J851,J852,J853,J854,J855)</f>
        <v>18.2</v>
      </c>
      <c r="I864" s="73">
        <f>$BH$134</f>
        <v>20</v>
      </c>
      <c r="J864" s="104">
        <f>AVERAGE(K851,K852,K853,K854,K855)</f>
        <v>14.8</v>
      </c>
      <c r="K864" s="73">
        <f>$BH$169</f>
        <v>12</v>
      </c>
      <c r="L864" s="104">
        <f>AVERAGE(L851,L852,L853,L854,L855)</f>
        <v>13</v>
      </c>
      <c r="M864" s="73">
        <f>$BH$204</f>
        <v>8</v>
      </c>
      <c r="N864" s="104">
        <f>AVERAGE(M851,M852,M853,M854,M855)</f>
        <v>13.2</v>
      </c>
      <c r="O864" s="73">
        <f>$BH$239</f>
        <v>9</v>
      </c>
      <c r="P864" s="104">
        <f>AVERAGE(N851,N852,N853,N854,N855)</f>
        <v>22</v>
      </c>
      <c r="Q864" s="73">
        <f>$BH$274</f>
        <v>31</v>
      </c>
      <c r="R864" s="104">
        <f>AVERAGE(O851,O852,O853,O854,O855)</f>
        <v>16.399999999999999</v>
      </c>
      <c r="S864" s="81">
        <f>$BH$309</f>
        <v>17</v>
      </c>
      <c r="T864" s="80"/>
      <c r="U864" s="104">
        <f>AVERAGE(Q851,Q852,Q853,Q854,Q855)</f>
        <v>10.8</v>
      </c>
      <c r="V864" s="73">
        <f>$CJ$64</f>
        <v>4</v>
      </c>
      <c r="W864" s="104">
        <f>AVERAGE(R851,R852,R853,R854,R855)</f>
        <v>11.6</v>
      </c>
      <c r="X864" s="73">
        <f>$CJ$134</f>
        <v>4</v>
      </c>
      <c r="Y864" s="104">
        <f>AVERAGE(S851,S852,S853,S854,S855)</f>
        <v>14.4</v>
      </c>
      <c r="Z864" s="81">
        <f>$CJ$99</f>
        <v>10</v>
      </c>
      <c r="AA864" s="80"/>
      <c r="AB864" s="105">
        <f>AVERAGE(U851,U852,U853,U854,U855)</f>
        <v>5.8</v>
      </c>
      <c r="AC864" s="73">
        <f>$DL$99</f>
        <v>1</v>
      </c>
      <c r="AD864" s="80"/>
      <c r="AE864" s="104">
        <f>AVERAGE(W851,W852,W853,W854,W855)</f>
        <v>9.1999999999999993</v>
      </c>
      <c r="AF864" s="73">
        <f>$DL$64</f>
        <v>3</v>
      </c>
    </row>
    <row r="866" spans="1:32" x14ac:dyDescent="0.3">
      <c r="A866" s="270" t="s">
        <v>99</v>
      </c>
      <c r="B866" s="271"/>
      <c r="C866" s="271"/>
      <c r="D866" s="271"/>
      <c r="E866" s="272"/>
    </row>
    <row r="867" spans="1:32" x14ac:dyDescent="0.3">
      <c r="A867" s="273"/>
      <c r="B867" s="274"/>
      <c r="C867" s="274"/>
      <c r="D867" s="274"/>
      <c r="E867" s="275"/>
    </row>
    <row r="868" spans="1:32" x14ac:dyDescent="0.3">
      <c r="A868" s="276"/>
      <c r="B868" s="277"/>
      <c r="C868" s="277"/>
      <c r="D868" s="277"/>
      <c r="E868" s="278"/>
      <c r="H868" s="306" t="s">
        <v>232</v>
      </c>
      <c r="I868" s="307"/>
      <c r="J868" s="307"/>
      <c r="K868" s="307"/>
      <c r="L868" s="307"/>
      <c r="M868" s="307"/>
      <c r="N868" s="307"/>
      <c r="O868" s="307"/>
      <c r="P868" s="307"/>
      <c r="Q868" s="307"/>
      <c r="R868" s="307"/>
      <c r="S868" s="307"/>
      <c r="T868" s="307"/>
      <c r="U868" s="307"/>
      <c r="V868" s="308"/>
      <c r="W868" s="86" t="s">
        <v>38</v>
      </c>
      <c r="X868" s="72"/>
      <c r="Y868" s="72"/>
      <c r="Z868" s="72"/>
      <c r="AA868" s="72"/>
      <c r="AB868" s="72"/>
      <c r="AC868" s="72"/>
      <c r="AD868" s="72"/>
      <c r="AE868" s="72"/>
      <c r="AF868" s="72"/>
    </row>
    <row r="869" spans="1:32" x14ac:dyDescent="0.3">
      <c r="A869" s="73" t="s">
        <v>139</v>
      </c>
      <c r="B869" s="96" t="s">
        <v>140</v>
      </c>
      <c r="C869" s="73" t="s">
        <v>141</v>
      </c>
      <c r="D869" s="98" t="s">
        <v>228</v>
      </c>
      <c r="E869" s="73" t="s">
        <v>142</v>
      </c>
      <c r="G869" s="73" t="s">
        <v>143</v>
      </c>
      <c r="H869" s="74" t="s">
        <v>144</v>
      </c>
      <c r="I869" s="74" t="s">
        <v>145</v>
      </c>
      <c r="J869" s="74" t="s">
        <v>146</v>
      </c>
      <c r="K869" s="74" t="s">
        <v>110</v>
      </c>
      <c r="L869" s="74" t="s">
        <v>111</v>
      </c>
      <c r="M869" s="74" t="s">
        <v>112</v>
      </c>
      <c r="N869" s="74" t="s">
        <v>113</v>
      </c>
      <c r="O869" s="89" t="s">
        <v>114</v>
      </c>
      <c r="P869" s="92"/>
      <c r="Q869" s="76" t="s">
        <v>33</v>
      </c>
      <c r="R869" s="74" t="s">
        <v>34</v>
      </c>
      <c r="S869" s="89" t="s">
        <v>35</v>
      </c>
      <c r="T869" s="71"/>
      <c r="U869" s="93" t="s">
        <v>149</v>
      </c>
      <c r="V869" s="92"/>
      <c r="W869" s="76" t="s">
        <v>150</v>
      </c>
      <c r="X869" s="72"/>
      <c r="Y869" s="72"/>
      <c r="Z869" s="72"/>
      <c r="AA869" s="72"/>
      <c r="AB869" s="72"/>
      <c r="AC869" s="72"/>
      <c r="AD869" s="72"/>
      <c r="AE869" s="72"/>
      <c r="AF869" s="72"/>
    </row>
    <row r="870" spans="1:32" x14ac:dyDescent="0.3">
      <c r="A870" s="73">
        <v>1</v>
      </c>
      <c r="B870" s="96">
        <v>44815</v>
      </c>
      <c r="C870" s="84" t="s">
        <v>163</v>
      </c>
      <c r="D870" s="99">
        <v>0.54166666666666663</v>
      </c>
      <c r="E870" s="85" t="s">
        <v>170</v>
      </c>
      <c r="G870" s="73">
        <f>$G$48</f>
        <v>0.66700000000000004</v>
      </c>
      <c r="H870" s="73">
        <f>DVOA!$F$114</f>
        <v>11</v>
      </c>
      <c r="I870" s="73">
        <f>DVOA!$F$116</f>
        <v>22</v>
      </c>
      <c r="J870" s="73">
        <f>DVOA!$F$120</f>
        <v>10</v>
      </c>
      <c r="K870" s="73">
        <f>DVOA!$F$123</f>
        <v>1</v>
      </c>
      <c r="L870" s="73">
        <f>DVOA!$F$124</f>
        <v>27</v>
      </c>
      <c r="M870" s="73">
        <f>DVOA!$F$125</f>
        <v>17</v>
      </c>
      <c r="N870" s="73">
        <f>DVOA!$F$128</f>
        <v>16</v>
      </c>
      <c r="O870" s="81">
        <f>DVOA!$F$117</f>
        <v>8</v>
      </c>
      <c r="P870" s="88"/>
      <c r="Q870" s="82">
        <f>DVOA!$AE$114</f>
        <v>28</v>
      </c>
      <c r="R870" s="73">
        <f>DVOA!$AE$115</f>
        <v>32</v>
      </c>
      <c r="S870" s="81">
        <f>DVOA!$AE$116</f>
        <v>6</v>
      </c>
      <c r="T870" s="75"/>
      <c r="U870" s="87">
        <f>DVOA!$AE$128</f>
        <v>22</v>
      </c>
      <c r="V870" s="88"/>
      <c r="W870" s="82">
        <f>DVOA!$AE$124</f>
        <v>23</v>
      </c>
      <c r="X870" s="72"/>
      <c r="Y870" s="72"/>
      <c r="Z870" s="72"/>
      <c r="AA870" s="72"/>
      <c r="AB870" s="72"/>
      <c r="AC870" s="72"/>
      <c r="AD870" s="72"/>
      <c r="AE870" s="72"/>
      <c r="AF870" s="72"/>
    </row>
    <row r="871" spans="1:32" x14ac:dyDescent="0.3">
      <c r="A871" s="73">
        <v>2</v>
      </c>
      <c r="B871" s="96">
        <v>44822</v>
      </c>
      <c r="C871" s="84" t="s">
        <v>168</v>
      </c>
      <c r="D871" s="99">
        <v>0.67013888888888884</v>
      </c>
      <c r="E871" s="85" t="s">
        <v>170</v>
      </c>
      <c r="G871" s="73">
        <f>$G$11</f>
        <v>0.33300000000000002</v>
      </c>
      <c r="H871" s="73">
        <f>DVOA!$F$597</f>
        <v>3</v>
      </c>
      <c r="I871" s="73">
        <f>DVOA!$F$599</f>
        <v>3</v>
      </c>
      <c r="J871" s="73">
        <f>DVOA!$F$603</f>
        <v>5</v>
      </c>
      <c r="K871" s="73">
        <f>DVOA!$F$606</f>
        <v>5</v>
      </c>
      <c r="L871" s="73">
        <f>DVOA!$F$607</f>
        <v>11</v>
      </c>
      <c r="M871" s="73">
        <f>DVOA!$F$608</f>
        <v>32</v>
      </c>
      <c r="N871" s="73">
        <f>DVOA!$F$611</f>
        <v>2</v>
      </c>
      <c r="O871" s="81">
        <f>DVOA!$F$600</f>
        <v>5</v>
      </c>
      <c r="P871" s="88"/>
      <c r="Q871" s="82">
        <f>DVOA!$AE$597</f>
        <v>23</v>
      </c>
      <c r="R871" s="73">
        <f>DVOA!$AE$598</f>
        <v>19</v>
      </c>
      <c r="S871" s="81">
        <f>DVOA!$AE$599</f>
        <v>20</v>
      </c>
      <c r="T871" s="75"/>
      <c r="U871" s="87">
        <f>DVOA!$AE$611</f>
        <v>16</v>
      </c>
      <c r="V871" s="88"/>
      <c r="W871" s="82">
        <f>DVOA!$AE$607</f>
        <v>9</v>
      </c>
      <c r="X871" s="72"/>
      <c r="Y871" s="72"/>
      <c r="Z871" s="72"/>
      <c r="AA871" s="72"/>
      <c r="AB871" s="72"/>
      <c r="AC871" s="72"/>
      <c r="AD871" s="72"/>
      <c r="AE871" s="72"/>
      <c r="AF871" s="72"/>
    </row>
    <row r="872" spans="1:32" x14ac:dyDescent="0.3">
      <c r="A872" s="73">
        <v>3</v>
      </c>
      <c r="B872" s="96">
        <v>44829</v>
      </c>
      <c r="C872" s="85" t="s">
        <v>187</v>
      </c>
      <c r="D872" s="99">
        <v>0.84722222222222221</v>
      </c>
      <c r="E872" s="85" t="s">
        <v>194</v>
      </c>
      <c r="G872" s="73">
        <f>$G$20</f>
        <v>0.66700000000000004</v>
      </c>
      <c r="H872" s="73">
        <f>DVOA!$F$198</f>
        <v>5</v>
      </c>
      <c r="I872" s="73">
        <f>DVOA!$F$200</f>
        <v>8</v>
      </c>
      <c r="J872" s="73">
        <f>DVOA!$F$204</f>
        <v>4</v>
      </c>
      <c r="K872" s="73">
        <f>DVOA!$F$207</f>
        <v>3</v>
      </c>
      <c r="L872" s="73">
        <f>DVOA!$F$208</f>
        <v>12</v>
      </c>
      <c r="M872" s="73">
        <f>DVOA!$F$209</f>
        <v>8</v>
      </c>
      <c r="N872" s="73">
        <f>DVOA!$F$212</f>
        <v>20</v>
      </c>
      <c r="O872" s="81">
        <f>DVOA!$F$201</f>
        <v>15</v>
      </c>
      <c r="P872" s="88"/>
      <c r="Q872" s="82">
        <f>DVOA!$AE$198</f>
        <v>22</v>
      </c>
      <c r="R872" s="73">
        <f>DVOA!$AE$199</f>
        <v>14</v>
      </c>
      <c r="S872" s="81">
        <f>DVOA!$AE$200</f>
        <v>21</v>
      </c>
      <c r="T872" s="75"/>
      <c r="U872" s="87">
        <f>DVOA!$AE$212</f>
        <v>25</v>
      </c>
      <c r="V872" s="88"/>
      <c r="W872" s="82">
        <f>DVOA!$AE$208</f>
        <v>10</v>
      </c>
      <c r="X872" s="72"/>
      <c r="Y872" s="72"/>
      <c r="Z872" s="72"/>
      <c r="AA872" s="72"/>
      <c r="AB872" s="72"/>
      <c r="AC872" s="72"/>
      <c r="AD872" s="72"/>
      <c r="AE872" s="72"/>
      <c r="AF872" s="72"/>
    </row>
    <row r="873" spans="1:32" x14ac:dyDescent="0.3">
      <c r="A873" s="73">
        <v>4</v>
      </c>
      <c r="B873" s="96">
        <v>44837</v>
      </c>
      <c r="C873" s="84" t="s">
        <v>164</v>
      </c>
      <c r="D873" s="99">
        <v>0.84375</v>
      </c>
      <c r="E873" s="85" t="s">
        <v>171</v>
      </c>
      <c r="G873" s="73">
        <f>$G$8</f>
        <v>0.66700000000000004</v>
      </c>
      <c r="H873" s="73">
        <f>DVOA!$F$387</f>
        <v>16</v>
      </c>
      <c r="I873" s="73">
        <f>DVOA!$F$389</f>
        <v>4</v>
      </c>
      <c r="J873" s="73">
        <f>DVOA!$F$393</f>
        <v>22</v>
      </c>
      <c r="K873" s="73">
        <f>DVOA!$F$396</f>
        <v>30</v>
      </c>
      <c r="L873" s="73">
        <f>DVOA!$F$397</f>
        <v>30</v>
      </c>
      <c r="M873" s="73">
        <f>DVOA!$F$398</f>
        <v>7</v>
      </c>
      <c r="N873" s="73">
        <f>DVOA!$F$401</f>
        <v>17</v>
      </c>
      <c r="O873" s="110">
        <f>DVOA!$F$390</f>
        <v>2</v>
      </c>
      <c r="P873" s="88"/>
      <c r="Q873" s="112">
        <f>DVOA!$AE$387</f>
        <v>18</v>
      </c>
      <c r="R873" s="73">
        <f>DVOA!$AE$388</f>
        <v>16</v>
      </c>
      <c r="S873" s="110">
        <f>DVOA!$AE$389</f>
        <v>14</v>
      </c>
      <c r="T873" s="75"/>
      <c r="U873" s="111">
        <f>DVOA!$AE$401</f>
        <v>31</v>
      </c>
      <c r="V873" s="88"/>
      <c r="W873" s="112">
        <f>DVOA!$AE$397</f>
        <v>24</v>
      </c>
      <c r="X873" s="72"/>
      <c r="Y873" s="72"/>
      <c r="Z873" s="72"/>
      <c r="AA873" s="72"/>
      <c r="AB873" s="72"/>
      <c r="AC873" s="72"/>
      <c r="AD873" s="72"/>
      <c r="AE873" s="72"/>
      <c r="AF873" s="72"/>
    </row>
    <row r="874" spans="1:32" x14ac:dyDescent="0.3">
      <c r="A874" s="73">
        <v>5</v>
      </c>
      <c r="B874" s="96">
        <v>44843</v>
      </c>
      <c r="C874" s="84" t="s">
        <v>181</v>
      </c>
      <c r="D874" s="99">
        <v>0.67013888888888884</v>
      </c>
      <c r="E874" s="85" t="s">
        <v>169</v>
      </c>
      <c r="G874" s="73">
        <f>$G$9</f>
        <v>0.33300000000000002</v>
      </c>
      <c r="H874" s="73">
        <f>DVOA!$F$93</f>
        <v>14</v>
      </c>
      <c r="I874" s="73">
        <f>DVOA!$F$95</f>
        <v>13</v>
      </c>
      <c r="J874" s="73">
        <f>DVOA!$F$99</f>
        <v>17</v>
      </c>
      <c r="K874" s="73">
        <f>DVOA!$F$102</f>
        <v>15</v>
      </c>
      <c r="L874" s="73">
        <f>DVOA!$F$103</f>
        <v>8</v>
      </c>
      <c r="M874" s="73">
        <f>DVOA!$F$104</f>
        <v>20</v>
      </c>
      <c r="N874" s="73">
        <f>DVOA!$F$107</f>
        <v>27</v>
      </c>
      <c r="O874" s="81">
        <f>DVOA!$F$96</f>
        <v>6</v>
      </c>
      <c r="P874" s="88"/>
      <c r="Q874" s="82">
        <f>DVOA!$AE$93</f>
        <v>25</v>
      </c>
      <c r="R874" s="73">
        <f>DVOA!$AE$94</f>
        <v>30</v>
      </c>
      <c r="S874" s="81">
        <f>DVOA!$AE$95</f>
        <v>9</v>
      </c>
      <c r="T874" s="75"/>
      <c r="U874" s="87">
        <f>DVOA!$AE$107</f>
        <v>5</v>
      </c>
      <c r="V874" s="88"/>
      <c r="W874" s="82">
        <f>DVOA!$AE$103</f>
        <v>18</v>
      </c>
      <c r="X874" s="72"/>
      <c r="Y874" s="72"/>
      <c r="Z874" s="72"/>
      <c r="AA874" s="72"/>
      <c r="AB874" s="72"/>
      <c r="AC874" s="72"/>
      <c r="AD874" s="72"/>
      <c r="AE874" s="72"/>
      <c r="AF874" s="72"/>
    </row>
    <row r="875" spans="1:32" x14ac:dyDescent="0.3">
      <c r="A875" s="73">
        <v>6</v>
      </c>
      <c r="B875" s="96">
        <v>44850</v>
      </c>
      <c r="C875" s="84" t="s">
        <v>201</v>
      </c>
      <c r="D875" s="99">
        <v>0.54166666666666663</v>
      </c>
      <c r="E875" s="84" t="s">
        <v>170</v>
      </c>
      <c r="F875" s="113"/>
      <c r="G875" s="84">
        <f>$G$22</f>
        <v>0.33300000000000002</v>
      </c>
      <c r="H875" s="73">
        <f>DVOA!$F$30</f>
        <v>27</v>
      </c>
      <c r="I875" s="73">
        <f>DVOA!$F$32</f>
        <v>27</v>
      </c>
      <c r="J875" s="73">
        <f>DVOA!$F$36</f>
        <v>24</v>
      </c>
      <c r="K875" s="73">
        <f>DVOA!$F$39</f>
        <v>17</v>
      </c>
      <c r="L875" s="73">
        <f>DVOA!$F$40</f>
        <v>25</v>
      </c>
      <c r="M875" s="73">
        <f>DVOA!$F$41</f>
        <v>26</v>
      </c>
      <c r="N875" s="73">
        <f>DVOA!$F$44</f>
        <v>24</v>
      </c>
      <c r="O875" s="110">
        <f>DVOA!$F$33</f>
        <v>10</v>
      </c>
      <c r="P875" s="88"/>
      <c r="Q875" s="112">
        <f>DVOA!$AE$30</f>
        <v>8</v>
      </c>
      <c r="R875" s="73">
        <f>DVOA!$AE$31</f>
        <v>9</v>
      </c>
      <c r="S875" s="110">
        <f>DVOA!$AE$32</f>
        <v>8</v>
      </c>
      <c r="T875" s="75"/>
      <c r="U875" s="111">
        <f>DVOA!$AE$44</f>
        <v>6</v>
      </c>
      <c r="V875" s="88"/>
      <c r="W875" s="112">
        <f>DVOA!$AE$40</f>
        <v>14</v>
      </c>
      <c r="X875" s="72"/>
      <c r="Y875" s="72"/>
      <c r="Z875" s="72"/>
      <c r="AA875" s="72"/>
      <c r="AB875" s="72"/>
      <c r="AC875" s="72"/>
      <c r="AD875" s="72"/>
      <c r="AE875" s="72"/>
      <c r="AF875" s="72"/>
    </row>
    <row r="876" spans="1:32" x14ac:dyDescent="0.3">
      <c r="A876" s="73">
        <v>7</v>
      </c>
      <c r="B876" s="96">
        <v>44857</v>
      </c>
      <c r="C876" s="84" t="s">
        <v>186</v>
      </c>
      <c r="D876" s="99">
        <v>0.68402777777777779</v>
      </c>
      <c r="E876" s="85" t="s">
        <v>170</v>
      </c>
      <c r="G876" s="73">
        <f>$G$6</f>
        <v>0.66700000000000004</v>
      </c>
      <c r="H876" s="73">
        <f>DVOA!$F$324</f>
        <v>9</v>
      </c>
      <c r="I876" s="73">
        <f>DVOA!$F$326</f>
        <v>6</v>
      </c>
      <c r="J876" s="73">
        <f>DVOA!$F$330</f>
        <v>14</v>
      </c>
      <c r="K876" s="73">
        <f>DVOA!$F$333</f>
        <v>29</v>
      </c>
      <c r="L876" s="73">
        <f>DVOA!$F$334</f>
        <v>14</v>
      </c>
      <c r="M876" s="73">
        <f>DVOA!$F$335</f>
        <v>21</v>
      </c>
      <c r="N876" s="73">
        <f>DVOA!$F$338</f>
        <v>8</v>
      </c>
      <c r="O876" s="81">
        <f>DVOA!$F$327</f>
        <v>21</v>
      </c>
      <c r="P876" s="88"/>
      <c r="Q876" s="82">
        <f>DVOA!$AE$324</f>
        <v>10</v>
      </c>
      <c r="R876" s="73">
        <f>DVOA!$AE$325</f>
        <v>7</v>
      </c>
      <c r="S876" s="81">
        <f>DVOA!$AE$326</f>
        <v>29</v>
      </c>
      <c r="T876" s="75"/>
      <c r="U876" s="87">
        <f>DVOA!$AE$338</f>
        <v>30</v>
      </c>
      <c r="V876" s="88"/>
      <c r="W876" s="82">
        <f>DVOA!$AE$334</f>
        <v>8</v>
      </c>
      <c r="X876" s="72"/>
      <c r="Y876" s="72"/>
      <c r="Z876" s="72"/>
      <c r="AA876" s="72"/>
      <c r="AB876" s="72"/>
      <c r="AC876" s="72"/>
      <c r="AD876" s="72"/>
      <c r="AE876" s="72"/>
      <c r="AF876" s="72"/>
    </row>
    <row r="877" spans="1:32" x14ac:dyDescent="0.3">
      <c r="A877" s="73">
        <v>8</v>
      </c>
      <c r="B877" s="96">
        <v>44864</v>
      </c>
      <c r="C877" s="84" t="s">
        <v>154</v>
      </c>
      <c r="D877" s="99">
        <v>0.68402777777777779</v>
      </c>
      <c r="E877" s="85" t="s">
        <v>170</v>
      </c>
      <c r="G877" s="85">
        <f>$G$8</f>
        <v>0.66700000000000004</v>
      </c>
      <c r="H877" s="73">
        <f>DVOA!$F$387</f>
        <v>16</v>
      </c>
      <c r="I877" s="73">
        <f>DVOA!$F$389</f>
        <v>4</v>
      </c>
      <c r="J877" s="73">
        <f>DVOA!$F$393</f>
        <v>22</v>
      </c>
      <c r="K877" s="73">
        <f>DVOA!$F$396</f>
        <v>30</v>
      </c>
      <c r="L877" s="73">
        <f>DVOA!$F$397</f>
        <v>30</v>
      </c>
      <c r="M877" s="73">
        <f>DVOA!$F$398</f>
        <v>7</v>
      </c>
      <c r="N877" s="73">
        <f>DVOA!$F$401</f>
        <v>17</v>
      </c>
      <c r="O877" s="110">
        <f>DVOA!$F$390</f>
        <v>2</v>
      </c>
      <c r="P877" s="88"/>
      <c r="Q877" s="112">
        <f>DVOA!$AE$387</f>
        <v>18</v>
      </c>
      <c r="R877" s="73">
        <f>DVOA!$AE$388</f>
        <v>16</v>
      </c>
      <c r="S877" s="110">
        <f>DVOA!$AE$389</f>
        <v>14</v>
      </c>
      <c r="T877" s="75"/>
      <c r="U877" s="111">
        <f>DVOA!$AE$401</f>
        <v>31</v>
      </c>
      <c r="V877" s="88"/>
      <c r="W877" s="112">
        <f>DVOA!$AE$397</f>
        <v>24</v>
      </c>
      <c r="X877" s="72"/>
      <c r="Y877" s="72"/>
      <c r="Z877" s="72"/>
      <c r="AA877" s="72"/>
      <c r="AB877" s="72"/>
      <c r="AC877" s="72"/>
      <c r="AD877" s="72"/>
      <c r="AE877" s="72"/>
      <c r="AF877" s="72"/>
    </row>
    <row r="878" spans="1:32" x14ac:dyDescent="0.3">
      <c r="A878" s="73">
        <v>9</v>
      </c>
      <c r="B878" s="96" t="s">
        <v>147</v>
      </c>
      <c r="C878" s="101" t="s">
        <v>162</v>
      </c>
      <c r="D878" s="102" t="s">
        <v>162</v>
      </c>
      <c r="E878" s="101" t="s">
        <v>162</v>
      </c>
      <c r="G878" s="101" t="s">
        <v>162</v>
      </c>
      <c r="H878" s="101" t="s">
        <v>162</v>
      </c>
      <c r="I878" s="101" t="s">
        <v>162</v>
      </c>
      <c r="J878" s="101" t="s">
        <v>162</v>
      </c>
      <c r="K878" s="101" t="s">
        <v>162</v>
      </c>
      <c r="L878" s="101" t="s">
        <v>162</v>
      </c>
      <c r="M878" s="101" t="s">
        <v>162</v>
      </c>
      <c r="N878" s="101" t="s">
        <v>162</v>
      </c>
      <c r="O878" s="101" t="s">
        <v>162</v>
      </c>
      <c r="P878" s="88"/>
      <c r="Q878" s="101" t="s">
        <v>162</v>
      </c>
      <c r="R878" s="101" t="s">
        <v>162</v>
      </c>
      <c r="S878" s="101" t="s">
        <v>162</v>
      </c>
      <c r="T878" s="75"/>
      <c r="U878" s="101" t="s">
        <v>162</v>
      </c>
      <c r="V878" s="88"/>
      <c r="W878" s="101" t="s">
        <v>162</v>
      </c>
      <c r="X878" s="72"/>
      <c r="Y878" s="72"/>
      <c r="Z878" s="72"/>
      <c r="AA878" s="72"/>
      <c r="AB878" s="72"/>
      <c r="AC878" s="72"/>
      <c r="AD878" s="72"/>
      <c r="AE878" s="72"/>
      <c r="AF878" s="72"/>
    </row>
    <row r="879" spans="1:32" x14ac:dyDescent="0.3">
      <c r="A879" s="73">
        <v>10</v>
      </c>
      <c r="B879" s="96">
        <v>44878</v>
      </c>
      <c r="C879" s="84" t="s">
        <v>188</v>
      </c>
      <c r="D879" s="99">
        <v>0.84722222222222221</v>
      </c>
      <c r="E879" s="85" t="s">
        <v>194</v>
      </c>
      <c r="G879" s="73">
        <f>$G$17</f>
        <v>0.33300000000000002</v>
      </c>
      <c r="H879" s="73">
        <f>DVOA!$F$366</f>
        <v>15</v>
      </c>
      <c r="I879" s="73">
        <f>DVOA!$F$368</f>
        <v>11</v>
      </c>
      <c r="J879" s="73">
        <f>DVOA!$F$372</f>
        <v>18</v>
      </c>
      <c r="K879" s="73">
        <f>DVOA!$F$375</f>
        <v>21</v>
      </c>
      <c r="L879" s="73">
        <f>DVOA!$F$376</f>
        <v>1</v>
      </c>
      <c r="M879" s="73">
        <f>DVOA!$F$377</f>
        <v>31</v>
      </c>
      <c r="N879" s="73">
        <f>DVOA!$F$380</f>
        <v>13</v>
      </c>
      <c r="O879" s="81">
        <f>DVOA!$F$369</f>
        <v>31</v>
      </c>
      <c r="P879" s="88"/>
      <c r="Q879" s="82">
        <f>DVOA!$AE$366</f>
        <v>14</v>
      </c>
      <c r="R879" s="73">
        <f>DVOA!$AE$367</f>
        <v>10</v>
      </c>
      <c r="S879" s="81">
        <f>DVOA!$AE$368</f>
        <v>31</v>
      </c>
      <c r="T879" s="75"/>
      <c r="U879" s="87">
        <f>DVOA!$AE$380</f>
        <v>23</v>
      </c>
      <c r="V879" s="88"/>
      <c r="W879" s="82">
        <f>DVOA!$AE$376</f>
        <v>22</v>
      </c>
      <c r="X879" s="72"/>
      <c r="Y879" s="72"/>
      <c r="Z879" s="72"/>
      <c r="AA879" s="72"/>
      <c r="AB879" s="72"/>
      <c r="AC879" s="72"/>
      <c r="AD879" s="72"/>
      <c r="AE879" s="72"/>
      <c r="AF879" s="72"/>
    </row>
    <row r="880" spans="1:32" x14ac:dyDescent="0.3">
      <c r="A880" s="73">
        <v>11</v>
      </c>
      <c r="B880" s="96">
        <v>44886</v>
      </c>
      <c r="C880" s="84" t="s">
        <v>204</v>
      </c>
      <c r="D880" s="99">
        <v>0.83333333333333337</v>
      </c>
      <c r="E880" s="85" t="s">
        <v>171</v>
      </c>
      <c r="G880" s="73">
        <f>$G$54</f>
        <v>0.33300000000000002</v>
      </c>
      <c r="H880" s="73">
        <f>DVOA!$F$9</f>
        <v>31</v>
      </c>
      <c r="I880" s="73">
        <f>DVOA!$F$11</f>
        <v>14</v>
      </c>
      <c r="J880" s="73">
        <f>DVOA!$F$15</f>
        <v>30</v>
      </c>
      <c r="K880" s="73">
        <f>DVOA!$F$18</f>
        <v>9</v>
      </c>
      <c r="L880" s="73">
        <f>DVOA!$F$19</f>
        <v>7</v>
      </c>
      <c r="M880" s="73">
        <f>DVOA!$F$20</f>
        <v>24</v>
      </c>
      <c r="N880" s="73">
        <f>DVOA!$F$23</f>
        <v>32</v>
      </c>
      <c r="O880" s="81">
        <f>DVOA!$F$12</f>
        <v>32</v>
      </c>
      <c r="P880" s="88"/>
      <c r="Q880" s="82">
        <f>DVOA!$AE$9</f>
        <v>21</v>
      </c>
      <c r="R880" s="73">
        <f>DVOA!$AE$10</f>
        <v>24</v>
      </c>
      <c r="S880" s="81">
        <f>DVOA!$AE$11</f>
        <v>16</v>
      </c>
      <c r="T880" s="75"/>
      <c r="U880" s="87">
        <f>DVOA!$AE$23</f>
        <v>27</v>
      </c>
      <c r="V880" s="88"/>
      <c r="W880" s="82">
        <f>DVOA!$AE$19</f>
        <v>31</v>
      </c>
      <c r="X880" s="72"/>
      <c r="Y880" s="72"/>
      <c r="Z880" s="72"/>
      <c r="AA880" s="72"/>
      <c r="AB880" s="72"/>
      <c r="AC880" s="72"/>
      <c r="AD880" s="72"/>
      <c r="AE880" s="72"/>
      <c r="AF880" s="72"/>
    </row>
    <row r="881" spans="1:32" x14ac:dyDescent="0.3">
      <c r="A881" s="73">
        <v>12</v>
      </c>
      <c r="B881" s="96">
        <v>44892</v>
      </c>
      <c r="C881" s="84" t="s">
        <v>184</v>
      </c>
      <c r="D881" s="99">
        <v>0.68402777777777779</v>
      </c>
      <c r="E881" s="84" t="s">
        <v>170</v>
      </c>
      <c r="G881" s="77">
        <f>$G$12</f>
        <v>0.33300000000000002</v>
      </c>
      <c r="H881" s="73">
        <f>DVOA!$F$471</f>
        <v>10</v>
      </c>
      <c r="I881" s="73">
        <f>DVOA!$F$473</f>
        <v>18</v>
      </c>
      <c r="J881" s="73">
        <f>DVOA!$F$477</f>
        <v>11</v>
      </c>
      <c r="K881" s="73">
        <f>DVOA!$F$480</f>
        <v>16</v>
      </c>
      <c r="L881" s="73">
        <f>DVOA!$F$481</f>
        <v>9</v>
      </c>
      <c r="M881" s="73">
        <f>DVOA!$F$482</f>
        <v>25</v>
      </c>
      <c r="N881" s="73">
        <f>DVOA!$F$485</f>
        <v>3</v>
      </c>
      <c r="O881" s="81">
        <f>DVOA!$F$474</f>
        <v>4</v>
      </c>
      <c r="P881" s="88"/>
      <c r="Q881" s="82">
        <f>DVOA!$AE$471</f>
        <v>26</v>
      </c>
      <c r="R881" s="73">
        <f>DVOA!$AE$472</f>
        <v>28</v>
      </c>
      <c r="S881" s="81">
        <f>DVOA!$AE$473</f>
        <v>13</v>
      </c>
      <c r="T881" s="75"/>
      <c r="U881" s="87">
        <f>DVOA!$AE$485</f>
        <v>32</v>
      </c>
      <c r="V881" s="88"/>
      <c r="W881" s="82">
        <f>DVOA!$AE$481</f>
        <v>27</v>
      </c>
      <c r="X881" s="72"/>
      <c r="Y881" s="72"/>
      <c r="Z881" s="72"/>
      <c r="AA881" s="72"/>
      <c r="AB881" s="72"/>
      <c r="AC881" s="72"/>
      <c r="AD881" s="72"/>
      <c r="AE881" s="72"/>
      <c r="AF881" s="72"/>
    </row>
    <row r="882" spans="1:32" x14ac:dyDescent="0.3">
      <c r="A882" s="73">
        <v>13</v>
      </c>
      <c r="B882" s="96">
        <v>44899</v>
      </c>
      <c r="C882" s="85" t="s">
        <v>196</v>
      </c>
      <c r="D882" s="99">
        <v>0.67013888888888884</v>
      </c>
      <c r="E882" s="85" t="s">
        <v>170</v>
      </c>
      <c r="G882" s="73">
        <f>$G$71</f>
        <v>1</v>
      </c>
      <c r="H882" s="73">
        <f>DVOA!$F$408</f>
        <v>24</v>
      </c>
      <c r="I882" s="73">
        <f>DVOA!$F$410</f>
        <v>7</v>
      </c>
      <c r="J882" s="73">
        <f>DVOA!$F$414</f>
        <v>29</v>
      </c>
      <c r="K882" s="73">
        <f>DVOA!$F$417</f>
        <v>12</v>
      </c>
      <c r="L882" s="73">
        <f>DVOA!$F$418</f>
        <v>23</v>
      </c>
      <c r="M882" s="73">
        <f>DVOA!$F$419</f>
        <v>19</v>
      </c>
      <c r="N882" s="73">
        <f>DVOA!$F$422</f>
        <v>30</v>
      </c>
      <c r="O882" s="81">
        <f>DVOA!$F$411</f>
        <v>27</v>
      </c>
      <c r="P882" s="88"/>
      <c r="Q882" s="82">
        <f>DVOA!$AE$408</f>
        <v>2</v>
      </c>
      <c r="R882" s="73">
        <f>DVOA!$AE$409</f>
        <v>3</v>
      </c>
      <c r="S882" s="81">
        <f>DVOA!$AE$410</f>
        <v>15</v>
      </c>
      <c r="T882" s="75"/>
      <c r="U882" s="87">
        <f>DVOA!$AE$422</f>
        <v>29</v>
      </c>
      <c r="V882" s="88"/>
      <c r="W882" s="82">
        <f>DVOA!$AE$418</f>
        <v>11</v>
      </c>
      <c r="X882" s="72"/>
      <c r="Y882" s="72"/>
      <c r="Z882" s="72"/>
      <c r="AA882" s="72"/>
      <c r="AB882" s="72"/>
      <c r="AC882" s="72"/>
      <c r="AD882" s="72"/>
      <c r="AE882" s="72"/>
      <c r="AF882" s="72"/>
    </row>
    <row r="883" spans="1:32" x14ac:dyDescent="0.3">
      <c r="A883" s="73">
        <v>14</v>
      </c>
      <c r="B883" s="96">
        <v>44906</v>
      </c>
      <c r="C883" s="84" t="s">
        <v>180</v>
      </c>
      <c r="D883" s="99">
        <v>0.68402777777777779</v>
      </c>
      <c r="E883" s="85" t="s">
        <v>170</v>
      </c>
      <c r="G883" s="73">
        <f>$G$21</f>
        <v>0.66700000000000004</v>
      </c>
      <c r="H883" s="73">
        <f>DVOA!$F$618</f>
        <v>1</v>
      </c>
      <c r="I883" s="73">
        <f>DVOA!$F$620</f>
        <v>10</v>
      </c>
      <c r="J883" s="73">
        <f>DVOA!$F$624</f>
        <v>1</v>
      </c>
      <c r="K883" s="73">
        <f>DVOA!$F$627</f>
        <v>18</v>
      </c>
      <c r="L883" s="73">
        <f>DVOA!$F$628</f>
        <v>6</v>
      </c>
      <c r="M883" s="73">
        <f>DVOA!$F$629</f>
        <v>2</v>
      </c>
      <c r="N883" s="73">
        <f>DVOA!$F$632</f>
        <v>6</v>
      </c>
      <c r="O883" s="81">
        <f>DVOA!$F$621</f>
        <v>1</v>
      </c>
      <c r="P883" s="88"/>
      <c r="Q883" s="82">
        <f>DVOA!$AE$618</f>
        <v>27</v>
      </c>
      <c r="R883" s="73">
        <f>DVOA!$AE$619</f>
        <v>18</v>
      </c>
      <c r="S883" s="81">
        <f>DVOA!$AE$620</f>
        <v>26</v>
      </c>
      <c r="T883" s="75"/>
      <c r="U883" s="87">
        <f>DVOA!$AE$632</f>
        <v>15</v>
      </c>
      <c r="V883" s="88"/>
      <c r="W883" s="82">
        <f>DVOA!$AE$628</f>
        <v>5</v>
      </c>
      <c r="X883" s="72"/>
      <c r="Y883" s="72"/>
      <c r="Z883" s="72"/>
      <c r="AA883" s="72"/>
      <c r="AB883" s="72"/>
      <c r="AC883" s="72"/>
      <c r="AD883" s="72"/>
      <c r="AE883" s="72"/>
      <c r="AF883" s="72"/>
    </row>
    <row r="884" spans="1:32" x14ac:dyDescent="0.3">
      <c r="A884" s="73">
        <v>15</v>
      </c>
      <c r="B884" s="96">
        <v>44910</v>
      </c>
      <c r="C884" s="85" t="s">
        <v>161</v>
      </c>
      <c r="D884" s="99">
        <v>0.84375</v>
      </c>
      <c r="E884" s="85" t="s">
        <v>221</v>
      </c>
      <c r="G884" s="73">
        <f>$G$11</f>
        <v>0.33300000000000002</v>
      </c>
      <c r="H884" s="73">
        <f>DVOA!$F$597</f>
        <v>3</v>
      </c>
      <c r="I884" s="73">
        <f>DVOA!$F$599</f>
        <v>3</v>
      </c>
      <c r="J884" s="73">
        <f>DVOA!$F$603</f>
        <v>5</v>
      </c>
      <c r="K884" s="73">
        <f>DVOA!$F$606</f>
        <v>5</v>
      </c>
      <c r="L884" s="73">
        <f>DVOA!$F$607</f>
        <v>11</v>
      </c>
      <c r="M884" s="73">
        <f>DVOA!$F$608</f>
        <v>32</v>
      </c>
      <c r="N884" s="73">
        <f>DVOA!$F$611</f>
        <v>2</v>
      </c>
      <c r="O884" s="81">
        <f>DVOA!$F$600</f>
        <v>5</v>
      </c>
      <c r="P884" s="88"/>
      <c r="Q884" s="82">
        <f>DVOA!$AE$597</f>
        <v>23</v>
      </c>
      <c r="R884" s="73">
        <f>DVOA!$AE$598</f>
        <v>19</v>
      </c>
      <c r="S884" s="81">
        <f>DVOA!$AE$599</f>
        <v>20</v>
      </c>
      <c r="T884" s="75"/>
      <c r="U884" s="87">
        <f>DVOA!$AE$611</f>
        <v>16</v>
      </c>
      <c r="V884" s="88"/>
      <c r="W884" s="82">
        <f>DVOA!$AE$607</f>
        <v>9</v>
      </c>
      <c r="X884" s="72"/>
      <c r="Y884" s="72"/>
      <c r="Z884" s="72"/>
      <c r="AA884" s="72"/>
      <c r="AB884" s="72"/>
      <c r="AC884" s="72"/>
      <c r="AD884" s="72"/>
      <c r="AE884" s="72"/>
      <c r="AF884" s="72"/>
    </row>
    <row r="885" spans="1:32" x14ac:dyDescent="0.3">
      <c r="A885" s="73">
        <v>16</v>
      </c>
      <c r="B885" s="96">
        <v>44919</v>
      </c>
      <c r="C885" s="84" t="s">
        <v>223</v>
      </c>
      <c r="D885" s="99">
        <v>0.67013888888888884</v>
      </c>
      <c r="E885" s="85" t="s">
        <v>169</v>
      </c>
      <c r="G885" s="73">
        <f>$G$49</f>
        <v>0.33300000000000002</v>
      </c>
      <c r="H885" s="73">
        <f>DVOA!$F$660</f>
        <v>29</v>
      </c>
      <c r="I885" s="73">
        <f>DVOA!$F$662</f>
        <v>16</v>
      </c>
      <c r="J885" s="73">
        <f>DVOA!$F$666</f>
        <v>28</v>
      </c>
      <c r="K885" s="73">
        <f>DVOA!$F$669</f>
        <v>25</v>
      </c>
      <c r="L885" s="73">
        <f>DVOA!$F$670</f>
        <v>20</v>
      </c>
      <c r="M885" s="73">
        <f>DVOA!$F$671</f>
        <v>28</v>
      </c>
      <c r="N885" s="73">
        <f>DVOA!$F$674</f>
        <v>21</v>
      </c>
      <c r="O885" s="81">
        <f>DVOA!$F$663</f>
        <v>18</v>
      </c>
      <c r="P885" s="88"/>
      <c r="Q885" s="82">
        <f>DVOA!$AE$660</f>
        <v>29</v>
      </c>
      <c r="R885" s="73">
        <f>DVOA!$AE$661</f>
        <v>27</v>
      </c>
      <c r="S885" s="81">
        <f>DVOA!$AE$662</f>
        <v>25</v>
      </c>
      <c r="T885" s="75"/>
      <c r="U885" s="87">
        <f>DVOA!$AE$674</f>
        <v>18</v>
      </c>
      <c r="V885" s="88"/>
      <c r="W885" s="82">
        <f>DVOA!$AE$670</f>
        <v>32</v>
      </c>
      <c r="X885" s="72"/>
      <c r="Y885" s="72"/>
      <c r="Z885" s="72"/>
      <c r="AA885" s="72"/>
      <c r="AB885" s="72"/>
      <c r="AC885" s="72"/>
      <c r="AD885" s="72"/>
      <c r="AE885" s="72"/>
      <c r="AF885" s="72"/>
    </row>
    <row r="886" spans="1:32" x14ac:dyDescent="0.3">
      <c r="A886" s="73">
        <v>17</v>
      </c>
      <c r="B886" s="96">
        <v>44562</v>
      </c>
      <c r="C886" s="84" t="s">
        <v>185</v>
      </c>
      <c r="D886" s="99">
        <v>0.67013888888888884</v>
      </c>
      <c r="E886" s="85" t="s">
        <v>170</v>
      </c>
      <c r="G886" s="73">
        <f>$G$7</f>
        <v>0</v>
      </c>
      <c r="H886" s="73">
        <f>DVOA!$F$345</f>
        <v>20</v>
      </c>
      <c r="I886" s="73">
        <f>DVOA!$F$347</f>
        <v>15</v>
      </c>
      <c r="J886" s="73">
        <f>DVOA!$F$351</f>
        <v>23</v>
      </c>
      <c r="K886" s="73">
        <f>DVOA!$F$354</f>
        <v>8</v>
      </c>
      <c r="L886" s="73">
        <f>DVOA!$F$355</f>
        <v>2</v>
      </c>
      <c r="M886" s="73">
        <f>DVOA!$F$356</f>
        <v>29</v>
      </c>
      <c r="N886" s="73">
        <f>DVOA!$F$359</f>
        <v>19</v>
      </c>
      <c r="O886" s="81">
        <f>DVOA!$F$348</f>
        <v>29</v>
      </c>
      <c r="P886" s="88"/>
      <c r="Q886" s="82">
        <f>DVOA!$AE$345</f>
        <v>24</v>
      </c>
      <c r="R886" s="73">
        <f>DVOA!$AE$346</f>
        <v>20</v>
      </c>
      <c r="S886" s="81">
        <f>DVOA!$AE$347</f>
        <v>23</v>
      </c>
      <c r="T886" s="75"/>
      <c r="U886" s="87">
        <f>DVOA!$AE$359</f>
        <v>10</v>
      </c>
      <c r="V886" s="88"/>
      <c r="W886" s="82">
        <f>DVOA!$AE$355</f>
        <v>15</v>
      </c>
      <c r="X886" s="72"/>
      <c r="Y886" s="72"/>
      <c r="Z886" s="72"/>
      <c r="AA886" s="72"/>
      <c r="AB886" s="72"/>
      <c r="AC886" s="72"/>
      <c r="AD886" s="72"/>
      <c r="AE886" s="72"/>
      <c r="AF886" s="72"/>
    </row>
    <row r="887" spans="1:32" x14ac:dyDescent="0.3">
      <c r="A887" s="73">
        <v>18</v>
      </c>
      <c r="B887" s="96">
        <v>44569</v>
      </c>
      <c r="C887" s="84" t="s">
        <v>204</v>
      </c>
      <c r="D887" s="99" t="s">
        <v>200</v>
      </c>
      <c r="E887" s="85"/>
      <c r="G887" s="73">
        <f>$G$54</f>
        <v>0.33300000000000002</v>
      </c>
      <c r="H887" s="73">
        <f>DVOA!$F$9</f>
        <v>31</v>
      </c>
      <c r="I887" s="73">
        <f>DVOA!$F$11</f>
        <v>14</v>
      </c>
      <c r="J887" s="73">
        <f>DVOA!$F$15</f>
        <v>30</v>
      </c>
      <c r="K887" s="73">
        <f>DVOA!$F$18</f>
        <v>9</v>
      </c>
      <c r="L887" s="73">
        <f>DVOA!$F$19</f>
        <v>7</v>
      </c>
      <c r="M887" s="73">
        <f>DVOA!$F$20</f>
        <v>24</v>
      </c>
      <c r="N887" s="73">
        <f>DVOA!$F$23</f>
        <v>32</v>
      </c>
      <c r="O887" s="81">
        <f>DVOA!$F$12</f>
        <v>32</v>
      </c>
      <c r="P887" s="79"/>
      <c r="Q887" s="82">
        <f>DVOA!$AE$9</f>
        <v>21</v>
      </c>
      <c r="R887" s="73">
        <f>DVOA!$AE$10</f>
        <v>24</v>
      </c>
      <c r="S887" s="81">
        <f>DVOA!$AE$11</f>
        <v>16</v>
      </c>
      <c r="T887" s="80"/>
      <c r="U887" s="87">
        <f>DVOA!$AE$23</f>
        <v>27</v>
      </c>
      <c r="V887" s="79"/>
      <c r="W887" s="82">
        <f>DVOA!$AE$19</f>
        <v>31</v>
      </c>
      <c r="X887" s="72"/>
      <c r="Y887" s="72"/>
      <c r="Z887" s="72"/>
      <c r="AA887" s="72"/>
      <c r="AB887" s="72"/>
      <c r="AC887" s="72"/>
      <c r="AD887" s="72"/>
      <c r="AE887" s="72"/>
      <c r="AF887" s="72"/>
    </row>
    <row r="889" spans="1:32" x14ac:dyDescent="0.3">
      <c r="B889" s="96" t="s">
        <v>148</v>
      </c>
      <c r="C889" s="73" t="s">
        <v>124</v>
      </c>
      <c r="D889" s="98" t="s">
        <v>144</v>
      </c>
      <c r="E889" s="73" t="s">
        <v>124</v>
      </c>
      <c r="F889" s="73" t="s">
        <v>145</v>
      </c>
      <c r="G889" s="73" t="s">
        <v>124</v>
      </c>
      <c r="H889" s="73" t="s">
        <v>146</v>
      </c>
      <c r="I889" s="73" t="s">
        <v>124</v>
      </c>
      <c r="J889" s="73" t="s">
        <v>110</v>
      </c>
      <c r="K889" s="73" t="s">
        <v>124</v>
      </c>
      <c r="L889" s="73" t="s">
        <v>111</v>
      </c>
      <c r="M889" s="73" t="s">
        <v>124</v>
      </c>
      <c r="N889" s="73" t="s">
        <v>112</v>
      </c>
      <c r="O889" s="73" t="s">
        <v>124</v>
      </c>
      <c r="P889" s="73" t="s">
        <v>113</v>
      </c>
      <c r="Q889" s="73" t="s">
        <v>124</v>
      </c>
      <c r="R889" s="73" t="s">
        <v>114</v>
      </c>
      <c r="S889" s="81" t="s">
        <v>124</v>
      </c>
      <c r="T889" s="71"/>
      <c r="U889" s="82" t="s">
        <v>33</v>
      </c>
      <c r="V889" s="73" t="s">
        <v>124</v>
      </c>
      <c r="W889" s="73" t="s">
        <v>34</v>
      </c>
      <c r="X889" s="73" t="s">
        <v>124</v>
      </c>
      <c r="Y889" s="73" t="s">
        <v>35</v>
      </c>
      <c r="Z889" s="81" t="s">
        <v>124</v>
      </c>
      <c r="AA889" s="71"/>
      <c r="AB889" s="87" t="s">
        <v>149</v>
      </c>
      <c r="AC889" s="81" t="s">
        <v>124</v>
      </c>
      <c r="AD889" s="71"/>
      <c r="AE889" s="82" t="s">
        <v>150</v>
      </c>
      <c r="AF889" s="73" t="s">
        <v>124</v>
      </c>
    </row>
    <row r="890" spans="1:32" x14ac:dyDescent="0.3">
      <c r="A890" s="73" t="s">
        <v>132</v>
      </c>
      <c r="B890" s="104">
        <f>AVERAGE(G870:G877,G879:G887)</f>
        <v>0.47052941176470597</v>
      </c>
      <c r="C890" s="73">
        <f>$AJ$30</f>
        <v>17</v>
      </c>
      <c r="D890" s="104">
        <f>AVERAGE(H870:H877,H879:H887)</f>
        <v>15.588235294117647</v>
      </c>
      <c r="E890" s="73">
        <f>$AJ$65</f>
        <v>11</v>
      </c>
      <c r="F890" s="104">
        <f>AVERAGE(I870:I877,I879:I887)</f>
        <v>11.470588235294118</v>
      </c>
      <c r="G890" s="73">
        <f>$AJ$100</f>
        <v>2</v>
      </c>
      <c r="H890" s="104">
        <f>AVERAGE(J870:J877,J879:J887)</f>
        <v>17.235294117647058</v>
      </c>
      <c r="I890" s="73">
        <f>$AJ$135</f>
        <v>22</v>
      </c>
      <c r="J890" s="104">
        <f>AVERAGE(K870:K877,K879:K887)</f>
        <v>14.882352941176471</v>
      </c>
      <c r="K890" s="73">
        <f>$AJ$170</f>
        <v>5</v>
      </c>
      <c r="L890" s="104">
        <f>AVERAGE(L870:L877,L879:L887)</f>
        <v>14.294117647058824</v>
      </c>
      <c r="M890" s="73">
        <f>$AJ$205</f>
        <v>5</v>
      </c>
      <c r="N890" s="104">
        <f>AVERAGE(M870:M877,M879:M887)</f>
        <v>20.705882352941178</v>
      </c>
      <c r="O890" s="73">
        <f>$AJ$240</f>
        <v>31</v>
      </c>
      <c r="P890" s="104">
        <f>AVERAGE(N870:N877,N879:N887)</f>
        <v>17</v>
      </c>
      <c r="Q890" s="73">
        <f>$AJ$275</f>
        <v>24</v>
      </c>
      <c r="R890" s="104">
        <f>AVERAGE(O870:O877,O879:O887)</f>
        <v>14.588235294117647</v>
      </c>
      <c r="S890" s="81">
        <f>$AJ$310</f>
        <v>7</v>
      </c>
      <c r="T890" s="75"/>
      <c r="U890" s="104">
        <f>AVERAGE(Q870:Q877,Q879:Q887)</f>
        <v>19.941176470588236</v>
      </c>
      <c r="V890" s="73">
        <f>$BL$65</f>
        <v>30</v>
      </c>
      <c r="W890" s="104">
        <f>AVERAGE(R870:R877,R879:R887)</f>
        <v>18.588235294117649</v>
      </c>
      <c r="X890" s="73">
        <f>$BL$135</f>
        <v>29</v>
      </c>
      <c r="Y890" s="104">
        <f>AVERAGE(S870:S877,S879:S887)</f>
        <v>18</v>
      </c>
      <c r="Z890" s="81">
        <f>$BL$100</f>
        <v>22</v>
      </c>
      <c r="AA890" s="75"/>
      <c r="AB890" s="105">
        <f>AVERAGE(U870:U877,U879:U887)</f>
        <v>21.352941176470587</v>
      </c>
      <c r="AC890" s="73">
        <f>$CN$100</f>
        <v>31</v>
      </c>
      <c r="AD890" s="75"/>
      <c r="AE890" s="104">
        <f>AVERAGE(W870:W877,W879:W887)</f>
        <v>18.411764705882351</v>
      </c>
      <c r="AF890" s="73">
        <f>$CN$65</f>
        <v>27</v>
      </c>
    </row>
    <row r="891" spans="1:32" x14ac:dyDescent="0.3">
      <c r="A891" s="73" t="s">
        <v>133</v>
      </c>
      <c r="B891" s="104">
        <f>AVERAGE(G870:G877)</f>
        <v>0.54175000000000006</v>
      </c>
      <c r="C891" s="73">
        <f>$AN$30</f>
        <v>10</v>
      </c>
      <c r="D891" s="104">
        <f>AVERAGE(H870:H877)</f>
        <v>12.625</v>
      </c>
      <c r="E891" s="73">
        <f>$AN$65</f>
        <v>2</v>
      </c>
      <c r="F891" s="104">
        <f>AVERAGE(I870:I877)</f>
        <v>10.875</v>
      </c>
      <c r="G891" s="73">
        <f>$AN$100</f>
        <v>1</v>
      </c>
      <c r="H891" s="104">
        <f>AVERAGE(J870:J877)</f>
        <v>14.75</v>
      </c>
      <c r="I891" s="73">
        <f>$AN$135</f>
        <v>9</v>
      </c>
      <c r="J891" s="104">
        <f>AVERAGE(K870:K877)</f>
        <v>16.25</v>
      </c>
      <c r="K891" s="73">
        <f>$AN$170</f>
        <v>16</v>
      </c>
      <c r="L891" s="104">
        <f>AVERAGE(L870:L877)</f>
        <v>19.625</v>
      </c>
      <c r="M891" s="73">
        <f>$AN$205</f>
        <v>26</v>
      </c>
      <c r="N891" s="104">
        <f>AVERAGE(M870:M877)</f>
        <v>17.25</v>
      </c>
      <c r="O891" s="73">
        <f>$AN$240</f>
        <v>19</v>
      </c>
      <c r="P891" s="104">
        <f>AVERAGE(N870:N877)</f>
        <v>16.375</v>
      </c>
      <c r="Q891" s="73">
        <f>$AN$275</f>
        <v>15</v>
      </c>
      <c r="R891" s="104">
        <f>AVERAGE(O870:O877)</f>
        <v>8.625</v>
      </c>
      <c r="S891" s="81">
        <f>$AN$310</f>
        <v>1</v>
      </c>
      <c r="T891" s="75"/>
      <c r="U891" s="104">
        <f>AVERAGE(Q870:Q877)</f>
        <v>19</v>
      </c>
      <c r="V891" s="73">
        <f>$BP$65</f>
        <v>24</v>
      </c>
      <c r="W891" s="104">
        <f>AVERAGE(R870:R877)</f>
        <v>17.875</v>
      </c>
      <c r="X891" s="73">
        <f>$BP$135</f>
        <v>22</v>
      </c>
      <c r="Y891" s="104">
        <f>AVERAGE(S870:S877)</f>
        <v>15.125</v>
      </c>
      <c r="Z891" s="81">
        <f>$BP$100</f>
        <v>13</v>
      </c>
      <c r="AA891" s="75"/>
      <c r="AB891" s="105">
        <f>AVERAGE(U870:U877)</f>
        <v>20.75</v>
      </c>
      <c r="AC891" s="73">
        <f>$CR$100</f>
        <v>29</v>
      </c>
      <c r="AD891" s="75"/>
      <c r="AE891" s="104">
        <f>AVERAGE(W870:W877)</f>
        <v>16.25</v>
      </c>
      <c r="AF891" s="73">
        <f>$CR$65</f>
        <v>15</v>
      </c>
    </row>
    <row r="892" spans="1:32" x14ac:dyDescent="0.3">
      <c r="A892" s="73" t="s">
        <v>134</v>
      </c>
      <c r="B892" s="104">
        <f>AVERAGE(G879:G887)</f>
        <v>0.40722222222222232</v>
      </c>
      <c r="C892" s="73">
        <f>$AR$30</f>
        <v>30</v>
      </c>
      <c r="D892" s="104">
        <f>AVERAGE(H879:H887)</f>
        <v>18.222222222222221</v>
      </c>
      <c r="E892" s="73">
        <f>$AR$65</f>
        <v>23</v>
      </c>
      <c r="F892" s="104">
        <f>AVERAGE(I879:I887)</f>
        <v>12</v>
      </c>
      <c r="G892" s="73">
        <f>$AR$100</f>
        <v>6</v>
      </c>
      <c r="H892" s="104">
        <f>AVERAGE(J879:J887)</f>
        <v>19.444444444444443</v>
      </c>
      <c r="I892" s="73">
        <f>$AR$135</f>
        <v>28</v>
      </c>
      <c r="J892" s="104">
        <f>AVERAGE(K879:K887)</f>
        <v>13.666666666666666</v>
      </c>
      <c r="K892" s="73">
        <f>$AR$170</f>
        <v>5</v>
      </c>
      <c r="L892" s="104">
        <f>AVERAGE(L879:L887)</f>
        <v>9.5555555555555554</v>
      </c>
      <c r="M892" s="73">
        <f>$AR$205</f>
        <v>2</v>
      </c>
      <c r="N892" s="104">
        <f>AVERAGE(M879:M887)</f>
        <v>23.777777777777779</v>
      </c>
      <c r="O892" s="73">
        <f>$AR$240</f>
        <v>32</v>
      </c>
      <c r="P892" s="104">
        <f>AVERAGE(N879:N887)</f>
        <v>17.555555555555557</v>
      </c>
      <c r="Q892" s="73">
        <f>$AR$275</f>
        <v>25</v>
      </c>
      <c r="R892" s="104">
        <f>AVERAGE(O879:O887)</f>
        <v>19.888888888888889</v>
      </c>
      <c r="S892" s="81">
        <f>$AR$310</f>
        <v>28</v>
      </c>
      <c r="T892" s="75"/>
      <c r="U892" s="104">
        <f>AVERAGE(Q879:Q887)</f>
        <v>20.777777777777779</v>
      </c>
      <c r="V892" s="73">
        <f>$BT$65</f>
        <v>29</v>
      </c>
      <c r="W892" s="104">
        <f>AVERAGE(R879:R887)</f>
        <v>19.222222222222221</v>
      </c>
      <c r="X892" s="73">
        <f>$BT$135</f>
        <v>28</v>
      </c>
      <c r="Y892" s="104">
        <f>AVERAGE(S879:S887)</f>
        <v>20.555555555555557</v>
      </c>
      <c r="Z892" s="81">
        <f>$BT$100</f>
        <v>27</v>
      </c>
      <c r="AA892" s="75"/>
      <c r="AB892" s="105">
        <f>AVERAGE(U879:U887)</f>
        <v>21.888888888888889</v>
      </c>
      <c r="AC892" s="73">
        <f>$CV$100</f>
        <v>32</v>
      </c>
      <c r="AD892" s="75"/>
      <c r="AE892" s="104">
        <f>AVERAGE(W879:W887)</f>
        <v>20.333333333333332</v>
      </c>
      <c r="AF892" s="73">
        <f>$CV$65</f>
        <v>31</v>
      </c>
    </row>
    <row r="893" spans="1:32" x14ac:dyDescent="0.3">
      <c r="A893" s="73" t="s">
        <v>135</v>
      </c>
      <c r="B893" s="104">
        <f>AVERAGE(G870,G871,G872,G873)</f>
        <v>0.58350000000000002</v>
      </c>
      <c r="C893" s="73">
        <f>$AV$30</f>
        <v>4</v>
      </c>
      <c r="D893" s="104">
        <f>AVERAGE(H870,H871,H872,H873)</f>
        <v>8.75</v>
      </c>
      <c r="E893" s="73">
        <f>$AV$65</f>
        <v>1</v>
      </c>
      <c r="F893" s="104">
        <f>AVERAGE(I870,I871,I872,I873)</f>
        <v>9.25</v>
      </c>
      <c r="G893" s="73">
        <f>$AV$100</f>
        <v>1</v>
      </c>
      <c r="H893" s="104">
        <f>AVERAGE(J870,J871,J872,J873)</f>
        <v>10.25</v>
      </c>
      <c r="I893" s="73">
        <f>$AV$135</f>
        <v>2</v>
      </c>
      <c r="J893" s="104">
        <f>AVERAGE(K870,K871,K872,K873)</f>
        <v>9.75</v>
      </c>
      <c r="K893" s="73">
        <f>$AV$170</f>
        <v>2</v>
      </c>
      <c r="L893" s="104">
        <f>AVERAGE(L870,L871,L872,L873)</f>
        <v>20</v>
      </c>
      <c r="M893" s="73">
        <f>$AV$205</f>
        <v>24</v>
      </c>
      <c r="N893" s="104">
        <f>AVERAGE(M870,M871,M872,M873)</f>
        <v>16</v>
      </c>
      <c r="O893" s="73">
        <f>$AV$240</f>
        <v>16</v>
      </c>
      <c r="P893" s="104">
        <f>AVERAGE(N870,N871,N872,N873)</f>
        <v>13.75</v>
      </c>
      <c r="Q893" s="73">
        <f>$AV$275</f>
        <v>7</v>
      </c>
      <c r="R893" s="104">
        <f>AVERAGE(O870,O871,O872,O873)</f>
        <v>7.5</v>
      </c>
      <c r="S893" s="81">
        <f>$AV$310</f>
        <v>2</v>
      </c>
      <c r="T893" s="75"/>
      <c r="U893" s="104">
        <f>AVERAGE(Q870,Q871,Q872,Q873)</f>
        <v>22.75</v>
      </c>
      <c r="V893" s="73">
        <f>$BX$65</f>
        <v>29</v>
      </c>
      <c r="W893" s="104">
        <f>AVERAGE(R870,R871,R872,R873)</f>
        <v>20.25</v>
      </c>
      <c r="X893" s="73">
        <f>$BX$135</f>
        <v>24</v>
      </c>
      <c r="Y893" s="104">
        <f>AVERAGE(S870,S871,S872,S873)</f>
        <v>15.25</v>
      </c>
      <c r="Z893" s="81">
        <f>$BX$100</f>
        <v>16</v>
      </c>
      <c r="AA893" s="75"/>
      <c r="AB893" s="105">
        <f>AVERAGE(U870,U871,U872,U873)</f>
        <v>23.5</v>
      </c>
      <c r="AC893" s="73">
        <f>$CZ$100</f>
        <v>31</v>
      </c>
      <c r="AD893" s="75"/>
      <c r="AE893" s="104">
        <f>AVERAGE(W870,W871,W872,W873)</f>
        <v>16.5</v>
      </c>
      <c r="AF893" s="73">
        <f>$CZ$65</f>
        <v>18</v>
      </c>
    </row>
    <row r="894" spans="1:32" x14ac:dyDescent="0.3">
      <c r="A894" s="73" t="s">
        <v>136</v>
      </c>
      <c r="B894" s="104">
        <f>AVERAGE(G874:G877)</f>
        <v>0.5</v>
      </c>
      <c r="C894" s="73">
        <f>$AZ$30</f>
        <v>10</v>
      </c>
      <c r="D894" s="104">
        <f>AVERAGE(H874:H877)</f>
        <v>16.5</v>
      </c>
      <c r="E894" s="73">
        <f>$AZ$65</f>
        <v>16</v>
      </c>
      <c r="F894" s="104">
        <f>AVERAGE(I874:I877)</f>
        <v>12.5</v>
      </c>
      <c r="G894" s="73">
        <f>$AZ$100</f>
        <v>5</v>
      </c>
      <c r="H894" s="104">
        <f>AVERAGE(J874:J877)</f>
        <v>19.25</v>
      </c>
      <c r="I894" s="73">
        <f>$AZ$135</f>
        <v>23</v>
      </c>
      <c r="J894" s="104">
        <f>AVERAGE(K874:K877)</f>
        <v>22.75</v>
      </c>
      <c r="K894" s="73">
        <f>$AZ$170</f>
        <v>28</v>
      </c>
      <c r="L894" s="104">
        <f>AVERAGE(L874:L877)</f>
        <v>19.25</v>
      </c>
      <c r="M894" s="73">
        <f>$AZ$205</f>
        <v>22</v>
      </c>
      <c r="N894" s="104">
        <f>AVERAGE(M874:M877)</f>
        <v>18.5</v>
      </c>
      <c r="O894" s="73">
        <f>$AZ$240</f>
        <v>21</v>
      </c>
      <c r="P894" s="104">
        <f>AVERAGE(N874:N877)</f>
        <v>19</v>
      </c>
      <c r="Q894" s="73">
        <f>$AZ$275</f>
        <v>22</v>
      </c>
      <c r="R894" s="104">
        <f>AVERAGE(O874:O877)</f>
        <v>9.75</v>
      </c>
      <c r="S894" s="81">
        <f>$AZ$310</f>
        <v>2</v>
      </c>
      <c r="T894" s="75"/>
      <c r="U894" s="104">
        <f>AVERAGE(Q874:Q877)</f>
        <v>15.25</v>
      </c>
      <c r="V894" s="73">
        <f>$CB$65</f>
        <v>15</v>
      </c>
      <c r="W894" s="104">
        <f>AVERAGE(R874:R877)</f>
        <v>15.5</v>
      </c>
      <c r="X894" s="73">
        <f>$CB$135</f>
        <v>13</v>
      </c>
      <c r="Y894" s="104">
        <f>AVERAGE(S874:S877)</f>
        <v>15</v>
      </c>
      <c r="Z894" s="81">
        <f>$CB$100</f>
        <v>11</v>
      </c>
      <c r="AA894" s="75"/>
      <c r="AB894" s="105">
        <f>AVERAGE(U874:U877)</f>
        <v>18</v>
      </c>
      <c r="AC894" s="73">
        <f>$DD$100</f>
        <v>20</v>
      </c>
      <c r="AD894" s="75"/>
      <c r="AE894" s="104">
        <f>AVERAGE(W874:W877)</f>
        <v>16</v>
      </c>
      <c r="AF894" s="73">
        <f>$DD$65</f>
        <v>14</v>
      </c>
    </row>
    <row r="895" spans="1:32" x14ac:dyDescent="0.3">
      <c r="A895" s="73" t="s">
        <v>137</v>
      </c>
      <c r="B895" s="104">
        <f>AVERAGE(G879:G882)</f>
        <v>0.49975000000000003</v>
      </c>
      <c r="C895" s="73">
        <f>$BD$30</f>
        <v>17</v>
      </c>
      <c r="D895" s="104">
        <f>AVERAGE(H879:H882)</f>
        <v>20</v>
      </c>
      <c r="E895" s="73">
        <f>$BD$65</f>
        <v>25</v>
      </c>
      <c r="F895" s="104">
        <f>AVERAGE(I879:I882)</f>
        <v>12.5</v>
      </c>
      <c r="G895" s="73">
        <f>$BD$100</f>
        <v>7</v>
      </c>
      <c r="H895" s="104">
        <f>AVERAGE(J879:J882)</f>
        <v>22</v>
      </c>
      <c r="I895" s="73">
        <f>$BD$135</f>
        <v>28</v>
      </c>
      <c r="J895" s="104">
        <f>AVERAGE(K879:K882)</f>
        <v>14.5</v>
      </c>
      <c r="K895" s="73">
        <f>$BD$170</f>
        <v>10</v>
      </c>
      <c r="L895" s="104">
        <f>AVERAGE(L879:L882)</f>
        <v>10</v>
      </c>
      <c r="M895" s="73">
        <f>$BD$205</f>
        <v>1</v>
      </c>
      <c r="N895" s="104">
        <f>AVERAGE(M879:M882)</f>
        <v>24.75</v>
      </c>
      <c r="O895" s="73">
        <f>$BD$240</f>
        <v>31</v>
      </c>
      <c r="P895" s="104">
        <f>AVERAGE(N879:N882)</f>
        <v>19.5</v>
      </c>
      <c r="Q895" s="73">
        <f>$BD$275</f>
        <v>24</v>
      </c>
      <c r="R895" s="104">
        <f>AVERAGE(O879:O882)</f>
        <v>23.5</v>
      </c>
      <c r="S895" s="81">
        <f>$BD$310</f>
        <v>30</v>
      </c>
      <c r="T895" s="75"/>
      <c r="U895" s="104">
        <f>AVERAGE(Q879:Q882)</f>
        <v>15.75</v>
      </c>
      <c r="V895" s="73">
        <f>$CF$65</f>
        <v>13</v>
      </c>
      <c r="W895" s="104">
        <f>AVERAGE(R879:R882)</f>
        <v>16.25</v>
      </c>
      <c r="X895" s="73">
        <f>$CF$135</f>
        <v>16</v>
      </c>
      <c r="Y895" s="104">
        <f>AVERAGE(S879:S882)</f>
        <v>18.75</v>
      </c>
      <c r="Z895" s="81">
        <f>$CF$100</f>
        <v>18</v>
      </c>
      <c r="AA895" s="75"/>
      <c r="AB895" s="105">
        <f>AVERAGE(U879:U882)</f>
        <v>27.75</v>
      </c>
      <c r="AC895" s="73">
        <f>$DH$100</f>
        <v>32</v>
      </c>
      <c r="AD895" s="75"/>
      <c r="AE895" s="104">
        <f>AVERAGE(W879:W882)</f>
        <v>22.75</v>
      </c>
      <c r="AF895" s="73">
        <f>$DH$65</f>
        <v>30</v>
      </c>
    </row>
    <row r="896" spans="1:32" x14ac:dyDescent="0.3">
      <c r="A896" s="73" t="s">
        <v>138</v>
      </c>
      <c r="B896" s="104">
        <f>AVERAGE(G883,G884,G885,G886,G887)</f>
        <v>0.3332</v>
      </c>
      <c r="C896" s="73">
        <f>$BH$30</f>
        <v>30</v>
      </c>
      <c r="D896" s="104">
        <f>AVERAGE(H883,H884,H885,H886,H887)</f>
        <v>16.8</v>
      </c>
      <c r="E896" s="73">
        <f>$BH$65</f>
        <v>16</v>
      </c>
      <c r="F896" s="104">
        <f>AVERAGE(I883,I884,I885,I886,I887)</f>
        <v>11.6</v>
      </c>
      <c r="G896" s="73">
        <f>$BH$100</f>
        <v>7</v>
      </c>
      <c r="H896" s="104">
        <f>AVERAGE(J883,J884,J885,J886,J887)</f>
        <v>17.399999999999999</v>
      </c>
      <c r="I896" s="73">
        <f>$BH$135</f>
        <v>19</v>
      </c>
      <c r="J896" s="104">
        <f>AVERAGE(K883,K884,K885,K886,K887)</f>
        <v>13</v>
      </c>
      <c r="K896" s="73">
        <f>$BH$170</f>
        <v>6</v>
      </c>
      <c r="L896" s="104">
        <f>AVERAGE(L883,L884,L885,L886,L887)</f>
        <v>9.1999999999999993</v>
      </c>
      <c r="M896" s="73">
        <f>$BH$205</f>
        <v>3</v>
      </c>
      <c r="N896" s="104">
        <f>AVERAGE(M883,M884,M885,M886,M887)</f>
        <v>23</v>
      </c>
      <c r="O896" s="73">
        <f>$BH$240</f>
        <v>32</v>
      </c>
      <c r="P896" s="104">
        <f>AVERAGE(N883,N884,N885,N886,N887)</f>
        <v>16</v>
      </c>
      <c r="Q896" s="73">
        <f>$BH$275</f>
        <v>18</v>
      </c>
      <c r="R896" s="104">
        <f>AVERAGE(O883,O884,O885,O886,O887)</f>
        <v>17</v>
      </c>
      <c r="S896" s="81">
        <f>$BH$310</f>
        <v>19</v>
      </c>
      <c r="T896" s="80"/>
      <c r="U896" s="104">
        <f>AVERAGE(Q883,Q884,Q885,Q886,Q887)</f>
        <v>24.8</v>
      </c>
      <c r="V896" s="73">
        <f>$CJ$65</f>
        <v>32</v>
      </c>
      <c r="W896" s="104">
        <f>AVERAGE(R883,R884,R885,R886,R887)</f>
        <v>21.6</v>
      </c>
      <c r="X896" s="73">
        <f>$CJ$135</f>
        <v>29</v>
      </c>
      <c r="Y896" s="104">
        <f>AVERAGE(S883,S884,S885,S886,S887)</f>
        <v>22</v>
      </c>
      <c r="Z896" s="81">
        <f>$CJ$100</f>
        <v>29</v>
      </c>
      <c r="AA896" s="80"/>
      <c r="AB896" s="105">
        <f>AVERAGE(U883,U884,U885,U886,U887)</f>
        <v>17.2</v>
      </c>
      <c r="AC896" s="73">
        <f>$DL$100</f>
        <v>20</v>
      </c>
      <c r="AD896" s="80"/>
      <c r="AE896" s="104">
        <f>AVERAGE(W883,W884,W885,W886,W887)</f>
        <v>18.399999999999999</v>
      </c>
      <c r="AF896" s="73">
        <f>$DL$65</f>
        <v>21</v>
      </c>
    </row>
    <row r="898" spans="1:32" x14ac:dyDescent="0.3">
      <c r="A898" s="279" t="s">
        <v>100</v>
      </c>
      <c r="B898" s="280"/>
      <c r="C898" s="280"/>
      <c r="D898" s="280"/>
      <c r="E898" s="281"/>
    </row>
    <row r="899" spans="1:32" x14ac:dyDescent="0.3">
      <c r="A899" s="282"/>
      <c r="B899" s="283"/>
      <c r="C899" s="283"/>
      <c r="D899" s="283"/>
      <c r="E899" s="284"/>
    </row>
    <row r="900" spans="1:32" x14ac:dyDescent="0.3">
      <c r="A900" s="285"/>
      <c r="B900" s="286"/>
      <c r="C900" s="286"/>
      <c r="D900" s="286"/>
      <c r="E900" s="287"/>
      <c r="H900" s="306" t="s">
        <v>232</v>
      </c>
      <c r="I900" s="307"/>
      <c r="J900" s="307"/>
      <c r="K900" s="307"/>
      <c r="L900" s="307"/>
      <c r="M900" s="307"/>
      <c r="N900" s="307"/>
      <c r="O900" s="307"/>
      <c r="P900" s="307"/>
      <c r="Q900" s="307"/>
      <c r="R900" s="307"/>
      <c r="S900" s="307"/>
      <c r="T900" s="307"/>
      <c r="U900" s="307"/>
      <c r="V900" s="308"/>
      <c r="W900" s="86" t="s">
        <v>38</v>
      </c>
      <c r="X900" s="72"/>
      <c r="Y900" s="72"/>
      <c r="Z900" s="72"/>
      <c r="AA900" s="72"/>
      <c r="AB900" s="72"/>
      <c r="AC900" s="72"/>
      <c r="AD900" s="72"/>
      <c r="AE900" s="72"/>
      <c r="AF900" s="72"/>
    </row>
    <row r="901" spans="1:32" x14ac:dyDescent="0.3">
      <c r="A901" s="73" t="s">
        <v>139</v>
      </c>
      <c r="B901" s="96" t="s">
        <v>140</v>
      </c>
      <c r="C901" s="73" t="s">
        <v>141</v>
      </c>
      <c r="D901" s="98" t="s">
        <v>228</v>
      </c>
      <c r="E901" s="73" t="s">
        <v>142</v>
      </c>
      <c r="G901" s="73" t="s">
        <v>143</v>
      </c>
      <c r="H901" s="74" t="s">
        <v>144</v>
      </c>
      <c r="I901" s="74" t="s">
        <v>145</v>
      </c>
      <c r="J901" s="74" t="s">
        <v>146</v>
      </c>
      <c r="K901" s="74" t="s">
        <v>110</v>
      </c>
      <c r="L901" s="74" t="s">
        <v>111</v>
      </c>
      <c r="M901" s="74" t="s">
        <v>112</v>
      </c>
      <c r="N901" s="74" t="s">
        <v>113</v>
      </c>
      <c r="O901" s="89" t="s">
        <v>114</v>
      </c>
      <c r="P901" s="92"/>
      <c r="Q901" s="76" t="s">
        <v>33</v>
      </c>
      <c r="R901" s="74" t="s">
        <v>34</v>
      </c>
      <c r="S901" s="89" t="s">
        <v>35</v>
      </c>
      <c r="T901" s="71"/>
      <c r="U901" s="93" t="s">
        <v>149</v>
      </c>
      <c r="V901" s="92"/>
      <c r="W901" s="76" t="s">
        <v>150</v>
      </c>
      <c r="X901" s="72"/>
      <c r="Y901" s="72"/>
      <c r="Z901" s="72"/>
      <c r="AA901" s="72"/>
      <c r="AB901" s="72"/>
      <c r="AC901" s="72"/>
      <c r="AD901" s="72"/>
      <c r="AE901" s="72"/>
      <c r="AF901" s="72"/>
    </row>
    <row r="902" spans="1:32" x14ac:dyDescent="0.3">
      <c r="A902" s="73">
        <v>1</v>
      </c>
      <c r="B902" s="96">
        <v>44816</v>
      </c>
      <c r="C902" s="84" t="s">
        <v>212</v>
      </c>
      <c r="D902" s="99">
        <v>0.84375</v>
      </c>
      <c r="E902" s="85" t="s">
        <v>171</v>
      </c>
      <c r="G902" s="73">
        <f>$G$20</f>
        <v>0.66700000000000004</v>
      </c>
      <c r="H902" s="73">
        <f>DVOA!$F$198</f>
        <v>5</v>
      </c>
      <c r="I902" s="73">
        <f>DVOA!$F$200</f>
        <v>8</v>
      </c>
      <c r="J902" s="73">
        <f>DVOA!$F$204</f>
        <v>4</v>
      </c>
      <c r="K902" s="73">
        <f>DVOA!$F$207</f>
        <v>3</v>
      </c>
      <c r="L902" s="73">
        <f>DVOA!$F$208</f>
        <v>12</v>
      </c>
      <c r="M902" s="73">
        <f>DVOA!$F$209</f>
        <v>8</v>
      </c>
      <c r="N902" s="73">
        <f>DVOA!$F$212</f>
        <v>20</v>
      </c>
      <c r="O902" s="81">
        <f>DVOA!$F$201</f>
        <v>15</v>
      </c>
      <c r="P902" s="88"/>
      <c r="Q902" s="82">
        <f>DVOA!$AE$198</f>
        <v>22</v>
      </c>
      <c r="R902" s="73">
        <f>DVOA!$AE$199</f>
        <v>14</v>
      </c>
      <c r="S902" s="81">
        <f>DVOA!$AE$200</f>
        <v>21</v>
      </c>
      <c r="T902" s="75"/>
      <c r="U902" s="87">
        <f>DVOA!$AE$212</f>
        <v>25</v>
      </c>
      <c r="V902" s="88"/>
      <c r="W902" s="82">
        <f>DVOA!$AE$208</f>
        <v>10</v>
      </c>
      <c r="X902" s="72"/>
      <c r="Y902" s="72"/>
      <c r="Z902" s="72"/>
      <c r="AA902" s="72"/>
      <c r="AB902" s="72"/>
      <c r="AC902" s="72"/>
      <c r="AD902" s="72"/>
      <c r="AE902" s="72"/>
      <c r="AF902" s="72"/>
    </row>
    <row r="903" spans="1:32" x14ac:dyDescent="0.3">
      <c r="A903" s="73">
        <v>2</v>
      </c>
      <c r="B903" s="96">
        <v>44822</v>
      </c>
      <c r="C903" s="84" t="s">
        <v>159</v>
      </c>
      <c r="D903" s="99">
        <v>0.67013888888888884</v>
      </c>
      <c r="E903" s="85" t="s">
        <v>170</v>
      </c>
      <c r="G903" s="73">
        <f>$G$16</f>
        <v>0.33300000000000002</v>
      </c>
      <c r="H903" s="73">
        <f>DVOA!$F$576</f>
        <v>30</v>
      </c>
      <c r="I903" s="73">
        <f>DVOA!$F$578</f>
        <v>21</v>
      </c>
      <c r="J903" s="73">
        <f>DVOA!$F$582</f>
        <v>31</v>
      </c>
      <c r="K903" s="73">
        <f>DVOA!$F$585</f>
        <v>28</v>
      </c>
      <c r="L903" s="73">
        <f>DVOA!$F$586</f>
        <v>29</v>
      </c>
      <c r="M903" s="73">
        <f>DVOA!$F$587</f>
        <v>9</v>
      </c>
      <c r="N903" s="73">
        <f>DVOA!$F$590</f>
        <v>31</v>
      </c>
      <c r="O903" s="81">
        <f>DVOA!$F$579</f>
        <v>26</v>
      </c>
      <c r="P903" s="88"/>
      <c r="Q903" s="82">
        <f>DVOA!$AE$576</f>
        <v>12</v>
      </c>
      <c r="R903" s="73">
        <f>DVOA!$AE$577</f>
        <v>11</v>
      </c>
      <c r="S903" s="81">
        <f>DVOA!$AE$578</f>
        <v>22</v>
      </c>
      <c r="T903" s="75"/>
      <c r="U903" s="87">
        <f>DVOA!$AE$590</f>
        <v>3</v>
      </c>
      <c r="V903" s="88"/>
      <c r="W903" s="82">
        <f>DVOA!$AE$586</f>
        <v>21</v>
      </c>
      <c r="X903" s="72"/>
      <c r="Y903" s="72"/>
      <c r="Z903" s="72"/>
      <c r="AA903" s="72"/>
      <c r="AB903" s="72"/>
      <c r="AC903" s="72"/>
      <c r="AD903" s="72"/>
      <c r="AE903" s="72"/>
      <c r="AF903" s="72"/>
    </row>
    <row r="904" spans="1:32" x14ac:dyDescent="0.3">
      <c r="A904" s="73">
        <v>3</v>
      </c>
      <c r="B904" s="96">
        <v>44829</v>
      </c>
      <c r="C904" s="85" t="s">
        <v>199</v>
      </c>
      <c r="D904" s="99">
        <v>0.68402777777777779</v>
      </c>
      <c r="E904" s="85" t="s">
        <v>170</v>
      </c>
      <c r="G904" s="73">
        <f>$G$22</f>
        <v>0.33300000000000002</v>
      </c>
      <c r="H904" s="73">
        <f>DVOA!$F$30</f>
        <v>27</v>
      </c>
      <c r="I904" s="73">
        <f>DVOA!$F$32</f>
        <v>27</v>
      </c>
      <c r="J904" s="73">
        <f>DVOA!$F$36</f>
        <v>24</v>
      </c>
      <c r="K904" s="73">
        <f>DVOA!$F$39</f>
        <v>17</v>
      </c>
      <c r="L904" s="73">
        <f>DVOA!$F$40</f>
        <v>25</v>
      </c>
      <c r="M904" s="73">
        <f>DVOA!$F$41</f>
        <v>26</v>
      </c>
      <c r="N904" s="73">
        <f>DVOA!$F$44</f>
        <v>24</v>
      </c>
      <c r="O904" s="81">
        <f>DVOA!$F$33</f>
        <v>10</v>
      </c>
      <c r="P904" s="88"/>
      <c r="Q904" s="82">
        <f>DVOA!$AE$30</f>
        <v>8</v>
      </c>
      <c r="R904" s="73">
        <f>DVOA!$AE$31</f>
        <v>9</v>
      </c>
      <c r="S904" s="81">
        <f>DVOA!$AE$32</f>
        <v>8</v>
      </c>
      <c r="T904" s="75"/>
      <c r="U904" s="87">
        <f>DVOA!$AE$44</f>
        <v>6</v>
      </c>
      <c r="V904" s="88"/>
      <c r="W904" s="82">
        <f>DVOA!$AE$40</f>
        <v>14</v>
      </c>
      <c r="X904" s="72"/>
      <c r="Y904" s="72"/>
      <c r="Z904" s="72"/>
      <c r="AA904" s="72"/>
      <c r="AB904" s="72"/>
      <c r="AC904" s="72"/>
      <c r="AD904" s="72"/>
      <c r="AE904" s="72"/>
      <c r="AF904" s="72"/>
    </row>
    <row r="905" spans="1:32" x14ac:dyDescent="0.3">
      <c r="A905" s="73">
        <v>4</v>
      </c>
      <c r="B905" s="96">
        <v>44836</v>
      </c>
      <c r="C905" s="84" t="s">
        <v>165</v>
      </c>
      <c r="D905" s="99">
        <v>0.54166666666666663</v>
      </c>
      <c r="E905" s="85" t="s">
        <v>170</v>
      </c>
      <c r="G905" s="73">
        <f>$G$113</f>
        <v>0.33300000000000002</v>
      </c>
      <c r="H905" s="73">
        <f>DVOA!$F$219</f>
        <v>22</v>
      </c>
      <c r="I905" s="73">
        <f>DVOA!$F$221</f>
        <v>24</v>
      </c>
      <c r="J905" s="73">
        <f>DVOA!$F$225</f>
        <v>19</v>
      </c>
      <c r="K905" s="73">
        <f>DVOA!$F$228</f>
        <v>19</v>
      </c>
      <c r="L905" s="73">
        <f>DVOA!$F$229</f>
        <v>24</v>
      </c>
      <c r="M905" s="73">
        <f>DVOA!$F$230</f>
        <v>18</v>
      </c>
      <c r="N905" s="73">
        <f>DVOA!$F$233</f>
        <v>18</v>
      </c>
      <c r="O905" s="81">
        <f>DVOA!$F$222</f>
        <v>22</v>
      </c>
      <c r="P905" s="88"/>
      <c r="Q905" s="82">
        <f>DVOA!$AE$219</f>
        <v>7</v>
      </c>
      <c r="R905" s="73">
        <f>DVOA!$AE$220</f>
        <v>12</v>
      </c>
      <c r="S905" s="81">
        <f>DVOA!$AE$221</f>
        <v>5</v>
      </c>
      <c r="T905" s="75"/>
      <c r="U905" s="87">
        <f>DVOA!$AE$233</f>
        <v>11</v>
      </c>
      <c r="V905" s="88"/>
      <c r="W905" s="82">
        <f>DVOA!$AE$229</f>
        <v>13</v>
      </c>
      <c r="X905" s="72"/>
      <c r="Y905" s="72"/>
      <c r="Z905" s="72"/>
      <c r="AA905" s="72"/>
      <c r="AB905" s="72"/>
      <c r="AC905" s="72"/>
      <c r="AD905" s="72"/>
      <c r="AE905" s="72"/>
      <c r="AF905" s="72"/>
    </row>
    <row r="906" spans="1:32" x14ac:dyDescent="0.3">
      <c r="A906" s="73">
        <v>5</v>
      </c>
      <c r="B906" s="96">
        <v>44843</v>
      </c>
      <c r="C906" s="84" t="s">
        <v>178</v>
      </c>
      <c r="D906" s="99">
        <v>0.54166666666666663</v>
      </c>
      <c r="E906" s="85" t="s">
        <v>225</v>
      </c>
      <c r="G906" s="73">
        <f>$G$12</f>
        <v>0.33300000000000002</v>
      </c>
      <c r="H906" s="73">
        <f>DVOA!$F$471</f>
        <v>10</v>
      </c>
      <c r="I906" s="73">
        <f>DVOA!$F$473</f>
        <v>18</v>
      </c>
      <c r="J906" s="73">
        <f>DVOA!$F$477</f>
        <v>11</v>
      </c>
      <c r="K906" s="73">
        <f>DVOA!$F$480</f>
        <v>16</v>
      </c>
      <c r="L906" s="73">
        <f>DVOA!$F$481</f>
        <v>9</v>
      </c>
      <c r="M906" s="73">
        <f>DVOA!$F$482</f>
        <v>25</v>
      </c>
      <c r="N906" s="73">
        <f>DVOA!$F$485</f>
        <v>3</v>
      </c>
      <c r="O906" s="81">
        <f>DVOA!$F$474</f>
        <v>4</v>
      </c>
      <c r="P906" s="88"/>
      <c r="Q906" s="82">
        <f>DVOA!$AE$471</f>
        <v>26</v>
      </c>
      <c r="R906" s="73">
        <f>DVOA!$AE$472</f>
        <v>28</v>
      </c>
      <c r="S906" s="81">
        <f>DVOA!$AE$473</f>
        <v>13</v>
      </c>
      <c r="T906" s="75"/>
      <c r="U906" s="87">
        <f>DVOA!$AE$485</f>
        <v>32</v>
      </c>
      <c r="V906" s="88"/>
      <c r="W906" s="82">
        <f>DVOA!$AE$481</f>
        <v>27</v>
      </c>
      <c r="X906" s="72"/>
      <c r="Y906" s="72"/>
      <c r="Z906" s="72"/>
      <c r="AA906" s="72"/>
      <c r="AB906" s="72"/>
      <c r="AC906" s="72"/>
      <c r="AD906" s="72"/>
      <c r="AE906" s="72"/>
      <c r="AF906" s="72"/>
    </row>
    <row r="907" spans="1:32" x14ac:dyDescent="0.3">
      <c r="A907" s="73">
        <v>6</v>
      </c>
      <c r="B907" s="96">
        <v>44850</v>
      </c>
      <c r="C907" s="84" t="s">
        <v>204</v>
      </c>
      <c r="D907" s="99">
        <v>0.67013888888888884</v>
      </c>
      <c r="E907" s="85" t="s">
        <v>170</v>
      </c>
      <c r="G907" s="73">
        <f>$G$54</f>
        <v>0.33300000000000002</v>
      </c>
      <c r="H907" s="73">
        <f>DVOA!$F$9</f>
        <v>31</v>
      </c>
      <c r="I907" s="73">
        <f>DVOA!$F$11</f>
        <v>14</v>
      </c>
      <c r="J907" s="73">
        <f>DVOA!$F$15</f>
        <v>30</v>
      </c>
      <c r="K907" s="73">
        <f>DVOA!$F$18</f>
        <v>9</v>
      </c>
      <c r="L907" s="73">
        <f>DVOA!$F$19</f>
        <v>7</v>
      </c>
      <c r="M907" s="73">
        <f>DVOA!$F$20</f>
        <v>24</v>
      </c>
      <c r="N907" s="73">
        <f>DVOA!$F$23</f>
        <v>32</v>
      </c>
      <c r="O907" s="81">
        <f>DVOA!$F$12</f>
        <v>32</v>
      </c>
      <c r="P907" s="88"/>
      <c r="Q907" s="82">
        <f>DVOA!$AE$9</f>
        <v>21</v>
      </c>
      <c r="R907" s="73">
        <f>DVOA!$AE$10</f>
        <v>24</v>
      </c>
      <c r="S907" s="81">
        <f>DVOA!$AE$11</f>
        <v>16</v>
      </c>
      <c r="T907" s="75"/>
      <c r="U907" s="87">
        <f>DVOA!$AE$23</f>
        <v>27</v>
      </c>
      <c r="V907" s="88"/>
      <c r="W907" s="82">
        <f>DVOA!$AE$19</f>
        <v>31</v>
      </c>
      <c r="X907" s="72"/>
      <c r="Y907" s="72"/>
      <c r="Z907" s="72"/>
      <c r="AA907" s="72"/>
      <c r="AB907" s="72"/>
      <c r="AC907" s="72"/>
      <c r="AD907" s="72"/>
      <c r="AE907" s="72"/>
      <c r="AF907" s="72"/>
    </row>
    <row r="908" spans="1:32" x14ac:dyDescent="0.3">
      <c r="A908" s="73">
        <v>7</v>
      </c>
      <c r="B908" s="96">
        <v>44857</v>
      </c>
      <c r="C908" s="84" t="s">
        <v>211</v>
      </c>
      <c r="D908" s="99">
        <v>0.68402777777777779</v>
      </c>
      <c r="E908" s="85" t="s">
        <v>170</v>
      </c>
      <c r="G908" s="73">
        <f>$G$17</f>
        <v>0.33300000000000002</v>
      </c>
      <c r="H908" s="73">
        <f>DVOA!$F$366</f>
        <v>15</v>
      </c>
      <c r="I908" s="73">
        <f>DVOA!$F$368</f>
        <v>11</v>
      </c>
      <c r="J908" s="73">
        <f>DVOA!$F$372</f>
        <v>18</v>
      </c>
      <c r="K908" s="73">
        <f>DVOA!$F$375</f>
        <v>21</v>
      </c>
      <c r="L908" s="73">
        <f>DVOA!$F$376</f>
        <v>1</v>
      </c>
      <c r="M908" s="73">
        <f>DVOA!$F$377</f>
        <v>31</v>
      </c>
      <c r="N908" s="73">
        <f>DVOA!$F$380</f>
        <v>13</v>
      </c>
      <c r="O908" s="81">
        <f>DVOA!$F$369</f>
        <v>31</v>
      </c>
      <c r="P908" s="88"/>
      <c r="Q908" s="82">
        <f>DVOA!$AE$366</f>
        <v>14</v>
      </c>
      <c r="R908" s="73">
        <f>DVOA!$AE$367</f>
        <v>10</v>
      </c>
      <c r="S908" s="81">
        <f>DVOA!$AE$368</f>
        <v>31</v>
      </c>
      <c r="T908" s="75"/>
      <c r="U908" s="87">
        <f>DVOA!$AE$380</f>
        <v>23</v>
      </c>
      <c r="V908" s="88"/>
      <c r="W908" s="82">
        <f>DVOA!$AE$376</f>
        <v>22</v>
      </c>
      <c r="X908" s="72"/>
      <c r="Y908" s="72"/>
      <c r="Z908" s="72"/>
      <c r="AA908" s="72"/>
      <c r="AB908" s="72"/>
      <c r="AC908" s="72"/>
      <c r="AD908" s="72"/>
      <c r="AE908" s="72"/>
      <c r="AF908" s="72"/>
    </row>
    <row r="909" spans="1:32" x14ac:dyDescent="0.3">
      <c r="A909" s="73">
        <v>8</v>
      </c>
      <c r="B909" s="96">
        <v>44864</v>
      </c>
      <c r="C909" s="84" t="s">
        <v>206</v>
      </c>
      <c r="D909" s="99">
        <v>0.68402777777777779</v>
      </c>
      <c r="E909" s="85" t="s">
        <v>170</v>
      </c>
      <c r="G909" s="85">
        <f>$G$75</f>
        <v>0.66700000000000004</v>
      </c>
      <c r="H909" s="85">
        <f>DVOA!$F$492</f>
        <v>28</v>
      </c>
      <c r="I909" s="85">
        <f>DVOA!$F$494</f>
        <v>28</v>
      </c>
      <c r="J909" s="85">
        <f>DVOA!$F$498</f>
        <v>25</v>
      </c>
      <c r="K909" s="85">
        <f>DVOA!$F$501</f>
        <v>22</v>
      </c>
      <c r="L909" s="85">
        <f>DVOA!$F$502</f>
        <v>13</v>
      </c>
      <c r="M909" s="85">
        <f>DVOA!$F$503</f>
        <v>11</v>
      </c>
      <c r="N909" s="85">
        <f>DVOA!$F$506</f>
        <v>22</v>
      </c>
      <c r="O909" s="90">
        <f>DVOA!$F$495</f>
        <v>30</v>
      </c>
      <c r="P909" s="88"/>
      <c r="Q909" s="91">
        <f>DVOA!$AE$492</f>
        <v>20</v>
      </c>
      <c r="R909" s="85">
        <f>DVOA!$AE$493</f>
        <v>25</v>
      </c>
      <c r="S909" s="90">
        <f>DVOA!$AE$494</f>
        <v>11</v>
      </c>
      <c r="T909" s="75"/>
      <c r="U909" s="94">
        <f>DVOA!$AE$506</f>
        <v>13</v>
      </c>
      <c r="V909" s="88"/>
      <c r="W909" s="82">
        <f>DVOA!$AE$502</f>
        <v>28</v>
      </c>
      <c r="X909" s="72"/>
      <c r="Y909" s="72"/>
      <c r="Z909" s="72"/>
      <c r="AA909" s="72"/>
      <c r="AB909" s="72"/>
      <c r="AC909" s="72"/>
      <c r="AD909" s="72"/>
      <c r="AE909" s="72"/>
      <c r="AF909" s="72"/>
    </row>
    <row r="910" spans="1:32" x14ac:dyDescent="0.3">
      <c r="A910" s="73">
        <v>9</v>
      </c>
      <c r="B910" s="96">
        <v>44871</v>
      </c>
      <c r="C910" s="84" t="s">
        <v>202</v>
      </c>
      <c r="D910" s="99">
        <v>0.67013888888888884</v>
      </c>
      <c r="E910" s="84" t="s">
        <v>170</v>
      </c>
      <c r="F910" s="113"/>
      <c r="G910" s="84">
        <f>$G$54</f>
        <v>0.33300000000000002</v>
      </c>
      <c r="H910" s="73">
        <f>DVOA!$F$9</f>
        <v>31</v>
      </c>
      <c r="I910" s="73">
        <f>DVOA!$F$11</f>
        <v>14</v>
      </c>
      <c r="J910" s="73">
        <f>DVOA!$F$15</f>
        <v>30</v>
      </c>
      <c r="K910" s="73">
        <f>DVOA!$F$18</f>
        <v>9</v>
      </c>
      <c r="L910" s="73">
        <f>DVOA!$F$19</f>
        <v>7</v>
      </c>
      <c r="M910" s="73">
        <f>DVOA!$F$20</f>
        <v>24</v>
      </c>
      <c r="N910" s="73">
        <f>DVOA!$F$23</f>
        <v>32</v>
      </c>
      <c r="O910" s="110">
        <f>DVOA!$F$12</f>
        <v>32</v>
      </c>
      <c r="P910" s="88"/>
      <c r="Q910" s="112">
        <f>DVOA!$AE$9</f>
        <v>21</v>
      </c>
      <c r="R910" s="73">
        <f>DVOA!$AE$10</f>
        <v>24</v>
      </c>
      <c r="S910" s="110">
        <f>DVOA!$AE$11</f>
        <v>16</v>
      </c>
      <c r="T910" s="75"/>
      <c r="U910" s="111">
        <f>DVOA!$AE$23</f>
        <v>27</v>
      </c>
      <c r="V910" s="88"/>
      <c r="W910" s="112">
        <f>DVOA!$AE$19</f>
        <v>31</v>
      </c>
      <c r="X910" s="72"/>
      <c r="Y910" s="72"/>
      <c r="Z910" s="72"/>
      <c r="AA910" s="72"/>
      <c r="AB910" s="72"/>
      <c r="AC910" s="72"/>
      <c r="AD910" s="72"/>
      <c r="AE910" s="72"/>
      <c r="AF910" s="72"/>
    </row>
    <row r="911" spans="1:32" x14ac:dyDescent="0.3">
      <c r="A911" s="73">
        <v>10</v>
      </c>
      <c r="B911" s="96">
        <v>44878</v>
      </c>
      <c r="C911" s="84" t="s">
        <v>180</v>
      </c>
      <c r="D911" s="99">
        <v>0.39583333333333331</v>
      </c>
      <c r="E911" s="85" t="s">
        <v>172</v>
      </c>
      <c r="G911" s="73">
        <f>$G$21</f>
        <v>0.66700000000000004</v>
      </c>
      <c r="H911" s="73">
        <f>DVOA!$F$618</f>
        <v>1</v>
      </c>
      <c r="I911" s="73">
        <f>DVOA!$F$620</f>
        <v>10</v>
      </c>
      <c r="J911" s="73">
        <f>DVOA!$F$624</f>
        <v>1</v>
      </c>
      <c r="K911" s="73">
        <f>DVOA!$F$627</f>
        <v>18</v>
      </c>
      <c r="L911" s="73">
        <f>DVOA!$F$628</f>
        <v>6</v>
      </c>
      <c r="M911" s="73">
        <f>DVOA!$F$629</f>
        <v>2</v>
      </c>
      <c r="N911" s="73">
        <f>DVOA!$F$632</f>
        <v>6</v>
      </c>
      <c r="O911" s="81">
        <f>DVOA!$F$621</f>
        <v>1</v>
      </c>
      <c r="P911" s="88"/>
      <c r="Q911" s="82">
        <f>DVOA!$AE$618</f>
        <v>27</v>
      </c>
      <c r="R911" s="73">
        <f>DVOA!$AE$619</f>
        <v>18</v>
      </c>
      <c r="S911" s="81">
        <f>DVOA!$AE$620</f>
        <v>26</v>
      </c>
      <c r="T911" s="75"/>
      <c r="U911" s="87">
        <f>DVOA!$AE$632</f>
        <v>15</v>
      </c>
      <c r="V911" s="88"/>
      <c r="W911" s="82">
        <f>DVOA!$AE$628</f>
        <v>5</v>
      </c>
      <c r="X911" s="72"/>
      <c r="Y911" s="72"/>
      <c r="Z911" s="72"/>
      <c r="AA911" s="72"/>
      <c r="AB911" s="72"/>
      <c r="AC911" s="72"/>
      <c r="AD911" s="72"/>
      <c r="AE911" s="72"/>
      <c r="AF911" s="72"/>
    </row>
    <row r="912" spans="1:32" x14ac:dyDescent="0.3">
      <c r="A912" s="73">
        <v>11</v>
      </c>
      <c r="B912" s="96" t="s">
        <v>147</v>
      </c>
      <c r="C912" s="101" t="s">
        <v>162</v>
      </c>
      <c r="D912" s="102" t="s">
        <v>162</v>
      </c>
      <c r="E912" s="101" t="s">
        <v>162</v>
      </c>
      <c r="G912" s="101" t="s">
        <v>162</v>
      </c>
      <c r="H912" s="101" t="s">
        <v>162</v>
      </c>
      <c r="I912" s="101" t="s">
        <v>162</v>
      </c>
      <c r="J912" s="101" t="s">
        <v>162</v>
      </c>
      <c r="K912" s="101" t="s">
        <v>162</v>
      </c>
      <c r="L912" s="101" t="s">
        <v>162</v>
      </c>
      <c r="M912" s="101" t="s">
        <v>162</v>
      </c>
      <c r="N912" s="101" t="s">
        <v>162</v>
      </c>
      <c r="O912" s="101" t="s">
        <v>162</v>
      </c>
      <c r="P912" s="88"/>
      <c r="Q912" s="101" t="s">
        <v>162</v>
      </c>
      <c r="R912" s="101" t="s">
        <v>162</v>
      </c>
      <c r="S912" s="101" t="s">
        <v>162</v>
      </c>
      <c r="T912" s="75"/>
      <c r="U912" s="101" t="s">
        <v>162</v>
      </c>
      <c r="V912" s="88"/>
      <c r="W912" s="101" t="s">
        <v>162</v>
      </c>
      <c r="X912" s="72"/>
      <c r="Y912" s="72"/>
      <c r="Z912" s="72"/>
      <c r="AA912" s="72"/>
      <c r="AB912" s="72"/>
      <c r="AC912" s="72"/>
      <c r="AD912" s="72"/>
      <c r="AE912" s="72"/>
      <c r="AF912" s="72"/>
    </row>
    <row r="913" spans="1:32" x14ac:dyDescent="0.3">
      <c r="A913" s="73">
        <v>12</v>
      </c>
      <c r="B913" s="96">
        <v>44892</v>
      </c>
      <c r="C913" s="84" t="s">
        <v>213</v>
      </c>
      <c r="D913" s="99">
        <v>0.67013888888888884</v>
      </c>
      <c r="E913" s="84" t="s">
        <v>169</v>
      </c>
      <c r="G913" s="77">
        <f>$G$7</f>
        <v>0</v>
      </c>
      <c r="H913" s="73">
        <f>DVOA!$F$345</f>
        <v>20</v>
      </c>
      <c r="I913" s="73">
        <f>DVOA!$F$347</f>
        <v>15</v>
      </c>
      <c r="J913" s="73">
        <f>DVOA!$F$351</f>
        <v>23</v>
      </c>
      <c r="K913" s="73">
        <f>DVOA!$F$354</f>
        <v>8</v>
      </c>
      <c r="L913" s="73">
        <f>DVOA!$F$355</f>
        <v>2</v>
      </c>
      <c r="M913" s="73">
        <f>DVOA!$F$356</f>
        <v>29</v>
      </c>
      <c r="N913" s="73">
        <f>DVOA!$F$359</f>
        <v>19</v>
      </c>
      <c r="O913" s="81">
        <f>DVOA!$F$348</f>
        <v>29</v>
      </c>
      <c r="P913" s="88"/>
      <c r="Q913" s="82">
        <f>DVOA!$AE$345</f>
        <v>24</v>
      </c>
      <c r="R913" s="73">
        <f>DVOA!$AE$346</f>
        <v>20</v>
      </c>
      <c r="S913" s="81">
        <f>DVOA!$AE$347</f>
        <v>23</v>
      </c>
      <c r="T913" s="75"/>
      <c r="U913" s="87">
        <f>DVOA!$AE$359</f>
        <v>10</v>
      </c>
      <c r="V913" s="88"/>
      <c r="W913" s="82">
        <f>DVOA!$AE$355</f>
        <v>15</v>
      </c>
      <c r="X913" s="72"/>
      <c r="Y913" s="72"/>
      <c r="Z913" s="72"/>
      <c r="AA913" s="72"/>
      <c r="AB913" s="72"/>
      <c r="AC913" s="72"/>
      <c r="AD913" s="72"/>
      <c r="AE913" s="72"/>
      <c r="AF913" s="72"/>
    </row>
    <row r="914" spans="1:32" x14ac:dyDescent="0.3">
      <c r="A914" s="73">
        <v>13</v>
      </c>
      <c r="B914" s="96">
        <v>44899</v>
      </c>
      <c r="C914" s="85" t="s">
        <v>154</v>
      </c>
      <c r="D914" s="99">
        <v>0.67013888888888884</v>
      </c>
      <c r="E914" s="85" t="s">
        <v>170</v>
      </c>
      <c r="G914" s="73">
        <f>$G$8</f>
        <v>0.66700000000000004</v>
      </c>
      <c r="H914" s="73">
        <f>DVOA!$F$387</f>
        <v>16</v>
      </c>
      <c r="I914" s="73">
        <f>DVOA!$F$389</f>
        <v>4</v>
      </c>
      <c r="J914" s="73">
        <f>DVOA!$F$393</f>
        <v>22</v>
      </c>
      <c r="K914" s="73">
        <f>DVOA!$F$396</f>
        <v>30</v>
      </c>
      <c r="L914" s="73">
        <f>DVOA!$F$397</f>
        <v>30</v>
      </c>
      <c r="M914" s="73">
        <f>DVOA!$F$398</f>
        <v>7</v>
      </c>
      <c r="N914" s="73">
        <f>DVOA!$F$401</f>
        <v>17</v>
      </c>
      <c r="O914" s="110">
        <f>DVOA!$F$390</f>
        <v>2</v>
      </c>
      <c r="P914" s="88"/>
      <c r="Q914" s="112">
        <f>DVOA!$AE$387</f>
        <v>18</v>
      </c>
      <c r="R914" s="73">
        <f>DVOA!$AE$388</f>
        <v>16</v>
      </c>
      <c r="S914" s="110">
        <f>DVOA!$AE$389</f>
        <v>14</v>
      </c>
      <c r="T914" s="75"/>
      <c r="U914" s="111">
        <f>DVOA!$AE$401</f>
        <v>31</v>
      </c>
      <c r="V914" s="88"/>
      <c r="W914" s="112">
        <f>DVOA!$AE$397</f>
        <v>24</v>
      </c>
      <c r="X914" s="72"/>
      <c r="Y914" s="72"/>
      <c r="Z914" s="72"/>
      <c r="AA914" s="72"/>
      <c r="AB914" s="72"/>
      <c r="AC914" s="72"/>
      <c r="AD914" s="72"/>
      <c r="AE914" s="72"/>
      <c r="AF914" s="72"/>
    </row>
    <row r="915" spans="1:32" x14ac:dyDescent="0.3">
      <c r="A915" s="73">
        <v>14</v>
      </c>
      <c r="B915" s="96">
        <v>44906</v>
      </c>
      <c r="C915" s="84" t="s">
        <v>160</v>
      </c>
      <c r="D915" s="99">
        <v>0.68402777777777779</v>
      </c>
      <c r="E915" s="85" t="s">
        <v>170</v>
      </c>
      <c r="G915" s="73">
        <f>$G$9</f>
        <v>0.33300000000000002</v>
      </c>
      <c r="H915" s="73">
        <f>DVOA!$F$93</f>
        <v>14</v>
      </c>
      <c r="I915" s="73">
        <f>DVOA!$F$95</f>
        <v>13</v>
      </c>
      <c r="J915" s="73">
        <f>DVOA!$F$99</f>
        <v>17</v>
      </c>
      <c r="K915" s="73">
        <f>DVOA!$F$102</f>
        <v>15</v>
      </c>
      <c r="L915" s="73">
        <f>DVOA!$F$103</f>
        <v>8</v>
      </c>
      <c r="M915" s="73">
        <f>DVOA!$F$104</f>
        <v>20</v>
      </c>
      <c r="N915" s="73">
        <f>DVOA!$F$107</f>
        <v>27</v>
      </c>
      <c r="O915" s="81">
        <f>DVOA!$F$96</f>
        <v>6</v>
      </c>
      <c r="P915" s="88"/>
      <c r="Q915" s="82">
        <f>DVOA!$AE$93</f>
        <v>25</v>
      </c>
      <c r="R915" s="73">
        <f>DVOA!$AE$94</f>
        <v>30</v>
      </c>
      <c r="S915" s="81">
        <f>DVOA!$AE$95</f>
        <v>9</v>
      </c>
      <c r="T915" s="75"/>
      <c r="U915" s="87">
        <f>DVOA!$AE$107</f>
        <v>5</v>
      </c>
      <c r="V915" s="88"/>
      <c r="W915" s="82">
        <f>DVOA!$AE$103</f>
        <v>18</v>
      </c>
      <c r="X915" s="72"/>
      <c r="Y915" s="72"/>
      <c r="Z915" s="72"/>
      <c r="AA915" s="72"/>
      <c r="AB915" s="72"/>
      <c r="AC915" s="72"/>
      <c r="AD915" s="72"/>
      <c r="AE915" s="72"/>
      <c r="AF915" s="72"/>
    </row>
    <row r="916" spans="1:32" x14ac:dyDescent="0.3">
      <c r="A916" s="73">
        <v>15</v>
      </c>
      <c r="B916" s="96">
        <v>44910</v>
      </c>
      <c r="C916" s="85" t="s">
        <v>155</v>
      </c>
      <c r="D916" s="99">
        <v>0.84375</v>
      </c>
      <c r="E916" s="85" t="s">
        <v>221</v>
      </c>
      <c r="G916" s="73">
        <f>$G$16</f>
        <v>0.33300000000000002</v>
      </c>
      <c r="H916" s="73">
        <f>DVOA!$F$576</f>
        <v>30</v>
      </c>
      <c r="I916" s="73">
        <f>DVOA!$F$578</f>
        <v>21</v>
      </c>
      <c r="J916" s="73">
        <f>DVOA!$F$582</f>
        <v>31</v>
      </c>
      <c r="K916" s="73">
        <f>DVOA!$F$585</f>
        <v>28</v>
      </c>
      <c r="L916" s="73">
        <f>DVOA!$F$586</f>
        <v>29</v>
      </c>
      <c r="M916" s="73">
        <f>DVOA!$F$587</f>
        <v>9</v>
      </c>
      <c r="N916" s="73">
        <f>DVOA!$F$590</f>
        <v>31</v>
      </c>
      <c r="O916" s="81">
        <f>DVOA!$F$579</f>
        <v>26</v>
      </c>
      <c r="P916" s="88"/>
      <c r="Q916" s="82">
        <f>DVOA!$AE$576</f>
        <v>12</v>
      </c>
      <c r="R916" s="73">
        <f>DVOA!$AE$577</f>
        <v>11</v>
      </c>
      <c r="S916" s="81">
        <f>DVOA!$AE$578</f>
        <v>22</v>
      </c>
      <c r="T916" s="75"/>
      <c r="U916" s="87">
        <f>DVOA!$AE$590</f>
        <v>3</v>
      </c>
      <c r="V916" s="88"/>
      <c r="W916" s="82">
        <f>DVOA!$AE$586</f>
        <v>21</v>
      </c>
      <c r="X916" s="72"/>
      <c r="Y916" s="72"/>
      <c r="Z916" s="72"/>
      <c r="AA916" s="72"/>
      <c r="AB916" s="72"/>
      <c r="AC916" s="72"/>
      <c r="AD916" s="72"/>
      <c r="AE916" s="72"/>
      <c r="AF916" s="72"/>
    </row>
    <row r="917" spans="1:32" x14ac:dyDescent="0.3">
      <c r="A917" s="73">
        <v>16</v>
      </c>
      <c r="B917" s="96">
        <v>44919</v>
      </c>
      <c r="C917" s="84" t="s">
        <v>195</v>
      </c>
      <c r="D917" s="99">
        <v>0.54166666666666663</v>
      </c>
      <c r="E917" s="85" t="s">
        <v>170</v>
      </c>
      <c r="G917" s="73">
        <f>$G$6</f>
        <v>0.66700000000000004</v>
      </c>
      <c r="H917" s="73">
        <f>DVOA!$F$324</f>
        <v>9</v>
      </c>
      <c r="I917" s="73">
        <f>DVOA!$F$326</f>
        <v>6</v>
      </c>
      <c r="J917" s="73">
        <f>DVOA!$F$330</f>
        <v>14</v>
      </c>
      <c r="K917" s="73">
        <f>DVOA!$F$333</f>
        <v>29</v>
      </c>
      <c r="L917" s="73">
        <f>DVOA!$F$334</f>
        <v>14</v>
      </c>
      <c r="M917" s="73">
        <f>DVOA!$F$335</f>
        <v>21</v>
      </c>
      <c r="N917" s="73">
        <f>DVOA!$F$338</f>
        <v>8</v>
      </c>
      <c r="O917" s="81">
        <f>DVOA!$F$327</f>
        <v>21</v>
      </c>
      <c r="P917" s="88"/>
      <c r="Q917" s="82">
        <f>DVOA!$AE$324</f>
        <v>10</v>
      </c>
      <c r="R917" s="73">
        <f>DVOA!$AE$325</f>
        <v>7</v>
      </c>
      <c r="S917" s="81">
        <f>DVOA!$AE$326</f>
        <v>29</v>
      </c>
      <c r="T917" s="75"/>
      <c r="U917" s="87">
        <f>DVOA!$AE$338</f>
        <v>30</v>
      </c>
      <c r="V917" s="88"/>
      <c r="W917" s="82">
        <f>DVOA!$AE$334</f>
        <v>8</v>
      </c>
      <c r="X917" s="72"/>
      <c r="Y917" s="72"/>
      <c r="Z917" s="72"/>
      <c r="AA917" s="72"/>
      <c r="AB917" s="72"/>
      <c r="AC917" s="72"/>
      <c r="AD917" s="72"/>
      <c r="AE917" s="72"/>
      <c r="AF917" s="72"/>
    </row>
    <row r="918" spans="1:32" x14ac:dyDescent="0.3">
      <c r="A918" s="73">
        <v>17</v>
      </c>
      <c r="B918" s="96">
        <v>44562</v>
      </c>
      <c r="C918" s="84" t="s">
        <v>176</v>
      </c>
      <c r="D918" s="99">
        <v>0.67013888888888884</v>
      </c>
      <c r="E918" s="85" t="s">
        <v>170</v>
      </c>
      <c r="G918" s="73">
        <f>$G$70</f>
        <v>0.33300000000000002</v>
      </c>
      <c r="H918" s="73">
        <f>DVOA!$F$513</f>
        <v>32</v>
      </c>
      <c r="I918" s="73">
        <f>DVOA!$F$515</f>
        <v>12</v>
      </c>
      <c r="J918" s="73">
        <f>DVOA!$F$519</f>
        <v>32</v>
      </c>
      <c r="K918" s="73">
        <f>DVOA!$F$522</f>
        <v>13</v>
      </c>
      <c r="L918" s="73">
        <f>DVOA!$F$523</f>
        <v>31</v>
      </c>
      <c r="M918" s="73">
        <f>DVOA!$F$524</f>
        <v>30</v>
      </c>
      <c r="N918" s="73">
        <f>DVOA!$F$527</f>
        <v>15</v>
      </c>
      <c r="O918" s="81">
        <f>DVOA!$F$516</f>
        <v>23</v>
      </c>
      <c r="P918" s="88"/>
      <c r="Q918" s="82">
        <f>DVOA!$AE$513</f>
        <v>19</v>
      </c>
      <c r="R918" s="73">
        <f>DVOA!$AE$514</f>
        <v>23</v>
      </c>
      <c r="S918" s="81">
        <f>DVOA!$AE$515</f>
        <v>17</v>
      </c>
      <c r="T918" s="75"/>
      <c r="U918" s="87">
        <f>DVOA!$AE$527</f>
        <v>7</v>
      </c>
      <c r="V918" s="88"/>
      <c r="W918" s="82">
        <f>DVOA!$AE$523</f>
        <v>30</v>
      </c>
      <c r="X918" s="72"/>
      <c r="Y918" s="72"/>
      <c r="Z918" s="72"/>
      <c r="AA918" s="72"/>
      <c r="AB918" s="72"/>
      <c r="AC918" s="72"/>
      <c r="AD918" s="72"/>
      <c r="AE918" s="72"/>
      <c r="AF918" s="72"/>
    </row>
    <row r="919" spans="1:32" x14ac:dyDescent="0.3">
      <c r="A919" s="73">
        <v>18</v>
      </c>
      <c r="B919" s="96">
        <v>44569</v>
      </c>
      <c r="C919" s="84" t="s">
        <v>164</v>
      </c>
      <c r="D919" s="99" t="s">
        <v>200</v>
      </c>
      <c r="E919" s="85"/>
      <c r="G919" s="73">
        <f>$G$8</f>
        <v>0.66700000000000004</v>
      </c>
      <c r="H919" s="73">
        <f>DVOA!$F$387</f>
        <v>16</v>
      </c>
      <c r="I919" s="73">
        <f>DVOA!$F$389</f>
        <v>4</v>
      </c>
      <c r="J919" s="73">
        <f>DVOA!$F$393</f>
        <v>22</v>
      </c>
      <c r="K919" s="73">
        <f>DVOA!$F$396</f>
        <v>30</v>
      </c>
      <c r="L919" s="73">
        <f>DVOA!$F$397</f>
        <v>30</v>
      </c>
      <c r="M919" s="73">
        <f>DVOA!$F$398</f>
        <v>7</v>
      </c>
      <c r="N919" s="73">
        <f>DVOA!$F$401</f>
        <v>17</v>
      </c>
      <c r="O919" s="110">
        <f>DVOA!$F$390</f>
        <v>2</v>
      </c>
      <c r="P919" s="88"/>
      <c r="Q919" s="112">
        <f>DVOA!$AE$387</f>
        <v>18</v>
      </c>
      <c r="R919" s="73">
        <f>DVOA!$AE$388</f>
        <v>16</v>
      </c>
      <c r="S919" s="110">
        <f>DVOA!$AE$389</f>
        <v>14</v>
      </c>
      <c r="T919" s="75"/>
      <c r="U919" s="111">
        <f>DVOA!$AE$401</f>
        <v>31</v>
      </c>
      <c r="V919" s="88"/>
      <c r="W919" s="112">
        <f>DVOA!$AE$397</f>
        <v>24</v>
      </c>
      <c r="X919" s="72"/>
      <c r="Y919" s="72"/>
      <c r="Z919" s="72"/>
      <c r="AA919" s="72"/>
      <c r="AB919" s="72"/>
      <c r="AC919" s="72"/>
      <c r="AD919" s="72"/>
      <c r="AE919" s="72"/>
      <c r="AF919" s="72"/>
    </row>
    <row r="921" spans="1:32" x14ac:dyDescent="0.3">
      <c r="B921" s="96" t="s">
        <v>148</v>
      </c>
      <c r="C921" s="73" t="s">
        <v>124</v>
      </c>
      <c r="D921" s="98" t="s">
        <v>144</v>
      </c>
      <c r="E921" s="73" t="s">
        <v>124</v>
      </c>
      <c r="F921" s="73" t="s">
        <v>145</v>
      </c>
      <c r="G921" s="73" t="s">
        <v>124</v>
      </c>
      <c r="H921" s="73" t="s">
        <v>146</v>
      </c>
      <c r="I921" s="73" t="s">
        <v>124</v>
      </c>
      <c r="J921" s="73" t="s">
        <v>110</v>
      </c>
      <c r="K921" s="73" t="s">
        <v>124</v>
      </c>
      <c r="L921" s="73" t="s">
        <v>111</v>
      </c>
      <c r="M921" s="73" t="s">
        <v>124</v>
      </c>
      <c r="N921" s="73" t="s">
        <v>112</v>
      </c>
      <c r="O921" s="73" t="s">
        <v>124</v>
      </c>
      <c r="P921" s="73" t="s">
        <v>113</v>
      </c>
      <c r="Q921" s="73" t="s">
        <v>124</v>
      </c>
      <c r="R921" s="73" t="s">
        <v>114</v>
      </c>
      <c r="S921" s="81" t="s">
        <v>124</v>
      </c>
      <c r="T921" s="71"/>
      <c r="U921" s="82" t="s">
        <v>33</v>
      </c>
      <c r="V921" s="73" t="s">
        <v>124</v>
      </c>
      <c r="W921" s="73" t="s">
        <v>34</v>
      </c>
      <c r="X921" s="73" t="s">
        <v>124</v>
      </c>
      <c r="Y921" s="73" t="s">
        <v>35</v>
      </c>
      <c r="Z921" s="81" t="s">
        <v>124</v>
      </c>
      <c r="AA921" s="71"/>
      <c r="AB921" s="87" t="s">
        <v>149</v>
      </c>
      <c r="AC921" s="81" t="s">
        <v>124</v>
      </c>
      <c r="AD921" s="71"/>
      <c r="AE921" s="82" t="s">
        <v>150</v>
      </c>
      <c r="AF921" s="73" t="s">
        <v>124</v>
      </c>
    </row>
    <row r="922" spans="1:32" x14ac:dyDescent="0.3">
      <c r="A922" s="73" t="s">
        <v>132</v>
      </c>
      <c r="B922" s="104">
        <f>AVERAGE(G902:G911,G913:G919)</f>
        <v>0.43129411764705883</v>
      </c>
      <c r="C922" s="73">
        <f>$AJ$31</f>
        <v>28</v>
      </c>
      <c r="D922" s="104">
        <f>AVERAGE(H902:H911,H913:H919)</f>
        <v>19.823529411764707</v>
      </c>
      <c r="E922" s="73">
        <f>$AJ$66</f>
        <v>29</v>
      </c>
      <c r="F922" s="104">
        <f>AVERAGE(I902:I911,I913:I919)</f>
        <v>14.705882352941176</v>
      </c>
      <c r="G922" s="73">
        <f>$AJ$101</f>
        <v>11</v>
      </c>
      <c r="H922" s="104">
        <f>AVERAGE(J902:J911,J913:J919)</f>
        <v>20.823529411764707</v>
      </c>
      <c r="I922" s="73">
        <f>$AJ$136</f>
        <v>32</v>
      </c>
      <c r="J922" s="104">
        <f>AVERAGE(K902:K911,K913:K919)</f>
        <v>18.529411764705884</v>
      </c>
      <c r="K922" s="73">
        <f>$AJ$171</f>
        <v>27</v>
      </c>
      <c r="L922" s="104">
        <f>AVERAGE(L902:L911,L913:L919)</f>
        <v>16.294117647058822</v>
      </c>
      <c r="M922" s="73">
        <f>$AJ$206</f>
        <v>18</v>
      </c>
      <c r="N922" s="104">
        <f>AVERAGE(M902:M911,M913:M919)</f>
        <v>17.705882352941178</v>
      </c>
      <c r="O922" s="73">
        <f>$AJ$241</f>
        <v>22</v>
      </c>
      <c r="P922" s="104">
        <f>AVERAGE(N902:N911,N913:N919)</f>
        <v>19.705882352941178</v>
      </c>
      <c r="Q922" s="73">
        <f>$AJ$276</f>
        <v>32</v>
      </c>
      <c r="R922" s="104">
        <f>AVERAGE(O902:O911,O913:O919)</f>
        <v>18.352941176470587</v>
      </c>
      <c r="S922" s="81">
        <f>$AJ$311</f>
        <v>26</v>
      </c>
      <c r="T922" s="75"/>
      <c r="U922" s="104">
        <f>AVERAGE(Q902:Q911,Q913:Q919)</f>
        <v>17.882352941176471</v>
      </c>
      <c r="V922" s="73">
        <f>$BL$66</f>
        <v>24</v>
      </c>
      <c r="W922" s="104">
        <f>AVERAGE(R902:R911,R913:R919)</f>
        <v>17.529411764705884</v>
      </c>
      <c r="X922" s="73">
        <f>$BL$136</f>
        <v>26</v>
      </c>
      <c r="Y922" s="104">
        <f>AVERAGE(S902:S911,S913:S919)</f>
        <v>17.470588235294116</v>
      </c>
      <c r="Z922" s="81">
        <f>$BL$101</f>
        <v>21</v>
      </c>
      <c r="AA922" s="75"/>
      <c r="AB922" s="105">
        <f>AVERAGE(U902:U911,U913:U919)</f>
        <v>17.588235294117649</v>
      </c>
      <c r="AC922" s="73">
        <f>$CN$101</f>
        <v>22</v>
      </c>
      <c r="AD922" s="75"/>
      <c r="AE922" s="104">
        <f>AVERAGE(W902:W911,W913:W919)</f>
        <v>20.117647058823529</v>
      </c>
      <c r="AF922" s="73">
        <f>$CN$66</f>
        <v>31</v>
      </c>
    </row>
    <row r="923" spans="1:32" x14ac:dyDescent="0.3">
      <c r="A923" s="73" t="s">
        <v>133</v>
      </c>
      <c r="B923" s="104">
        <f>AVERAGE(G902,G903,G904,G905,G906,G907,G908,G909)</f>
        <v>0.41649999999999998</v>
      </c>
      <c r="C923" s="73">
        <f>$AN$31</f>
        <v>28</v>
      </c>
      <c r="D923" s="104">
        <f>AVERAGE(H902,H903,H904,H905,H906,H907,H908,H909)</f>
        <v>21</v>
      </c>
      <c r="E923" s="73">
        <f>$AN$66</f>
        <v>31</v>
      </c>
      <c r="F923" s="104">
        <f>AVERAGE(I902,I903,I904,I905,I906,I907,I908,I909)</f>
        <v>18.875</v>
      </c>
      <c r="G923" s="73">
        <f>$AN$101</f>
        <v>24</v>
      </c>
      <c r="H923" s="104">
        <f>AVERAGE(J902,J903,J904,J905,J906,J907,J908,J909)</f>
        <v>20.25</v>
      </c>
      <c r="I923" s="73">
        <f>$AN$136</f>
        <v>30</v>
      </c>
      <c r="J923" s="104">
        <f>AVERAGE(K902,K903,K904,K905,K906,K907,K908,K909)</f>
        <v>16.875</v>
      </c>
      <c r="K923" s="73">
        <f>$AN$171</f>
        <v>21</v>
      </c>
      <c r="L923" s="104">
        <f>AVERAGE(L902,L903,L904,L905,L906,L907,L908,L909)</f>
        <v>15</v>
      </c>
      <c r="M923" s="73">
        <f>$AN$206</f>
        <v>13</v>
      </c>
      <c r="N923" s="104">
        <f>AVERAGE(M902,M903,M904,M905,M906,M907,M908,M909)</f>
        <v>19</v>
      </c>
      <c r="O923" s="73">
        <f>$AN$241</f>
        <v>25</v>
      </c>
      <c r="P923" s="104">
        <f>AVERAGE(N902,N903,N904,N905,N906,N907,N908,N909)</f>
        <v>20.375</v>
      </c>
      <c r="Q923" s="73">
        <f>$AN$276</f>
        <v>32</v>
      </c>
      <c r="R923" s="104">
        <f>AVERAGE(O902,O903,O904,O905,O906,O907,O908,O909)</f>
        <v>21.25</v>
      </c>
      <c r="S923" s="81">
        <f>$AN$311</f>
        <v>32</v>
      </c>
      <c r="T923" s="75"/>
      <c r="U923" s="104">
        <f>AVERAGE(Q902,Q903,Q904,Q905,Q906,Q907,Q908,Q909)</f>
        <v>16.25</v>
      </c>
      <c r="V923" s="73">
        <f>$BP$66</f>
        <v>16</v>
      </c>
      <c r="W923" s="104">
        <f>AVERAGE(R902,R903,R904,R905,R906,R907,R908,R909)</f>
        <v>16.625</v>
      </c>
      <c r="X923" s="73">
        <f>$BP$136</f>
        <v>18</v>
      </c>
      <c r="Y923" s="104">
        <f>AVERAGE(S902,S903,S904,S905,S906,S907,S908,S909)</f>
        <v>15.875</v>
      </c>
      <c r="Z923" s="81">
        <f>$BP$101</f>
        <v>16</v>
      </c>
      <c r="AA923" s="75"/>
      <c r="AB923" s="105">
        <f>AVERAGE(U902,U903,U904,U905,U906,U907,U908,U909)</f>
        <v>17.5</v>
      </c>
      <c r="AC923" s="73">
        <f>$CR$101</f>
        <v>21</v>
      </c>
      <c r="AD923" s="75"/>
      <c r="AE923" s="104">
        <f>AVERAGE(W902,W903,W904,W905,W906,W907,W908,W909)</f>
        <v>20.75</v>
      </c>
      <c r="AF923" s="73">
        <f>$CR$66</f>
        <v>30</v>
      </c>
    </row>
    <row r="924" spans="1:32" x14ac:dyDescent="0.3">
      <c r="A924" s="73" t="s">
        <v>134</v>
      </c>
      <c r="B924" s="104">
        <f>AVERAGE(G911,G913:G919)</f>
        <v>0.45837499999999998</v>
      </c>
      <c r="C924" s="73">
        <f>$AR$31</f>
        <v>19</v>
      </c>
      <c r="D924" s="104">
        <f>AVERAGE(H911,H913:H919)</f>
        <v>17.25</v>
      </c>
      <c r="E924" s="73">
        <f>$AR$66</f>
        <v>17</v>
      </c>
      <c r="F924" s="104">
        <f>AVERAGE(I911,I913:I919)</f>
        <v>10.625</v>
      </c>
      <c r="G924" s="73">
        <f>$AR$101</f>
        <v>2</v>
      </c>
      <c r="H924" s="104">
        <f>AVERAGE(J911,J913:J919)</f>
        <v>20.25</v>
      </c>
      <c r="I924" s="73">
        <f>$AR$136</f>
        <v>30</v>
      </c>
      <c r="J924" s="104">
        <f>AVERAGE(K911,K913:K919)</f>
        <v>21.375</v>
      </c>
      <c r="K924" s="73">
        <f>$AR$171</f>
        <v>31</v>
      </c>
      <c r="L924" s="104">
        <f>AVERAGE(L911,L913:L919)</f>
        <v>18.75</v>
      </c>
      <c r="M924" s="73">
        <f>$AR$206</f>
        <v>23</v>
      </c>
      <c r="N924" s="104">
        <f>AVERAGE(M911,M913:M919)</f>
        <v>15.625</v>
      </c>
      <c r="O924" s="73">
        <f>$AR$241</f>
        <v>13</v>
      </c>
      <c r="P924" s="104">
        <f>AVERAGE(N911,N913:N919)</f>
        <v>17.5</v>
      </c>
      <c r="Q924" s="73">
        <f>$AR$276</f>
        <v>24</v>
      </c>
      <c r="R924" s="104">
        <f>AVERAGE(O911,O913:O919)</f>
        <v>13.75</v>
      </c>
      <c r="S924" s="81">
        <f>$AR$311</f>
        <v>7</v>
      </c>
      <c r="T924" s="75"/>
      <c r="U924" s="104">
        <f>AVERAGE(Q911,Q913:Q919)</f>
        <v>19.125</v>
      </c>
      <c r="V924" s="73">
        <f>$BT$66</f>
        <v>28</v>
      </c>
      <c r="W924" s="104">
        <f>AVERAGE(R911,R913:R919)</f>
        <v>17.625</v>
      </c>
      <c r="X924" s="73">
        <f>$BT$136</f>
        <v>23</v>
      </c>
      <c r="Y924" s="104">
        <f>AVERAGE(S911,S913:S919)</f>
        <v>19.25</v>
      </c>
      <c r="Z924" s="81">
        <f>$BT$101</f>
        <v>23</v>
      </c>
      <c r="AA924" s="75"/>
      <c r="AB924" s="105">
        <f>AVERAGE(U911,U913:U919)</f>
        <v>16.5</v>
      </c>
      <c r="AC924" s="73">
        <f>$CV$101</f>
        <v>17</v>
      </c>
      <c r="AD924" s="75"/>
      <c r="AE924" s="104">
        <f>AVERAGE(W911,W913:W919)</f>
        <v>18.125</v>
      </c>
      <c r="AF924" s="73">
        <f>$CV$66</f>
        <v>26</v>
      </c>
    </row>
    <row r="925" spans="1:32" x14ac:dyDescent="0.3">
      <c r="A925" s="73" t="s">
        <v>135</v>
      </c>
      <c r="B925" s="104">
        <f>AVERAGE(G902,G903,G904,G905)</f>
        <v>0.41649999999999998</v>
      </c>
      <c r="C925" s="73">
        <f>$AV$31</f>
        <v>26</v>
      </c>
      <c r="D925" s="104">
        <f>AVERAGE(H902,H903,H904,H905)</f>
        <v>21</v>
      </c>
      <c r="E925" s="73">
        <f>$AV$66</f>
        <v>27</v>
      </c>
      <c r="F925" s="104">
        <f>AVERAGE(I902,I903,I904,I905)</f>
        <v>20</v>
      </c>
      <c r="G925" s="73">
        <f>$AV$101</f>
        <v>27</v>
      </c>
      <c r="H925" s="104">
        <f>AVERAGE(J902,J903,J904,J905)</f>
        <v>19.5</v>
      </c>
      <c r="I925" s="73">
        <f>$AV$136</f>
        <v>24</v>
      </c>
      <c r="J925" s="104">
        <f>AVERAGE(K902,K903,K904,K905)</f>
        <v>16.75</v>
      </c>
      <c r="K925" s="73">
        <f>$AV$171</f>
        <v>17</v>
      </c>
      <c r="L925" s="104">
        <f>AVERAGE(L902,L903,L904,L905)</f>
        <v>22.5</v>
      </c>
      <c r="M925" s="73">
        <f>$AV$206</f>
        <v>28</v>
      </c>
      <c r="N925" s="104">
        <f>AVERAGE(M902,M903,M904,M905)</f>
        <v>15.25</v>
      </c>
      <c r="O925" s="73">
        <f>$AV$241</f>
        <v>11</v>
      </c>
      <c r="P925" s="104">
        <f>AVERAGE(N902,N903,N904,N905)</f>
        <v>23.25</v>
      </c>
      <c r="Q925" s="73">
        <f>$AV$276</f>
        <v>32</v>
      </c>
      <c r="R925" s="104">
        <f>AVERAGE(O902,O903,O904,O905)</f>
        <v>18.25</v>
      </c>
      <c r="S925" s="81">
        <f>$AV$311</f>
        <v>19</v>
      </c>
      <c r="T925" s="75"/>
      <c r="U925" s="104">
        <f>AVERAGE(Q902,Q903,Q904,Q905)</f>
        <v>12.25</v>
      </c>
      <c r="V925" s="73">
        <f>$BX$66</f>
        <v>7</v>
      </c>
      <c r="W925" s="104">
        <f>AVERAGE(R902,R903,R904,R905)</f>
        <v>11.5</v>
      </c>
      <c r="X925" s="73">
        <f>$BX$136</f>
        <v>4</v>
      </c>
      <c r="Y925" s="104">
        <f>AVERAGE(S902,S903,S904,S905)</f>
        <v>14</v>
      </c>
      <c r="Z925" s="81">
        <f>$BX$101</f>
        <v>14</v>
      </c>
      <c r="AA925" s="75"/>
      <c r="AB925" s="105">
        <f>AVERAGE(U902,U903,U904,U905)</f>
        <v>11.25</v>
      </c>
      <c r="AC925" s="73">
        <f>$CZ$101</f>
        <v>6</v>
      </c>
      <c r="AD925" s="75"/>
      <c r="AE925" s="104">
        <f>AVERAGE(W902,W903,W904,W905)</f>
        <v>14.5</v>
      </c>
      <c r="AF925" s="73">
        <f>$CZ$66</f>
        <v>9</v>
      </c>
    </row>
    <row r="926" spans="1:32" x14ac:dyDescent="0.3">
      <c r="A926" s="73" t="s">
        <v>136</v>
      </c>
      <c r="B926" s="104">
        <f>AVERAGE(G906,G907,G908,G909)</f>
        <v>0.41650000000000004</v>
      </c>
      <c r="C926" s="73">
        <f>$AZ$31</f>
        <v>24</v>
      </c>
      <c r="D926" s="104">
        <f>AVERAGE(H906,H907,H908,H909)</f>
        <v>21</v>
      </c>
      <c r="E926" s="73">
        <f>$AZ$66</f>
        <v>28</v>
      </c>
      <c r="F926" s="104">
        <f>AVERAGE(I906,I907,I908,I909)</f>
        <v>17.75</v>
      </c>
      <c r="G926" s="73">
        <f>$AZ$101</f>
        <v>19</v>
      </c>
      <c r="H926" s="104">
        <f>AVERAGE(J906,J907,J908,J909)</f>
        <v>21</v>
      </c>
      <c r="I926" s="73">
        <f>$AZ$136</f>
        <v>29</v>
      </c>
      <c r="J926" s="104">
        <f>AVERAGE(K906,K907,K908,K909)</f>
        <v>17</v>
      </c>
      <c r="K926" s="73">
        <f>$AZ$171</f>
        <v>19</v>
      </c>
      <c r="L926" s="104">
        <f>AVERAGE(L906,L907,L908,L909)</f>
        <v>7.5</v>
      </c>
      <c r="M926" s="73">
        <f>$AZ$206</f>
        <v>1</v>
      </c>
      <c r="N926" s="104">
        <f>AVERAGE(M906,M907,M908,M909)</f>
        <v>22.75</v>
      </c>
      <c r="O926" s="73">
        <f>$AZ$241</f>
        <v>29</v>
      </c>
      <c r="P926" s="104">
        <f>AVERAGE(N906,N907,N908,N909)</f>
        <v>17.5</v>
      </c>
      <c r="Q926" s="73">
        <f>$AZ$276</f>
        <v>20</v>
      </c>
      <c r="R926" s="104">
        <f>AVERAGE(O906,O907,O908,O909)</f>
        <v>24.25</v>
      </c>
      <c r="S926" s="81">
        <f>$AZ$311</f>
        <v>31</v>
      </c>
      <c r="T926" s="75"/>
      <c r="U926" s="104">
        <f>AVERAGE(Q906,Q907,Q908,Q909)</f>
        <v>20.25</v>
      </c>
      <c r="V926" s="73">
        <f>$CB$66</f>
        <v>25</v>
      </c>
      <c r="W926" s="104">
        <f>AVERAGE(R906,R907,R908,R909)</f>
        <v>21.75</v>
      </c>
      <c r="X926" s="73">
        <f>$CB$136</f>
        <v>28</v>
      </c>
      <c r="Y926" s="104">
        <f>AVERAGE(S906,S907,S908,S909)</f>
        <v>17.75</v>
      </c>
      <c r="Z926" s="81">
        <f>$CB$101</f>
        <v>20</v>
      </c>
      <c r="AA926" s="75"/>
      <c r="AB926" s="105">
        <f>AVERAGE(U906,U907,U908,U909)</f>
        <v>23.75</v>
      </c>
      <c r="AC926" s="73">
        <f>$DD$101</f>
        <v>30</v>
      </c>
      <c r="AD926" s="75"/>
      <c r="AE926" s="104">
        <f>AVERAGE(W906,W907,W908,W909)</f>
        <v>27</v>
      </c>
      <c r="AF926" s="73">
        <f>$DD$66</f>
        <v>32</v>
      </c>
    </row>
    <row r="927" spans="1:32" x14ac:dyDescent="0.3">
      <c r="A927" s="73" t="s">
        <v>137</v>
      </c>
      <c r="B927" s="104">
        <f>AVERAGE(G910:G911,G913:G914)</f>
        <v>0.41675000000000001</v>
      </c>
      <c r="C927" s="73">
        <f>$BD$31</f>
        <v>21</v>
      </c>
      <c r="D927" s="104">
        <f>AVERAGE(H910:H911,H913:H914)</f>
        <v>17</v>
      </c>
      <c r="E927" s="73">
        <f>$BD$66</f>
        <v>17</v>
      </c>
      <c r="F927" s="104">
        <f>AVERAGE(I910:I911,I913:I914)</f>
        <v>10.75</v>
      </c>
      <c r="G927" s="73">
        <f>$BD$101</f>
        <v>6</v>
      </c>
      <c r="H927" s="104">
        <f>AVERAGE(J910:J911,J913:J914)</f>
        <v>19</v>
      </c>
      <c r="I927" s="73">
        <f>$BD$136</f>
        <v>21</v>
      </c>
      <c r="J927" s="104">
        <f>AVERAGE(K910:K911,K913:K914)</f>
        <v>16.25</v>
      </c>
      <c r="K927" s="73">
        <f>$BD$171</f>
        <v>17</v>
      </c>
      <c r="L927" s="104">
        <f>AVERAGE(L910:L911,L913:L914)</f>
        <v>11.25</v>
      </c>
      <c r="M927" s="73">
        <f>$BD$206</f>
        <v>5</v>
      </c>
      <c r="N927" s="104">
        <f>AVERAGE(M910:M911,M913:M914)</f>
        <v>15.5</v>
      </c>
      <c r="O927" s="73">
        <f>$BD$241</f>
        <v>11</v>
      </c>
      <c r="P927" s="104">
        <f>AVERAGE(N910:N911,N913:N914)</f>
        <v>18.5</v>
      </c>
      <c r="Q927" s="73">
        <f>$BD$276</f>
        <v>21</v>
      </c>
      <c r="R927" s="104">
        <f>AVERAGE(O910:O911,O913:O914)</f>
        <v>16</v>
      </c>
      <c r="S927" s="81">
        <f>$BD$311</f>
        <v>17</v>
      </c>
      <c r="T927" s="75"/>
      <c r="U927" s="104">
        <f>AVERAGE(Q910:Q911,Q913:Q914)</f>
        <v>22.5</v>
      </c>
      <c r="V927" s="73">
        <f>$CF$66</f>
        <v>29</v>
      </c>
      <c r="W927" s="104">
        <f>AVERAGE(R910:R911,R913:R914)</f>
        <v>19.5</v>
      </c>
      <c r="X927" s="73">
        <f>$CF$136</f>
        <v>25</v>
      </c>
      <c r="Y927" s="104">
        <f>AVERAGE(S910:S911,S913:S914)</f>
        <v>19.75</v>
      </c>
      <c r="Z927" s="81">
        <f>$CF$101</f>
        <v>26</v>
      </c>
      <c r="AA927" s="75"/>
      <c r="AB927" s="105">
        <f>AVERAGE(U910:U911,U913:U914)</f>
        <v>20.75</v>
      </c>
      <c r="AC927" s="73">
        <f>$DH$101</f>
        <v>26</v>
      </c>
      <c r="AD927" s="75"/>
      <c r="AE927" s="104">
        <f>AVERAGE(W910:W911,W913:W914)</f>
        <v>18.75</v>
      </c>
      <c r="AF927" s="73">
        <f>$DH$66</f>
        <v>20</v>
      </c>
    </row>
    <row r="928" spans="1:32" x14ac:dyDescent="0.3">
      <c r="A928" s="73" t="s">
        <v>138</v>
      </c>
      <c r="B928" s="104">
        <f>AVERAGE(G915,G916,G917,G918,G919)</f>
        <v>0.46660000000000001</v>
      </c>
      <c r="C928" s="73">
        <f>$BH$31</f>
        <v>18</v>
      </c>
      <c r="D928" s="104">
        <f>AVERAGE(H915,H916,H917,H918,H919)</f>
        <v>20.2</v>
      </c>
      <c r="E928" s="73">
        <f>$BH$66</f>
        <v>28</v>
      </c>
      <c r="F928" s="104">
        <f>AVERAGE(I915,I916,I917,I918,I919)</f>
        <v>11.2</v>
      </c>
      <c r="G928" s="73">
        <f>$BH$101</f>
        <v>6</v>
      </c>
      <c r="H928" s="104">
        <f>AVERAGE(J915,J916,J917,J918,J919)</f>
        <v>23.2</v>
      </c>
      <c r="I928" s="73">
        <f>$BH$136</f>
        <v>32</v>
      </c>
      <c r="J928" s="104">
        <f>AVERAGE(K915,K916,K917,K918,K919)</f>
        <v>23</v>
      </c>
      <c r="K928" s="73">
        <f>$BH$171</f>
        <v>30</v>
      </c>
      <c r="L928" s="104">
        <f>AVERAGE(L915,L916,L917,L918,L919)</f>
        <v>22.4</v>
      </c>
      <c r="M928" s="73">
        <f>$BH$206</f>
        <v>28</v>
      </c>
      <c r="N928" s="104">
        <f>AVERAGE(M915,M916,M917,M918,M919)</f>
        <v>17.399999999999999</v>
      </c>
      <c r="O928" s="73">
        <f>$BH$241</f>
        <v>22</v>
      </c>
      <c r="P928" s="104">
        <f>AVERAGE(N915,N916,N917,N918,N919)</f>
        <v>19.600000000000001</v>
      </c>
      <c r="Q928" s="73">
        <f>$BH$276</f>
        <v>23</v>
      </c>
      <c r="R928" s="104">
        <f>AVERAGE(O915,O916,O917,O918,O919)</f>
        <v>15.6</v>
      </c>
      <c r="S928" s="81">
        <f>$BH$311</f>
        <v>12</v>
      </c>
      <c r="T928" s="80"/>
      <c r="U928" s="104">
        <f>AVERAGE(Q915,Q916,Q917,Q918,Q919)</f>
        <v>16.8</v>
      </c>
      <c r="V928" s="73">
        <f>$CJ$66</f>
        <v>16</v>
      </c>
      <c r="W928" s="104">
        <f>AVERAGE(R915,R916,R917,R918,R919)</f>
        <v>17.399999999999999</v>
      </c>
      <c r="X928" s="73">
        <f>$CJ$136</f>
        <v>21</v>
      </c>
      <c r="Y928" s="104">
        <f>AVERAGE(S915,S916,S917,S918,S919)</f>
        <v>18.2</v>
      </c>
      <c r="Z928" s="81">
        <f>$CJ$101</f>
        <v>21</v>
      </c>
      <c r="AA928" s="80"/>
      <c r="AB928" s="105">
        <f>AVERAGE(U915,U916,U917,U918,U919)</f>
        <v>15.2</v>
      </c>
      <c r="AC928" s="73">
        <f>$DL$101</f>
        <v>12</v>
      </c>
      <c r="AD928" s="80"/>
      <c r="AE928" s="104">
        <f>AVERAGE(W915,W916,W917,W918,W919)</f>
        <v>20.2</v>
      </c>
      <c r="AF928" s="73">
        <f>$DL$66</f>
        <v>26</v>
      </c>
    </row>
    <row r="930" spans="1:32" x14ac:dyDescent="0.3">
      <c r="A930" s="288" t="s">
        <v>101</v>
      </c>
      <c r="B930" s="289"/>
      <c r="C930" s="289"/>
      <c r="D930" s="289"/>
      <c r="E930" s="290"/>
    </row>
    <row r="931" spans="1:32" x14ac:dyDescent="0.3">
      <c r="A931" s="291"/>
      <c r="B931" s="292"/>
      <c r="C931" s="292"/>
      <c r="D931" s="292"/>
      <c r="E931" s="293"/>
    </row>
    <row r="932" spans="1:32" x14ac:dyDescent="0.3">
      <c r="A932" s="294"/>
      <c r="B932" s="295"/>
      <c r="C932" s="295"/>
      <c r="D932" s="295"/>
      <c r="E932" s="296"/>
      <c r="H932" s="306" t="s">
        <v>232</v>
      </c>
      <c r="I932" s="307"/>
      <c r="J932" s="307"/>
      <c r="K932" s="307"/>
      <c r="L932" s="307"/>
      <c r="M932" s="307"/>
      <c r="N932" s="307"/>
      <c r="O932" s="307"/>
      <c r="P932" s="307"/>
      <c r="Q932" s="307"/>
      <c r="R932" s="307"/>
      <c r="S932" s="307"/>
      <c r="T932" s="307"/>
      <c r="U932" s="307"/>
      <c r="V932" s="308"/>
      <c r="W932" s="86" t="s">
        <v>38</v>
      </c>
      <c r="X932" s="72"/>
      <c r="Y932" s="72"/>
      <c r="Z932" s="72"/>
      <c r="AA932" s="72"/>
      <c r="AB932" s="72"/>
      <c r="AC932" s="72"/>
      <c r="AD932" s="72"/>
      <c r="AE932" s="72"/>
      <c r="AF932" s="72"/>
    </row>
    <row r="933" spans="1:32" x14ac:dyDescent="0.3">
      <c r="A933" s="73" t="s">
        <v>139</v>
      </c>
      <c r="B933" s="96" t="s">
        <v>140</v>
      </c>
      <c r="C933" s="73" t="s">
        <v>141</v>
      </c>
      <c r="D933" s="98" t="s">
        <v>228</v>
      </c>
      <c r="E933" s="73" t="s">
        <v>142</v>
      </c>
      <c r="G933" s="73" t="s">
        <v>143</v>
      </c>
      <c r="H933" s="74" t="s">
        <v>144</v>
      </c>
      <c r="I933" s="74" t="s">
        <v>145</v>
      </c>
      <c r="J933" s="74" t="s">
        <v>146</v>
      </c>
      <c r="K933" s="74" t="s">
        <v>110</v>
      </c>
      <c r="L933" s="74" t="s">
        <v>111</v>
      </c>
      <c r="M933" s="74" t="s">
        <v>112</v>
      </c>
      <c r="N933" s="74" t="s">
        <v>113</v>
      </c>
      <c r="O933" s="89" t="s">
        <v>114</v>
      </c>
      <c r="P933" s="92"/>
      <c r="Q933" s="76" t="s">
        <v>33</v>
      </c>
      <c r="R933" s="74" t="s">
        <v>34</v>
      </c>
      <c r="S933" s="89" t="s">
        <v>35</v>
      </c>
      <c r="T933" s="71"/>
      <c r="U933" s="93" t="s">
        <v>149</v>
      </c>
      <c r="V933" s="92"/>
      <c r="W933" s="76" t="s">
        <v>150</v>
      </c>
      <c r="X933" s="72"/>
      <c r="Y933" s="72"/>
      <c r="Z933" s="72"/>
      <c r="AA933" s="72"/>
      <c r="AB933" s="72"/>
      <c r="AC933" s="72"/>
      <c r="AD933" s="72"/>
      <c r="AE933" s="72"/>
      <c r="AF933" s="72"/>
    </row>
    <row r="934" spans="1:32" x14ac:dyDescent="0.3">
      <c r="A934" s="73">
        <v>1</v>
      </c>
      <c r="B934" s="96">
        <v>44815</v>
      </c>
      <c r="C934" s="84" t="s">
        <v>167</v>
      </c>
      <c r="D934" s="99">
        <v>0.84722222222222221</v>
      </c>
      <c r="E934" s="85" t="s">
        <v>194</v>
      </c>
      <c r="G934" s="73">
        <f>$G$173</f>
        <v>0.66700000000000004</v>
      </c>
      <c r="H934" s="73">
        <f>DVOA!$F$177</f>
        <v>8</v>
      </c>
      <c r="I934" s="73">
        <f>DVOA!$F$179</f>
        <v>19</v>
      </c>
      <c r="J934" s="73">
        <f>DVOA!$F$183</f>
        <v>6</v>
      </c>
      <c r="K934" s="73">
        <f>DVOA!$F$186</f>
        <v>10</v>
      </c>
      <c r="L934" s="73">
        <f>DVOA!$F$187</f>
        <v>10</v>
      </c>
      <c r="M934" s="73">
        <f>DVOA!$F$188</f>
        <v>12</v>
      </c>
      <c r="N934" s="73">
        <f>DVOA!$F$191</f>
        <v>9</v>
      </c>
      <c r="O934" s="81">
        <f>DVOA!$F$180</f>
        <v>25</v>
      </c>
      <c r="P934" s="88"/>
      <c r="Q934" s="82">
        <f>DVOA!$AE$177</f>
        <v>15</v>
      </c>
      <c r="R934" s="73">
        <f>DVOA!$AE$178</f>
        <v>17</v>
      </c>
      <c r="S934" s="81">
        <f>DVOA!$AE$179</f>
        <v>4</v>
      </c>
      <c r="T934" s="75"/>
      <c r="U934" s="87">
        <f>DVOA!$AE$191</f>
        <v>4</v>
      </c>
      <c r="V934" s="88"/>
      <c r="W934" s="82">
        <f>DVOA!$AE$187</f>
        <v>6</v>
      </c>
      <c r="X934" s="72"/>
      <c r="Y934" s="72"/>
      <c r="Z934" s="72"/>
      <c r="AA934" s="72"/>
      <c r="AB934" s="72"/>
      <c r="AC934" s="72"/>
      <c r="AD934" s="72"/>
      <c r="AE934" s="72"/>
      <c r="AF934" s="72"/>
    </row>
    <row r="935" spans="1:32" x14ac:dyDescent="0.3">
      <c r="A935" s="73">
        <v>2</v>
      </c>
      <c r="B935" s="96">
        <v>44822</v>
      </c>
      <c r="C935" s="84" t="s">
        <v>178</v>
      </c>
      <c r="D935" s="99">
        <v>0.54166666666666663</v>
      </c>
      <c r="E935" s="85" t="s">
        <v>170</v>
      </c>
      <c r="G935" s="73">
        <f>$G$12</f>
        <v>0.33300000000000002</v>
      </c>
      <c r="H935" s="73">
        <f>DVOA!$F$471</f>
        <v>10</v>
      </c>
      <c r="I935" s="73">
        <f>DVOA!$F$473</f>
        <v>18</v>
      </c>
      <c r="J935" s="73">
        <f>DVOA!$F$477</f>
        <v>11</v>
      </c>
      <c r="K935" s="73">
        <f>DVOA!$F$480</f>
        <v>16</v>
      </c>
      <c r="L935" s="73">
        <f>DVOA!$F$481</f>
        <v>9</v>
      </c>
      <c r="M935" s="73">
        <f>DVOA!$F$482</f>
        <v>25</v>
      </c>
      <c r="N935" s="73">
        <f>DVOA!$F$485</f>
        <v>3</v>
      </c>
      <c r="O935" s="81">
        <f>DVOA!$F$474</f>
        <v>4</v>
      </c>
      <c r="P935" s="88"/>
      <c r="Q935" s="82">
        <f>DVOA!$AE$471</f>
        <v>26</v>
      </c>
      <c r="R935" s="73">
        <f>DVOA!$AE$472</f>
        <v>28</v>
      </c>
      <c r="S935" s="81">
        <f>DVOA!$AE$473</f>
        <v>13</v>
      </c>
      <c r="T935" s="75"/>
      <c r="U935" s="87">
        <f>DVOA!$AE$485</f>
        <v>32</v>
      </c>
      <c r="V935" s="88"/>
      <c r="W935" s="82">
        <f>DVOA!$AE$481</f>
        <v>27</v>
      </c>
      <c r="X935" s="72"/>
      <c r="Y935" s="72"/>
      <c r="Z935" s="72"/>
      <c r="AA935" s="72"/>
      <c r="AB935" s="72"/>
      <c r="AC935" s="72"/>
      <c r="AD935" s="72"/>
      <c r="AE935" s="72"/>
      <c r="AF935" s="72"/>
    </row>
    <row r="936" spans="1:32" x14ac:dyDescent="0.3">
      <c r="A936" s="73">
        <v>3</v>
      </c>
      <c r="B936" s="96">
        <v>44829</v>
      </c>
      <c r="C936" s="85" t="s">
        <v>158</v>
      </c>
      <c r="D936" s="99">
        <v>0.68402777777777779</v>
      </c>
      <c r="E936" s="85" t="s">
        <v>170</v>
      </c>
      <c r="G936" s="73">
        <f>$G$109</f>
        <v>0.66700000000000004</v>
      </c>
      <c r="H936" s="73">
        <f>DVOA!$F$240</f>
        <v>19</v>
      </c>
      <c r="I936" s="73">
        <f>DVOA!$F$242</f>
        <v>32</v>
      </c>
      <c r="J936" s="73">
        <f>DVOA!$F$246</f>
        <v>13</v>
      </c>
      <c r="K936" s="73">
        <f>DVOA!$F$249</f>
        <v>32</v>
      </c>
      <c r="L936" s="73">
        <f>DVOA!$F$250</f>
        <v>3</v>
      </c>
      <c r="M936" s="73">
        <f>DVOA!$F$251</f>
        <v>5</v>
      </c>
      <c r="N936" s="73">
        <f>DVOA!$F$254</f>
        <v>14</v>
      </c>
      <c r="O936" s="81">
        <f>DVOA!$F$243</f>
        <v>17</v>
      </c>
      <c r="P936" s="88"/>
      <c r="Q936" s="82">
        <f>DVOA!$AE$240</f>
        <v>9</v>
      </c>
      <c r="R936" s="73">
        <f>DVOA!$AE$241</f>
        <v>13</v>
      </c>
      <c r="S936" s="81">
        <f>DVOA!$AE$242</f>
        <v>7</v>
      </c>
      <c r="T936" s="75"/>
      <c r="U936" s="87">
        <f>DVOA!$AE$254</f>
        <v>14</v>
      </c>
      <c r="V936" s="88"/>
      <c r="W936" s="82">
        <f>DVOA!$AE$250</f>
        <v>12</v>
      </c>
      <c r="X936" s="72"/>
      <c r="Y936" s="72"/>
      <c r="Z936" s="72"/>
      <c r="AA936" s="72"/>
      <c r="AB936" s="72"/>
      <c r="AC936" s="72"/>
      <c r="AD936" s="72"/>
      <c r="AE936" s="72"/>
      <c r="AF936" s="72"/>
    </row>
    <row r="937" spans="1:32" x14ac:dyDescent="0.3">
      <c r="A937" s="73">
        <v>4</v>
      </c>
      <c r="B937" s="96">
        <v>44836</v>
      </c>
      <c r="C937" s="84" t="s">
        <v>186</v>
      </c>
      <c r="D937" s="99">
        <v>0.84722222222222221</v>
      </c>
      <c r="E937" s="85" t="s">
        <v>194</v>
      </c>
      <c r="G937" s="73">
        <f>$G$6</f>
        <v>0.66700000000000004</v>
      </c>
      <c r="H937" s="73">
        <f>DVOA!$F$324</f>
        <v>9</v>
      </c>
      <c r="I937" s="73">
        <f>DVOA!$F$326</f>
        <v>6</v>
      </c>
      <c r="J937" s="73">
        <f>DVOA!$F$330</f>
        <v>14</v>
      </c>
      <c r="K937" s="73">
        <f>DVOA!$F$333</f>
        <v>29</v>
      </c>
      <c r="L937" s="73">
        <f>DVOA!$F$334</f>
        <v>14</v>
      </c>
      <c r="M937" s="73">
        <f>DVOA!$F$335</f>
        <v>21</v>
      </c>
      <c r="N937" s="73">
        <f>DVOA!$F$338</f>
        <v>8</v>
      </c>
      <c r="O937" s="81">
        <f>DVOA!$F$327</f>
        <v>21</v>
      </c>
      <c r="P937" s="88"/>
      <c r="Q937" s="82">
        <f>DVOA!$AE$324</f>
        <v>10</v>
      </c>
      <c r="R937" s="73">
        <f>DVOA!$AE$325</f>
        <v>7</v>
      </c>
      <c r="S937" s="81">
        <f>DVOA!$AE$326</f>
        <v>29</v>
      </c>
      <c r="T937" s="75"/>
      <c r="U937" s="87">
        <f>DVOA!$AE$338</f>
        <v>30</v>
      </c>
      <c r="V937" s="88"/>
      <c r="W937" s="82">
        <f>DVOA!$AE$334</f>
        <v>8</v>
      </c>
      <c r="X937" s="72"/>
      <c r="Y937" s="72"/>
      <c r="Z937" s="72"/>
      <c r="AA937" s="72"/>
      <c r="AB937" s="72"/>
      <c r="AC937" s="72"/>
      <c r="AD937" s="72"/>
      <c r="AE937" s="72"/>
      <c r="AF937" s="72"/>
    </row>
    <row r="938" spans="1:32" x14ac:dyDescent="0.3">
      <c r="A938" s="73">
        <v>5</v>
      </c>
      <c r="B938" s="96">
        <v>44843</v>
      </c>
      <c r="C938" s="84" t="s">
        <v>199</v>
      </c>
      <c r="D938" s="99">
        <v>0.54166666666666663</v>
      </c>
      <c r="E938" s="85" t="s">
        <v>170</v>
      </c>
      <c r="G938" s="73">
        <f>$G$22</f>
        <v>0.33300000000000002</v>
      </c>
      <c r="H938" s="73">
        <f>DVOA!$F$30</f>
        <v>27</v>
      </c>
      <c r="I938" s="73">
        <f>DVOA!$F$32</f>
        <v>27</v>
      </c>
      <c r="J938" s="73">
        <f>DVOA!$F$36</f>
        <v>24</v>
      </c>
      <c r="K938" s="73">
        <f>DVOA!$F$39</f>
        <v>17</v>
      </c>
      <c r="L938" s="73">
        <f>DVOA!$F$40</f>
        <v>25</v>
      </c>
      <c r="M938" s="73">
        <f>DVOA!$F$41</f>
        <v>26</v>
      </c>
      <c r="N938" s="73">
        <f>DVOA!$F$44</f>
        <v>24</v>
      </c>
      <c r="O938" s="81">
        <f>DVOA!$F$33</f>
        <v>10</v>
      </c>
      <c r="P938" s="88"/>
      <c r="Q938" s="82">
        <f>DVOA!$AE$30</f>
        <v>8</v>
      </c>
      <c r="R938" s="73">
        <f>DVOA!$AE$31</f>
        <v>9</v>
      </c>
      <c r="S938" s="81">
        <f>DVOA!$AE$32</f>
        <v>8</v>
      </c>
      <c r="T938" s="75"/>
      <c r="U938" s="87">
        <f>DVOA!$AE$44</f>
        <v>6</v>
      </c>
      <c r="V938" s="88"/>
      <c r="W938" s="82">
        <f>DVOA!$AE$40</f>
        <v>14</v>
      </c>
      <c r="X938" s="72"/>
      <c r="Y938" s="72"/>
      <c r="Z938" s="72"/>
      <c r="AA938" s="72"/>
      <c r="AB938" s="72"/>
      <c r="AC938" s="72"/>
      <c r="AD938" s="72"/>
      <c r="AE938" s="72"/>
      <c r="AF938" s="72"/>
    </row>
    <row r="939" spans="1:32" x14ac:dyDescent="0.3">
      <c r="A939" s="73">
        <v>6</v>
      </c>
      <c r="B939" s="96">
        <v>44850</v>
      </c>
      <c r="C939" s="84" t="s">
        <v>191</v>
      </c>
      <c r="D939" s="99">
        <v>0.54166666666666663</v>
      </c>
      <c r="E939" s="85" t="s">
        <v>170</v>
      </c>
      <c r="G939" s="73">
        <f>$G$50</f>
        <v>0.33300000000000002</v>
      </c>
      <c r="H939" s="73">
        <f>DVOA!$F$555</f>
        <v>12</v>
      </c>
      <c r="I939" s="73">
        <f>DVOA!$F$557</f>
        <v>17</v>
      </c>
      <c r="J939" s="73">
        <f>DVOA!$F$561</f>
        <v>12</v>
      </c>
      <c r="K939" s="73">
        <f>DVOA!$F$564</f>
        <v>26</v>
      </c>
      <c r="L939" s="73">
        <f>DVOA!$F$565</f>
        <v>15</v>
      </c>
      <c r="M939" s="73">
        <f>DVOA!$F$566</f>
        <v>6</v>
      </c>
      <c r="N939" s="73">
        <f>DVOA!$F$569</f>
        <v>4</v>
      </c>
      <c r="O939" s="81">
        <f>DVOA!$F$558</f>
        <v>20</v>
      </c>
      <c r="P939" s="88"/>
      <c r="Q939" s="82">
        <f>DVOA!$AE$555</f>
        <v>16</v>
      </c>
      <c r="R939" s="73">
        <f>DVOA!$AE$556</f>
        <v>21</v>
      </c>
      <c r="S939" s="81">
        <f>DVOA!$AE$557</f>
        <v>12</v>
      </c>
      <c r="T939" s="75"/>
      <c r="U939" s="87">
        <f>DVOA!$AE$569</f>
        <v>21</v>
      </c>
      <c r="V939" s="88"/>
      <c r="W939" s="82">
        <f>DVOA!$AE$565</f>
        <v>16</v>
      </c>
      <c r="X939" s="72"/>
      <c r="Y939" s="72"/>
      <c r="Z939" s="72"/>
      <c r="AA939" s="72"/>
      <c r="AB939" s="72"/>
      <c r="AC939" s="72"/>
      <c r="AD939" s="72"/>
      <c r="AE939" s="72"/>
      <c r="AF939" s="72"/>
    </row>
    <row r="940" spans="1:32" x14ac:dyDescent="0.3">
      <c r="A940" s="73">
        <v>7</v>
      </c>
      <c r="B940" s="96">
        <v>44857</v>
      </c>
      <c r="C940" s="84" t="s">
        <v>181</v>
      </c>
      <c r="D940" s="99">
        <v>0.54166666666666663</v>
      </c>
      <c r="E940" s="85" t="s">
        <v>170</v>
      </c>
      <c r="G940" s="73">
        <f>$G$9</f>
        <v>0.33300000000000002</v>
      </c>
      <c r="H940" s="73">
        <f>DVOA!$F$93</f>
        <v>14</v>
      </c>
      <c r="I940" s="73">
        <f>DVOA!$F$95</f>
        <v>13</v>
      </c>
      <c r="J940" s="73">
        <f>DVOA!$F$99</f>
        <v>17</v>
      </c>
      <c r="K940" s="73">
        <f>DVOA!$F$102</f>
        <v>15</v>
      </c>
      <c r="L940" s="73">
        <f>DVOA!$F$103</f>
        <v>8</v>
      </c>
      <c r="M940" s="73">
        <f>DVOA!$F$104</f>
        <v>20</v>
      </c>
      <c r="N940" s="73">
        <f>DVOA!$F$107</f>
        <v>27</v>
      </c>
      <c r="O940" s="81">
        <f>DVOA!$F$96</f>
        <v>6</v>
      </c>
      <c r="P940" s="88"/>
      <c r="Q940" s="82">
        <f>DVOA!$AE$93</f>
        <v>25</v>
      </c>
      <c r="R940" s="73">
        <f>DVOA!$AE$94</f>
        <v>30</v>
      </c>
      <c r="S940" s="81">
        <f>DVOA!$AE$95</f>
        <v>9</v>
      </c>
      <c r="T940" s="75"/>
      <c r="U940" s="87">
        <f>DVOA!$AE$107</f>
        <v>5</v>
      </c>
      <c r="V940" s="88"/>
      <c r="W940" s="82">
        <f>DVOA!$AE$103</f>
        <v>18</v>
      </c>
      <c r="X940" s="72"/>
      <c r="Y940" s="72"/>
      <c r="Z940" s="72"/>
      <c r="AA940" s="72"/>
      <c r="AB940" s="72"/>
      <c r="AC940" s="72"/>
      <c r="AD940" s="72"/>
      <c r="AE940" s="72"/>
      <c r="AF940" s="72"/>
    </row>
    <row r="941" spans="1:32" x14ac:dyDescent="0.3">
      <c r="A941" s="73">
        <v>8</v>
      </c>
      <c r="B941" s="96">
        <v>44861</v>
      </c>
      <c r="C941" s="84" t="s">
        <v>203</v>
      </c>
      <c r="D941" s="99">
        <v>0.84375</v>
      </c>
      <c r="E941" s="85" t="s">
        <v>221</v>
      </c>
      <c r="G941" s="85">
        <f>$G$53</f>
        <v>0.66700000000000004</v>
      </c>
      <c r="H941" s="85">
        <f>DVOA!$F$51</f>
        <v>18</v>
      </c>
      <c r="I941" s="85">
        <f>DVOA!$F$53</f>
        <v>23</v>
      </c>
      <c r="J941" s="85">
        <f>DVOA!$F$57</f>
        <v>15</v>
      </c>
      <c r="K941" s="85">
        <f>DVOA!$F$60</f>
        <v>20</v>
      </c>
      <c r="L941" s="85">
        <f>DVOA!$F$61</f>
        <v>18</v>
      </c>
      <c r="M941" s="85">
        <f>DVOA!$F$62</f>
        <v>1</v>
      </c>
      <c r="N941" s="85">
        <f>DVOA!$F$65</f>
        <v>26</v>
      </c>
      <c r="O941" s="90">
        <f>DVOA!$F$54</f>
        <v>14</v>
      </c>
      <c r="P941" s="88"/>
      <c r="Q941" s="91">
        <f>DVOA!$AE$51</f>
        <v>1</v>
      </c>
      <c r="R941" s="85">
        <f>DVOA!$AE$52</f>
        <v>1</v>
      </c>
      <c r="S941" s="90">
        <f>DVOA!$AE$53</f>
        <v>19</v>
      </c>
      <c r="T941" s="75"/>
      <c r="U941" s="94">
        <f>DVOA!$AE$65</f>
        <v>1</v>
      </c>
      <c r="V941" s="88"/>
      <c r="W941" s="82">
        <f>DVOA!$AE$61</f>
        <v>3</v>
      </c>
      <c r="X941" s="72"/>
      <c r="Y941" s="72"/>
      <c r="Z941" s="72"/>
      <c r="AA941" s="72"/>
      <c r="AB941" s="72"/>
      <c r="AC941" s="72"/>
      <c r="AD941" s="72"/>
      <c r="AE941" s="72"/>
      <c r="AF941" s="72"/>
    </row>
    <row r="942" spans="1:32" x14ac:dyDescent="0.3">
      <c r="A942" s="73">
        <v>9</v>
      </c>
      <c r="B942" s="96">
        <v>44871</v>
      </c>
      <c r="C942" s="84" t="s">
        <v>164</v>
      </c>
      <c r="D942" s="99">
        <v>0.68402777777777779</v>
      </c>
      <c r="E942" s="84" t="s">
        <v>169</v>
      </c>
      <c r="F942" s="113"/>
      <c r="G942" s="84">
        <f>$G$8</f>
        <v>0.66700000000000004</v>
      </c>
      <c r="H942" s="73">
        <f>DVOA!$F$387</f>
        <v>16</v>
      </c>
      <c r="I942" s="73">
        <f>DVOA!$F$389</f>
        <v>4</v>
      </c>
      <c r="J942" s="73">
        <f>DVOA!$F$393</f>
        <v>22</v>
      </c>
      <c r="K942" s="73">
        <f>DVOA!$F$396</f>
        <v>30</v>
      </c>
      <c r="L942" s="73">
        <f>DVOA!$F$397</f>
        <v>30</v>
      </c>
      <c r="M942" s="73">
        <f>DVOA!$F$398</f>
        <v>7</v>
      </c>
      <c r="N942" s="73">
        <f>DVOA!$F$401</f>
        <v>17</v>
      </c>
      <c r="O942" s="110">
        <f>DVOA!$F$390</f>
        <v>2</v>
      </c>
      <c r="P942" s="88"/>
      <c r="Q942" s="112">
        <f>DVOA!$AE$387</f>
        <v>18</v>
      </c>
      <c r="R942" s="73">
        <f>DVOA!$AE$388</f>
        <v>16</v>
      </c>
      <c r="S942" s="110">
        <f>DVOA!$AE$389</f>
        <v>14</v>
      </c>
      <c r="T942" s="75"/>
      <c r="U942" s="111">
        <f>DVOA!$AE$401</f>
        <v>31</v>
      </c>
      <c r="V942" s="88"/>
      <c r="W942" s="112">
        <f>DVOA!$AE$397</f>
        <v>24</v>
      </c>
      <c r="X942" s="72"/>
      <c r="Y942" s="72"/>
      <c r="Z942" s="72"/>
      <c r="AA942" s="72"/>
      <c r="AB942" s="72"/>
      <c r="AC942" s="72"/>
      <c r="AD942" s="72"/>
      <c r="AE942" s="72"/>
      <c r="AF942" s="72"/>
    </row>
    <row r="943" spans="1:32" x14ac:dyDescent="0.3">
      <c r="A943" s="73">
        <v>10</v>
      </c>
      <c r="B943" s="96">
        <v>44878</v>
      </c>
      <c r="C943" s="84" t="s">
        <v>168</v>
      </c>
      <c r="D943" s="99">
        <v>0.39583333333333331</v>
      </c>
      <c r="E943" s="85" t="s">
        <v>172</v>
      </c>
      <c r="G943" s="73">
        <f>$G$11</f>
        <v>0.33300000000000002</v>
      </c>
      <c r="H943" s="73">
        <f>DVOA!$F$597</f>
        <v>3</v>
      </c>
      <c r="I943" s="73">
        <f>DVOA!$F$599</f>
        <v>3</v>
      </c>
      <c r="J943" s="73">
        <f>DVOA!$F$603</f>
        <v>5</v>
      </c>
      <c r="K943" s="73">
        <f>DVOA!$F$606</f>
        <v>5</v>
      </c>
      <c r="L943" s="73">
        <f>DVOA!$F$607</f>
        <v>11</v>
      </c>
      <c r="M943" s="73">
        <f>DVOA!$F$608</f>
        <v>32</v>
      </c>
      <c r="N943" s="73">
        <f>DVOA!$F$611</f>
        <v>2</v>
      </c>
      <c r="O943" s="81">
        <f>DVOA!$F$600</f>
        <v>5</v>
      </c>
      <c r="P943" s="88"/>
      <c r="Q943" s="82">
        <f>DVOA!$AE$597</f>
        <v>23</v>
      </c>
      <c r="R943" s="73">
        <f>DVOA!$AE$598</f>
        <v>19</v>
      </c>
      <c r="S943" s="81">
        <f>DVOA!$AE$599</f>
        <v>20</v>
      </c>
      <c r="T943" s="75"/>
      <c r="U943" s="87">
        <f>DVOA!$AE$611</f>
        <v>16</v>
      </c>
      <c r="V943" s="88"/>
      <c r="W943" s="82">
        <f>DVOA!$AE$607</f>
        <v>9</v>
      </c>
      <c r="X943" s="72"/>
      <c r="Y943" s="72"/>
      <c r="Z943" s="72"/>
      <c r="AA943" s="72"/>
      <c r="AB943" s="72"/>
      <c r="AC943" s="72"/>
      <c r="AD943" s="72"/>
      <c r="AE943" s="72"/>
      <c r="AF943" s="72"/>
    </row>
    <row r="944" spans="1:32" x14ac:dyDescent="0.3">
      <c r="A944" s="73">
        <v>11</v>
      </c>
      <c r="B944" s="96" t="s">
        <v>147</v>
      </c>
      <c r="C944" s="101" t="s">
        <v>162</v>
      </c>
      <c r="D944" s="102" t="s">
        <v>162</v>
      </c>
      <c r="E944" s="101" t="s">
        <v>162</v>
      </c>
      <c r="G944" s="101" t="s">
        <v>162</v>
      </c>
      <c r="H944" s="101" t="s">
        <v>162</v>
      </c>
      <c r="I944" s="101" t="s">
        <v>162</v>
      </c>
      <c r="J944" s="101" t="s">
        <v>162</v>
      </c>
      <c r="K944" s="101" t="s">
        <v>162</v>
      </c>
      <c r="L944" s="101" t="s">
        <v>162</v>
      </c>
      <c r="M944" s="101" t="s">
        <v>162</v>
      </c>
      <c r="N944" s="101" t="s">
        <v>162</v>
      </c>
      <c r="O944" s="101" t="s">
        <v>162</v>
      </c>
      <c r="P944" s="88"/>
      <c r="Q944" s="101" t="s">
        <v>162</v>
      </c>
      <c r="R944" s="101" t="s">
        <v>162</v>
      </c>
      <c r="S944" s="101" t="s">
        <v>162</v>
      </c>
      <c r="T944" s="75"/>
      <c r="U944" s="101" t="s">
        <v>162</v>
      </c>
      <c r="V944" s="88"/>
      <c r="W944" s="101" t="s">
        <v>162</v>
      </c>
      <c r="X944" s="72"/>
      <c r="Y944" s="72"/>
      <c r="Z944" s="72"/>
      <c r="AA944" s="72"/>
      <c r="AB944" s="72"/>
      <c r="AC944" s="72"/>
      <c r="AD944" s="72"/>
      <c r="AE944" s="72"/>
      <c r="AF944" s="72"/>
    </row>
    <row r="945" spans="1:32" x14ac:dyDescent="0.3">
      <c r="A945" s="73">
        <v>12</v>
      </c>
      <c r="B945" s="96">
        <v>44892</v>
      </c>
      <c r="C945" s="84" t="s">
        <v>156</v>
      </c>
      <c r="D945" s="99">
        <v>0.54166666666666663</v>
      </c>
      <c r="E945" s="84" t="s">
        <v>170</v>
      </c>
      <c r="G945" s="77">
        <f>$G$41</f>
        <v>0.66700000000000004</v>
      </c>
      <c r="H945" s="73">
        <f>DVOA!$F$156</f>
        <v>23</v>
      </c>
      <c r="I945" s="73">
        <f>DVOA!$F$158</f>
        <v>26</v>
      </c>
      <c r="J945" s="73">
        <f>DVOA!$F$162</f>
        <v>21</v>
      </c>
      <c r="K945" s="73">
        <f>DVOA!$F$165</f>
        <v>11</v>
      </c>
      <c r="L945" s="73">
        <f>DVOA!$F$166</f>
        <v>19</v>
      </c>
      <c r="M945" s="73">
        <f>DVOA!$F$167</f>
        <v>15</v>
      </c>
      <c r="N945" s="73">
        <f>DVOA!$F$170</f>
        <v>12</v>
      </c>
      <c r="O945" s="81">
        <f>DVOA!$F$159</f>
        <v>19</v>
      </c>
      <c r="P945" s="88"/>
      <c r="Q945" s="82">
        <f>DVOA!$AE$156</f>
        <v>3</v>
      </c>
      <c r="R945" s="73">
        <f>DVOA!$AE$157</f>
        <v>6</v>
      </c>
      <c r="S945" s="81">
        <f>DVOA!$AE$158</f>
        <v>2</v>
      </c>
      <c r="T945" s="75"/>
      <c r="U945" s="87">
        <f>DVOA!$AE$170</f>
        <v>12</v>
      </c>
      <c r="V945" s="88"/>
      <c r="W945" s="82">
        <f>DVOA!$AE$166</f>
        <v>7</v>
      </c>
      <c r="X945" s="72"/>
      <c r="Y945" s="72"/>
      <c r="Z945" s="72"/>
      <c r="AA945" s="72"/>
      <c r="AB945" s="72"/>
      <c r="AC945" s="72"/>
      <c r="AD945" s="72"/>
      <c r="AE945" s="72"/>
      <c r="AF945" s="72"/>
    </row>
    <row r="946" spans="1:32" x14ac:dyDescent="0.3">
      <c r="A946" s="73">
        <v>13</v>
      </c>
      <c r="B946" s="96">
        <v>44900</v>
      </c>
      <c r="C946" s="85" t="s">
        <v>184</v>
      </c>
      <c r="D946" s="99">
        <v>0.84375</v>
      </c>
      <c r="E946" s="85" t="s">
        <v>171</v>
      </c>
      <c r="G946" s="73">
        <f>$G$12</f>
        <v>0.33300000000000002</v>
      </c>
      <c r="H946" s="73">
        <f>DVOA!$F$471</f>
        <v>10</v>
      </c>
      <c r="I946" s="73">
        <f>DVOA!$F$473</f>
        <v>18</v>
      </c>
      <c r="J946" s="73">
        <f>DVOA!$F$477</f>
        <v>11</v>
      </c>
      <c r="K946" s="73">
        <f>DVOA!$F$480</f>
        <v>16</v>
      </c>
      <c r="L946" s="73">
        <f>DVOA!$F$481</f>
        <v>9</v>
      </c>
      <c r="M946" s="73">
        <f>DVOA!$F$482</f>
        <v>25</v>
      </c>
      <c r="N946" s="73">
        <f>DVOA!$F$485</f>
        <v>3</v>
      </c>
      <c r="O946" s="81">
        <f>DVOA!$F$474</f>
        <v>4</v>
      </c>
      <c r="P946" s="88"/>
      <c r="Q946" s="82">
        <f>DVOA!$AE$471</f>
        <v>26</v>
      </c>
      <c r="R946" s="73">
        <f>DVOA!$AE$472</f>
        <v>28</v>
      </c>
      <c r="S946" s="81">
        <f>DVOA!$AE$473</f>
        <v>13</v>
      </c>
      <c r="T946" s="75"/>
      <c r="U946" s="87">
        <f>DVOA!$AE$485</f>
        <v>32</v>
      </c>
      <c r="V946" s="88"/>
      <c r="W946" s="82">
        <f>DVOA!$AE$481</f>
        <v>27</v>
      </c>
      <c r="X946" s="72"/>
      <c r="Y946" s="72"/>
      <c r="Z946" s="72"/>
      <c r="AA946" s="72"/>
      <c r="AB946" s="72"/>
      <c r="AC946" s="72"/>
      <c r="AD946" s="72"/>
      <c r="AE946" s="72"/>
      <c r="AF946" s="72"/>
    </row>
    <row r="947" spans="1:32" x14ac:dyDescent="0.3">
      <c r="A947" s="73">
        <v>14</v>
      </c>
      <c r="B947" s="96">
        <v>44906</v>
      </c>
      <c r="C947" s="84" t="s">
        <v>159</v>
      </c>
      <c r="D947" s="99">
        <v>0.68402777777777779</v>
      </c>
      <c r="E947" s="85" t="s">
        <v>170</v>
      </c>
      <c r="G947" s="73">
        <f>$G$16</f>
        <v>0.33300000000000002</v>
      </c>
      <c r="H947" s="73">
        <f>DVOA!$F$576</f>
        <v>30</v>
      </c>
      <c r="I947" s="73">
        <f>DVOA!$F$578</f>
        <v>21</v>
      </c>
      <c r="J947" s="73">
        <f>DVOA!$F$582</f>
        <v>31</v>
      </c>
      <c r="K947" s="73">
        <f>DVOA!$F$585</f>
        <v>28</v>
      </c>
      <c r="L947" s="73">
        <f>DVOA!$F$586</f>
        <v>29</v>
      </c>
      <c r="M947" s="73">
        <f>DVOA!$F$587</f>
        <v>9</v>
      </c>
      <c r="N947" s="73">
        <f>DVOA!$F$590</f>
        <v>31</v>
      </c>
      <c r="O947" s="81">
        <f>DVOA!$F$579</f>
        <v>26</v>
      </c>
      <c r="P947" s="88"/>
      <c r="Q947" s="82">
        <f>DVOA!$AE$576</f>
        <v>12</v>
      </c>
      <c r="R947" s="73">
        <f>DVOA!$AE$577</f>
        <v>11</v>
      </c>
      <c r="S947" s="81">
        <f>DVOA!$AE$578</f>
        <v>22</v>
      </c>
      <c r="T947" s="75"/>
      <c r="U947" s="87">
        <f>DVOA!$AE$590</f>
        <v>3</v>
      </c>
      <c r="V947" s="88"/>
      <c r="W947" s="82">
        <f>DVOA!$AE$586</f>
        <v>21</v>
      </c>
      <c r="X947" s="72"/>
      <c r="Y947" s="72"/>
      <c r="Z947" s="72"/>
      <c r="AA947" s="72"/>
      <c r="AB947" s="72"/>
      <c r="AC947" s="72"/>
      <c r="AD947" s="72"/>
      <c r="AE947" s="72"/>
      <c r="AF947" s="72"/>
    </row>
    <row r="948" spans="1:32" x14ac:dyDescent="0.3">
      <c r="A948" s="73">
        <v>15</v>
      </c>
      <c r="B948" s="96">
        <v>44913</v>
      </c>
      <c r="C948" s="85" t="s">
        <v>189</v>
      </c>
      <c r="D948" s="99">
        <v>0.68402777777777779</v>
      </c>
      <c r="E948" s="85" t="s">
        <v>169</v>
      </c>
      <c r="G948" s="73">
        <f>$G$44</f>
        <v>0.33300000000000002</v>
      </c>
      <c r="H948" s="73">
        <f>DVOA!$F$135</f>
        <v>7</v>
      </c>
      <c r="I948" s="73">
        <f>DVOA!$F$137</f>
        <v>9</v>
      </c>
      <c r="J948" s="73">
        <f>DVOA!$F$141</f>
        <v>8</v>
      </c>
      <c r="K948" s="73">
        <f>DVOA!$F$144</f>
        <v>6</v>
      </c>
      <c r="L948" s="73">
        <f>DVOA!$F$145</f>
        <v>22</v>
      </c>
      <c r="M948" s="73">
        <f>DVOA!$F$146</f>
        <v>4</v>
      </c>
      <c r="N948" s="73">
        <f>DVOA!$F$149</f>
        <v>23</v>
      </c>
      <c r="O948" s="81">
        <f>DVOA!$F$138</f>
        <v>9</v>
      </c>
      <c r="P948" s="88"/>
      <c r="Q948" s="82">
        <f>DVOA!$AE$135</f>
        <v>31</v>
      </c>
      <c r="R948" s="73">
        <f>DVOA!$AE$136</f>
        <v>26</v>
      </c>
      <c r="S948" s="81">
        <f>DVOA!$AE$137</f>
        <v>30</v>
      </c>
      <c r="T948" s="75"/>
      <c r="U948" s="87">
        <f>DVOA!$AE$149</f>
        <v>19</v>
      </c>
      <c r="V948" s="88"/>
      <c r="W948" s="82">
        <f>DVOA!$AE$145</f>
        <v>20</v>
      </c>
      <c r="X948" s="72"/>
      <c r="Y948" s="72"/>
      <c r="Z948" s="72"/>
      <c r="AA948" s="72"/>
      <c r="AB948" s="72"/>
      <c r="AC948" s="72"/>
      <c r="AD948" s="72"/>
      <c r="AE948" s="72"/>
      <c r="AF948" s="72"/>
    </row>
    <row r="949" spans="1:32" x14ac:dyDescent="0.3">
      <c r="A949" s="73">
        <v>16</v>
      </c>
      <c r="B949" s="96">
        <v>44920</v>
      </c>
      <c r="C949" s="84" t="s">
        <v>202</v>
      </c>
      <c r="D949" s="99">
        <v>0.84722222222222221</v>
      </c>
      <c r="E949" s="85" t="s">
        <v>194</v>
      </c>
      <c r="G949" s="73">
        <f>$G$54</f>
        <v>0.33300000000000002</v>
      </c>
      <c r="H949" s="73">
        <f>DVOA!$F$9</f>
        <v>31</v>
      </c>
      <c r="I949" s="73">
        <f>DVOA!$F$11</f>
        <v>14</v>
      </c>
      <c r="J949" s="73">
        <f>DVOA!$F$15</f>
        <v>30</v>
      </c>
      <c r="K949" s="73">
        <f>DVOA!$F$18</f>
        <v>9</v>
      </c>
      <c r="L949" s="73">
        <f>DVOA!$F$19</f>
        <v>7</v>
      </c>
      <c r="M949" s="73">
        <f>DVOA!$F$20</f>
        <v>24</v>
      </c>
      <c r="N949" s="73">
        <f>DVOA!$F$23</f>
        <v>32</v>
      </c>
      <c r="O949" s="81">
        <f>DVOA!$F$12</f>
        <v>32</v>
      </c>
      <c r="P949" s="88"/>
      <c r="Q949" s="82">
        <f>DVOA!$AE$9</f>
        <v>21</v>
      </c>
      <c r="R949" s="73">
        <f>DVOA!$AE$10</f>
        <v>24</v>
      </c>
      <c r="S949" s="81">
        <f>DVOA!$AE$11</f>
        <v>16</v>
      </c>
      <c r="T949" s="75"/>
      <c r="U949" s="87">
        <f>DVOA!$AE$23</f>
        <v>27</v>
      </c>
      <c r="V949" s="88"/>
      <c r="W949" s="82">
        <f>DVOA!$AE$19</f>
        <v>31</v>
      </c>
      <c r="X949" s="72"/>
      <c r="Y949" s="72"/>
      <c r="Z949" s="72"/>
      <c r="AA949" s="72"/>
      <c r="AB949" s="72"/>
      <c r="AC949" s="72"/>
      <c r="AD949" s="72"/>
      <c r="AE949" s="72"/>
      <c r="AF949" s="72"/>
    </row>
    <row r="950" spans="1:32" x14ac:dyDescent="0.3">
      <c r="A950" s="73">
        <v>17</v>
      </c>
      <c r="B950" s="96">
        <v>44562</v>
      </c>
      <c r="C950" s="84" t="s">
        <v>160</v>
      </c>
      <c r="D950" s="99">
        <v>0.54166666666666663</v>
      </c>
      <c r="E950" s="85" t="s">
        <v>170</v>
      </c>
      <c r="G950" s="73">
        <f>$G$9</f>
        <v>0.33300000000000002</v>
      </c>
      <c r="H950" s="73">
        <f>DVOA!$F$93</f>
        <v>14</v>
      </c>
      <c r="I950" s="73">
        <f>DVOA!$F$95</f>
        <v>13</v>
      </c>
      <c r="J950" s="73">
        <f>DVOA!$F$99</f>
        <v>17</v>
      </c>
      <c r="K950" s="73">
        <f>DVOA!$F$102</f>
        <v>15</v>
      </c>
      <c r="L950" s="73">
        <f>DVOA!$F$103</f>
        <v>8</v>
      </c>
      <c r="M950" s="73">
        <f>DVOA!$F$104</f>
        <v>20</v>
      </c>
      <c r="N950" s="73">
        <f>DVOA!$F$107</f>
        <v>27</v>
      </c>
      <c r="O950" s="81">
        <f>DVOA!$F$96</f>
        <v>6</v>
      </c>
      <c r="P950" s="88"/>
      <c r="Q950" s="82">
        <f>DVOA!$AE$93</f>
        <v>25</v>
      </c>
      <c r="R950" s="73">
        <f>DVOA!$AE$94</f>
        <v>30</v>
      </c>
      <c r="S950" s="81">
        <f>DVOA!$AE$95</f>
        <v>9</v>
      </c>
      <c r="T950" s="75"/>
      <c r="U950" s="87">
        <f>DVOA!$AE$107</f>
        <v>5</v>
      </c>
      <c r="V950" s="88"/>
      <c r="W950" s="82">
        <f>DVOA!$AE$103</f>
        <v>18</v>
      </c>
      <c r="X950" s="72"/>
      <c r="Y950" s="72"/>
      <c r="Z950" s="72"/>
      <c r="AA950" s="72"/>
      <c r="AB950" s="72"/>
      <c r="AC950" s="72"/>
      <c r="AD950" s="72"/>
      <c r="AE950" s="72"/>
      <c r="AF950" s="72"/>
    </row>
    <row r="951" spans="1:32" x14ac:dyDescent="0.3">
      <c r="A951" s="73">
        <v>18</v>
      </c>
      <c r="B951" s="96">
        <v>44569</v>
      </c>
      <c r="C951" s="84" t="s">
        <v>201</v>
      </c>
      <c r="D951" s="99" t="s">
        <v>200</v>
      </c>
      <c r="E951" s="85"/>
      <c r="G951" s="73">
        <f>$G$22</f>
        <v>0.33300000000000002</v>
      </c>
      <c r="H951" s="73">
        <f>DVOA!$F$30</f>
        <v>27</v>
      </c>
      <c r="I951" s="73">
        <f>DVOA!$F$32</f>
        <v>27</v>
      </c>
      <c r="J951" s="73">
        <f>DVOA!$F$36</f>
        <v>24</v>
      </c>
      <c r="K951" s="73">
        <f>DVOA!$F$39</f>
        <v>17</v>
      </c>
      <c r="L951" s="73">
        <f>DVOA!$F$40</f>
        <v>25</v>
      </c>
      <c r="M951" s="73">
        <f>DVOA!$F$41</f>
        <v>26</v>
      </c>
      <c r="N951" s="73">
        <f>DVOA!$F$44</f>
        <v>24</v>
      </c>
      <c r="O951" s="81">
        <f>DVOA!$F$33</f>
        <v>10</v>
      </c>
      <c r="P951" s="79"/>
      <c r="Q951" s="82">
        <f>DVOA!$AE$30</f>
        <v>8</v>
      </c>
      <c r="R951" s="73">
        <f>DVOA!$AE$31</f>
        <v>9</v>
      </c>
      <c r="S951" s="81">
        <f>DVOA!$AE$32</f>
        <v>8</v>
      </c>
      <c r="T951" s="80"/>
      <c r="U951" s="87">
        <f>DVOA!$AE$44</f>
        <v>6</v>
      </c>
      <c r="V951" s="79"/>
      <c r="W951" s="82">
        <f>DVOA!$AE$40</f>
        <v>14</v>
      </c>
      <c r="X951" s="72"/>
      <c r="Y951" s="72"/>
      <c r="Z951" s="72"/>
      <c r="AA951" s="72"/>
      <c r="AB951" s="72"/>
      <c r="AC951" s="72"/>
      <c r="AD951" s="72"/>
      <c r="AE951" s="72"/>
      <c r="AF951" s="72"/>
    </row>
    <row r="953" spans="1:32" x14ac:dyDescent="0.3">
      <c r="B953" s="96" t="s">
        <v>148</v>
      </c>
      <c r="C953" s="73" t="s">
        <v>124</v>
      </c>
      <c r="D953" s="98" t="s">
        <v>144</v>
      </c>
      <c r="E953" s="73" t="s">
        <v>124</v>
      </c>
      <c r="F953" s="73" t="s">
        <v>145</v>
      </c>
      <c r="G953" s="73" t="s">
        <v>124</v>
      </c>
      <c r="H953" s="73" t="s">
        <v>146</v>
      </c>
      <c r="I953" s="73" t="s">
        <v>124</v>
      </c>
      <c r="J953" s="73" t="s">
        <v>110</v>
      </c>
      <c r="K953" s="73" t="s">
        <v>124</v>
      </c>
      <c r="L953" s="73" t="s">
        <v>111</v>
      </c>
      <c r="M953" s="73" t="s">
        <v>124</v>
      </c>
      <c r="N953" s="73" t="s">
        <v>112</v>
      </c>
      <c r="O953" s="73" t="s">
        <v>124</v>
      </c>
      <c r="P953" s="73" t="s">
        <v>113</v>
      </c>
      <c r="Q953" s="73" t="s">
        <v>124</v>
      </c>
      <c r="R953" s="73" t="s">
        <v>114</v>
      </c>
      <c r="S953" s="81" t="s">
        <v>124</v>
      </c>
      <c r="T953" s="71"/>
      <c r="U953" s="82" t="s">
        <v>33</v>
      </c>
      <c r="V953" s="73" t="s">
        <v>124</v>
      </c>
      <c r="W953" s="73" t="s">
        <v>34</v>
      </c>
      <c r="X953" s="73" t="s">
        <v>124</v>
      </c>
      <c r="Y953" s="73" t="s">
        <v>35</v>
      </c>
      <c r="Z953" s="81" t="s">
        <v>124</v>
      </c>
      <c r="AA953" s="71"/>
      <c r="AB953" s="87" t="s">
        <v>149</v>
      </c>
      <c r="AC953" s="81" t="s">
        <v>124</v>
      </c>
      <c r="AD953" s="71"/>
      <c r="AE953" s="82" t="s">
        <v>150</v>
      </c>
      <c r="AF953" s="73" t="s">
        <v>124</v>
      </c>
    </row>
    <row r="954" spans="1:32" x14ac:dyDescent="0.3">
      <c r="A954" s="73" t="s">
        <v>132</v>
      </c>
      <c r="B954" s="104">
        <f>AVERAGE(G934:G943,G945:G951)</f>
        <v>0.45088235294117657</v>
      </c>
      <c r="C954" s="73">
        <f>$AJ$32</f>
        <v>24</v>
      </c>
      <c r="D954" s="104">
        <f>AVERAGE(H934:H943,H945:H951)</f>
        <v>16.352941176470587</v>
      </c>
      <c r="E954" s="73">
        <f>$AJ$67</f>
        <v>17</v>
      </c>
      <c r="F954" s="104">
        <f>AVERAGE(I934:I943,I945:I951)</f>
        <v>17.058823529411764</v>
      </c>
      <c r="G954" s="73">
        <f>$AJ$102</f>
        <v>19</v>
      </c>
      <c r="H954" s="104">
        <f>AVERAGE(J934:J943,J945:J951)</f>
        <v>16.529411764705884</v>
      </c>
      <c r="I954" s="73">
        <f>$AJ$137</f>
        <v>20</v>
      </c>
      <c r="J954" s="104">
        <f>AVERAGE(K934:K943,K945:K951)</f>
        <v>17.764705882352942</v>
      </c>
      <c r="K954" s="73">
        <f>$AJ$172</f>
        <v>25</v>
      </c>
      <c r="L954" s="104">
        <f>AVERAGE(L934:L943,L945:L951)</f>
        <v>15.411764705882353</v>
      </c>
      <c r="M954" s="73">
        <f>$AJ$207</f>
        <v>12</v>
      </c>
      <c r="N954" s="104">
        <f>AVERAGE(M934:M943,M945:M951)</f>
        <v>16.352941176470587</v>
      </c>
      <c r="O954" s="73">
        <f>$AJ$242</f>
        <v>16</v>
      </c>
      <c r="P954" s="104">
        <f>AVERAGE(N934:N943,N945:N951)</f>
        <v>16.823529411764707</v>
      </c>
      <c r="Q954" s="73">
        <f>$AJ$277</f>
        <v>21</v>
      </c>
      <c r="R954" s="104">
        <f>AVERAGE(O934:O943,O945:O951)</f>
        <v>13.529411764705882</v>
      </c>
      <c r="S954" s="81">
        <f>$AJ$312</f>
        <v>4</v>
      </c>
      <c r="T954" s="75"/>
      <c r="U954" s="104">
        <f>AVERAGE(Q934:Q943,Q945:Q951)</f>
        <v>16.294117647058822</v>
      </c>
      <c r="V954" s="73">
        <f>$BL$67</f>
        <v>13</v>
      </c>
      <c r="W954" s="104">
        <f>AVERAGE(R934:R943,R945:R951)</f>
        <v>17.352941176470587</v>
      </c>
      <c r="X954" s="73">
        <f>$BL$137</f>
        <v>23</v>
      </c>
      <c r="Y954" s="104">
        <f>AVERAGE(S934:S943,S945:S951)</f>
        <v>13.823529411764707</v>
      </c>
      <c r="Z954" s="81">
        <f>$BL$102</f>
        <v>7</v>
      </c>
      <c r="AA954" s="75"/>
      <c r="AB954" s="105">
        <f>AVERAGE(U934:U943,U945:U951)</f>
        <v>15.529411764705882</v>
      </c>
      <c r="AC954" s="73">
        <f>$CN$102</f>
        <v>12</v>
      </c>
      <c r="AD954" s="75"/>
      <c r="AE954" s="104">
        <f>AVERAGE(W934:W943,W945:W951)</f>
        <v>16.176470588235293</v>
      </c>
      <c r="AF954" s="73">
        <f>$CN$67</f>
        <v>15</v>
      </c>
    </row>
    <row r="955" spans="1:32" x14ac:dyDescent="0.3">
      <c r="A955" s="73" t="s">
        <v>133</v>
      </c>
      <c r="B955" s="104">
        <f>AVERAGE(G934,G935,G936,G937,G938,G939,G940,G941)</f>
        <v>0.50000000000000011</v>
      </c>
      <c r="C955" s="73">
        <f>$AN$32</f>
        <v>15</v>
      </c>
      <c r="D955" s="104">
        <f>AVERAGE(H934,H935,H936,H937,H938,H939,H940,H941)</f>
        <v>14.625</v>
      </c>
      <c r="E955" s="73">
        <f>$AN$67</f>
        <v>9</v>
      </c>
      <c r="F955" s="104">
        <f>AVERAGE(I934,I935,I936,I937,I938,I939,I940,I941)</f>
        <v>19.375</v>
      </c>
      <c r="G955" s="73">
        <f>$AN$102</f>
        <v>28</v>
      </c>
      <c r="H955" s="104">
        <f>AVERAGE(J934,J935,J936,J937,J938,J939,J940,J941)</f>
        <v>14</v>
      </c>
      <c r="I955" s="73">
        <f>$AN$137</f>
        <v>4</v>
      </c>
      <c r="J955" s="104">
        <f>AVERAGE(K934,K935,K936,K937,K938,K939,K940,K941)</f>
        <v>20.625</v>
      </c>
      <c r="K955" s="73">
        <f>$AN$172</f>
        <v>29</v>
      </c>
      <c r="L955" s="104">
        <f>AVERAGE(L934,L935,L936,L937,L938,L939,L940,L941)</f>
        <v>12.75</v>
      </c>
      <c r="M955" s="73">
        <f>$AN$207</f>
        <v>4</v>
      </c>
      <c r="N955" s="104">
        <f>AVERAGE(M934,M935,M936,M937,M938,M939,M940,M941)</f>
        <v>14.5</v>
      </c>
      <c r="O955" s="73">
        <f>$AN$242</f>
        <v>10</v>
      </c>
      <c r="P955" s="104">
        <f>AVERAGE(N934,N935,N936,N937,N938,N939,N940,N941)</f>
        <v>14.375</v>
      </c>
      <c r="Q955" s="73">
        <f>$AN$277</f>
        <v>7</v>
      </c>
      <c r="R955" s="104">
        <f>AVERAGE(O934,O935,O936,O937,O938,O939,O940,O941)</f>
        <v>14.625</v>
      </c>
      <c r="S955" s="81">
        <f>$AN$312</f>
        <v>9</v>
      </c>
      <c r="T955" s="75"/>
      <c r="U955" s="104">
        <f>AVERAGE(Q934,Q935,Q936,Q937,Q938,Q939,Q940,Q941)</f>
        <v>13.75</v>
      </c>
      <c r="V955" s="73">
        <f>$BP$67</f>
        <v>8</v>
      </c>
      <c r="W955" s="104">
        <f>AVERAGE(R934,R935,R936,R937,R938,R939,R940,R941)</f>
        <v>15.75</v>
      </c>
      <c r="X955" s="73">
        <f>$BP$137</f>
        <v>15</v>
      </c>
      <c r="Y955" s="104">
        <f>AVERAGE(S934,S935,S936,S937,S938,S939,S940,S941)</f>
        <v>12.625</v>
      </c>
      <c r="Z955" s="81">
        <f>$BP$102</f>
        <v>5</v>
      </c>
      <c r="AA955" s="75"/>
      <c r="AB955" s="105">
        <f>AVERAGE(U934,U935,U936,U937,U938,U939,U940,U941)</f>
        <v>14.125</v>
      </c>
      <c r="AC955" s="73">
        <f>$CR$102</f>
        <v>8</v>
      </c>
      <c r="AD955" s="75"/>
      <c r="AE955" s="104">
        <f>AVERAGE(W934,W935,W936,W937,W938,W939,W940,W941)</f>
        <v>13</v>
      </c>
      <c r="AF955" s="73">
        <f>$CR$67</f>
        <v>5</v>
      </c>
    </row>
    <row r="956" spans="1:32" x14ac:dyDescent="0.3">
      <c r="A956" s="73" t="s">
        <v>134</v>
      </c>
      <c r="B956" s="104">
        <f>AVERAGE(G945:G951,G942:G943)</f>
        <v>0.40722222222222221</v>
      </c>
      <c r="C956" s="73">
        <f>$AR$32</f>
        <v>30</v>
      </c>
      <c r="D956" s="104">
        <f>AVERAGE(H945:H951,H942:H943)</f>
        <v>17.888888888888889</v>
      </c>
      <c r="E956" s="73">
        <f>$AR$67</f>
        <v>22</v>
      </c>
      <c r="F956" s="104">
        <f>AVERAGE(I945:I951,I942:I943)</f>
        <v>15</v>
      </c>
      <c r="G956" s="73">
        <f>$AR$102</f>
        <v>12</v>
      </c>
      <c r="H956" s="104">
        <f>AVERAGE(J945:J951,J942:J943)</f>
        <v>18.777777777777779</v>
      </c>
      <c r="I956" s="73">
        <f>$AR$137</f>
        <v>23</v>
      </c>
      <c r="J956" s="104">
        <f>AVERAGE(K945:K951,K942:K943)</f>
        <v>15.222222222222221</v>
      </c>
      <c r="K956" s="73">
        <f>$AR$172</f>
        <v>11</v>
      </c>
      <c r="L956" s="104">
        <f>AVERAGE(L945:L951,L942:L943)</f>
        <v>17.777777777777779</v>
      </c>
      <c r="M956" s="73">
        <f>$AR$207</f>
        <v>18</v>
      </c>
      <c r="N956" s="104">
        <f>AVERAGE(M945:M951,M942:M943)</f>
        <v>18</v>
      </c>
      <c r="O956" s="73">
        <f>$AR$242</f>
        <v>26</v>
      </c>
      <c r="P956" s="104">
        <f>AVERAGE(N945:N951,N942:N943)</f>
        <v>19</v>
      </c>
      <c r="Q956" s="73">
        <f>$AR$277</f>
        <v>28</v>
      </c>
      <c r="R956" s="104">
        <f>AVERAGE(O945:O951,O942:O943)</f>
        <v>12.555555555555555</v>
      </c>
      <c r="S956" s="81">
        <f>$AR$312</f>
        <v>3</v>
      </c>
      <c r="T956" s="75"/>
      <c r="U956" s="104">
        <f>AVERAGE(Q945:Q951,Q942:Q943)</f>
        <v>18.555555555555557</v>
      </c>
      <c r="V956" s="73">
        <f>$BT$67</f>
        <v>25</v>
      </c>
      <c r="W956" s="104">
        <f>AVERAGE(R945:R951,R942:R943)</f>
        <v>18.777777777777779</v>
      </c>
      <c r="X956" s="73">
        <f>$BT$137</f>
        <v>27</v>
      </c>
      <c r="Y956" s="104">
        <f>AVERAGE(S945:S951,S942:S943)</f>
        <v>14.888888888888889</v>
      </c>
      <c r="Z956" s="81">
        <f>$BT$102</f>
        <v>13</v>
      </c>
      <c r="AA956" s="75"/>
      <c r="AB956" s="105">
        <f>AVERAGE(U945:U951,U942:U943)</f>
        <v>16.777777777777779</v>
      </c>
      <c r="AC956" s="73">
        <f>$CV$102</f>
        <v>20</v>
      </c>
      <c r="AD956" s="75"/>
      <c r="AE956" s="104">
        <f>AVERAGE(W945:W951,W942:W943)</f>
        <v>19</v>
      </c>
      <c r="AF956" s="73">
        <f>$CV$67</f>
        <v>27</v>
      </c>
    </row>
    <row r="957" spans="1:32" x14ac:dyDescent="0.3">
      <c r="A957" s="73" t="s">
        <v>135</v>
      </c>
      <c r="B957" s="104">
        <f>AVERAGE(G934,G935,G936,G937)</f>
        <v>0.58350000000000002</v>
      </c>
      <c r="C957" s="73">
        <f>$AV$32</f>
        <v>4</v>
      </c>
      <c r="D957" s="104">
        <f>AVERAGE(H934,H935,H936,H937)</f>
        <v>11.5</v>
      </c>
      <c r="E957" s="73">
        <f>$AV$67</f>
        <v>4</v>
      </c>
      <c r="F957" s="104">
        <f>AVERAGE(I934,I935,I936,I937)</f>
        <v>18.75</v>
      </c>
      <c r="G957" s="73">
        <f>$AV$102</f>
        <v>21</v>
      </c>
      <c r="H957" s="104">
        <f>AVERAGE(J934,J935,J936,J937)</f>
        <v>11</v>
      </c>
      <c r="I957" s="73">
        <f>$AV$137</f>
        <v>4</v>
      </c>
      <c r="J957" s="104">
        <f>AVERAGE(K934,K935,K936,K937)</f>
        <v>21.75</v>
      </c>
      <c r="K957" s="73">
        <f>$AV$172</f>
        <v>28</v>
      </c>
      <c r="L957" s="104">
        <f>AVERAGE(L934,L935,L936,L937)</f>
        <v>9</v>
      </c>
      <c r="M957" s="73">
        <f>$AV$207</f>
        <v>2</v>
      </c>
      <c r="N957" s="104">
        <f>AVERAGE(M934,M935,M936,M937)</f>
        <v>15.75</v>
      </c>
      <c r="O957" s="73">
        <f>$AV$242</f>
        <v>15</v>
      </c>
      <c r="P957" s="104">
        <f>AVERAGE(N934,N935,N936,N937)</f>
        <v>8.5</v>
      </c>
      <c r="Q957" s="73">
        <f>$AV$277</f>
        <v>1</v>
      </c>
      <c r="R957" s="104">
        <f>AVERAGE(O934,O935,O936,O937)</f>
        <v>16.75</v>
      </c>
      <c r="S957" s="81">
        <f>$AV$312</f>
        <v>18</v>
      </c>
      <c r="T957" s="75"/>
      <c r="U957" s="104">
        <f>AVERAGE(Q934,Q935,Q936,Q937)</f>
        <v>15</v>
      </c>
      <c r="V957" s="73">
        <f>$BX$67</f>
        <v>12</v>
      </c>
      <c r="W957" s="104">
        <f>AVERAGE(R934,R935,R936,R937)</f>
        <v>16.25</v>
      </c>
      <c r="X957" s="73">
        <f>$BX$137</f>
        <v>15</v>
      </c>
      <c r="Y957" s="104">
        <f>AVERAGE(S934,S935,S936,S937)</f>
        <v>13.25</v>
      </c>
      <c r="Z957" s="81">
        <f>$BX$102</f>
        <v>12</v>
      </c>
      <c r="AA957" s="75"/>
      <c r="AB957" s="105">
        <f>AVERAGE(U934,U935,U936,U937)</f>
        <v>20</v>
      </c>
      <c r="AC957" s="73">
        <f>$CZ$102</f>
        <v>24</v>
      </c>
      <c r="AD957" s="75"/>
      <c r="AE957" s="104">
        <f>AVERAGE(W934,W935,W936,W937)</f>
        <v>13.25</v>
      </c>
      <c r="AF957" s="73">
        <f>$CZ$67</f>
        <v>6</v>
      </c>
    </row>
    <row r="958" spans="1:32" x14ac:dyDescent="0.3">
      <c r="A958" s="73" t="s">
        <v>136</v>
      </c>
      <c r="B958" s="104">
        <f>AVERAGE(G938,G939,G940,G941)</f>
        <v>0.41650000000000004</v>
      </c>
      <c r="C958" s="73">
        <f>$AZ$32</f>
        <v>24</v>
      </c>
      <c r="D958" s="104">
        <f>AVERAGE(H938,H939,H940,H941)</f>
        <v>17.75</v>
      </c>
      <c r="E958" s="73">
        <f>$AZ$67</f>
        <v>21</v>
      </c>
      <c r="F958" s="104">
        <f>AVERAGE(I938,I939,I940,I941)</f>
        <v>20</v>
      </c>
      <c r="G958" s="73">
        <f>$AZ$102</f>
        <v>26</v>
      </c>
      <c r="H958" s="104">
        <f>AVERAGE(J938,J939,J940,J941)</f>
        <v>17</v>
      </c>
      <c r="I958" s="73">
        <f>$AZ$137</f>
        <v>18</v>
      </c>
      <c r="J958" s="104">
        <f>AVERAGE(K938,K939,K940,K941)</f>
        <v>19.5</v>
      </c>
      <c r="K958" s="73">
        <f>$AZ$172</f>
        <v>25</v>
      </c>
      <c r="L958" s="104">
        <f>AVERAGE(L938,L939,L940,L941)</f>
        <v>16.5</v>
      </c>
      <c r="M958" s="73">
        <f>$AZ$207</f>
        <v>17</v>
      </c>
      <c r="N958" s="104">
        <f>AVERAGE(M938,M939,M940,M941)</f>
        <v>13.25</v>
      </c>
      <c r="O958" s="73">
        <f>$AZ$242</f>
        <v>10</v>
      </c>
      <c r="P958" s="104">
        <f>AVERAGE(N938,N939,N940,N941)</f>
        <v>20.25</v>
      </c>
      <c r="Q958" s="73">
        <f>$AZ$277</f>
        <v>26</v>
      </c>
      <c r="R958" s="104">
        <f>AVERAGE(O938,O939,O940,O941)</f>
        <v>12.5</v>
      </c>
      <c r="S958" s="81">
        <f>$AZ$312</f>
        <v>10</v>
      </c>
      <c r="T958" s="75"/>
      <c r="U958" s="104">
        <f>AVERAGE(Q938,Q939,Q940,Q941)</f>
        <v>12.5</v>
      </c>
      <c r="V958" s="73">
        <f>$CB$67</f>
        <v>6</v>
      </c>
      <c r="W958" s="104">
        <f>AVERAGE(R938,R939,R940,R941)</f>
        <v>15.25</v>
      </c>
      <c r="X958" s="73">
        <f>$CB$137</f>
        <v>12</v>
      </c>
      <c r="Y958" s="104">
        <f>AVERAGE(S938,S939,S940,S941)</f>
        <v>12</v>
      </c>
      <c r="Z958" s="81">
        <f>$CB$102</f>
        <v>9</v>
      </c>
      <c r="AA958" s="75"/>
      <c r="AB958" s="105">
        <f>AVERAGE(U938,U939,U940,U941)</f>
        <v>8.25</v>
      </c>
      <c r="AC958" s="73">
        <f>$DD$102</f>
        <v>2</v>
      </c>
      <c r="AD958" s="75"/>
      <c r="AE958" s="104">
        <f>AVERAGE(W938,W939,W940,W941)</f>
        <v>12.75</v>
      </c>
      <c r="AF958" s="73">
        <f>$DD$67</f>
        <v>7</v>
      </c>
    </row>
    <row r="959" spans="1:32" x14ac:dyDescent="0.3">
      <c r="A959" s="73" t="s">
        <v>137</v>
      </c>
      <c r="B959" s="104">
        <f>AVERAGE(G942:G943,G945:G946)</f>
        <v>0.5</v>
      </c>
      <c r="C959" s="73">
        <f>$BD$32</f>
        <v>9</v>
      </c>
      <c r="D959" s="104">
        <f>AVERAGE(H942:H943,H945:H946)</f>
        <v>13</v>
      </c>
      <c r="E959" s="73">
        <f>$BD$67</f>
        <v>7</v>
      </c>
      <c r="F959" s="104">
        <f>AVERAGE(I942:I943,I945:I946)</f>
        <v>12.75</v>
      </c>
      <c r="G959" s="73">
        <f>$BD$102</f>
        <v>9</v>
      </c>
      <c r="H959" s="104">
        <f>AVERAGE(J942:J943,J945:J946)</f>
        <v>14.75</v>
      </c>
      <c r="I959" s="73">
        <f>$BD$137</f>
        <v>13</v>
      </c>
      <c r="J959" s="104">
        <f>AVERAGE(K942:K943,K945:K946)</f>
        <v>15.5</v>
      </c>
      <c r="K959" s="73">
        <f>$BD$172</f>
        <v>14</v>
      </c>
      <c r="L959" s="104">
        <f>AVERAGE(L942:L943,L945:L946)</f>
        <v>17.25</v>
      </c>
      <c r="M959" s="73">
        <f>$BD$207</f>
        <v>16</v>
      </c>
      <c r="N959" s="104">
        <f>AVERAGE(M942:M943,M945:M946)</f>
        <v>19.75</v>
      </c>
      <c r="O959" s="73">
        <f>$BD$242</f>
        <v>23</v>
      </c>
      <c r="P959" s="104">
        <f>AVERAGE(N942:N943,N945:N946)</f>
        <v>8.5</v>
      </c>
      <c r="Q959" s="73">
        <f>$BD$277</f>
        <v>1</v>
      </c>
      <c r="R959" s="104">
        <f>AVERAGE(O942:O943,O945:O946)</f>
        <v>7.5</v>
      </c>
      <c r="S959" s="81">
        <f>$BD$312</f>
        <v>1</v>
      </c>
      <c r="T959" s="75"/>
      <c r="U959" s="104">
        <f>AVERAGE(Q942:Q943,Q945:Q946)</f>
        <v>17.5</v>
      </c>
      <c r="V959" s="73">
        <f>$CF$67</f>
        <v>22</v>
      </c>
      <c r="W959" s="104">
        <f>AVERAGE(R942:R943,R945:R946)</f>
        <v>17.25</v>
      </c>
      <c r="X959" s="73">
        <f>$CF$137</f>
        <v>20</v>
      </c>
      <c r="Y959" s="104">
        <f>AVERAGE(S942:S943,S945:S946)</f>
        <v>12.25</v>
      </c>
      <c r="Z959" s="81">
        <f>$CF$102</f>
        <v>7</v>
      </c>
      <c r="AA959" s="75"/>
      <c r="AB959" s="105">
        <f>AVERAGE(U942:U943,U945:U946)</f>
        <v>22.75</v>
      </c>
      <c r="AC959" s="73">
        <f>$DH$102</f>
        <v>30</v>
      </c>
      <c r="AD959" s="75"/>
      <c r="AE959" s="104">
        <f>AVERAGE(W942:W943,W945:W946)</f>
        <v>16.75</v>
      </c>
      <c r="AF959" s="73">
        <f>$DH$67</f>
        <v>15</v>
      </c>
    </row>
    <row r="960" spans="1:32" x14ac:dyDescent="0.3">
      <c r="A960" s="73" t="s">
        <v>138</v>
      </c>
      <c r="B960" s="104">
        <f>AVERAGE(G947,G948,G949,G950,G951)</f>
        <v>0.33300000000000002</v>
      </c>
      <c r="C960" s="73">
        <f>$BH$32</f>
        <v>32</v>
      </c>
      <c r="D960" s="104">
        <f>AVERAGE(H947,H948,H949,H950,H951)</f>
        <v>21.8</v>
      </c>
      <c r="E960" s="73">
        <f>$BH$67</f>
        <v>30</v>
      </c>
      <c r="F960" s="104">
        <f>AVERAGE(I947,I948,I949,I950,I951)</f>
        <v>16.8</v>
      </c>
      <c r="G960" s="73">
        <f>$BH$102</f>
        <v>16</v>
      </c>
      <c r="H960" s="104">
        <f>AVERAGE(J947,J948,J949,J950,J951)</f>
        <v>22</v>
      </c>
      <c r="I960" s="73">
        <f>$BH$137</f>
        <v>31</v>
      </c>
      <c r="J960" s="104">
        <f>AVERAGE(K947,K948,K949,K950,K951)</f>
        <v>15</v>
      </c>
      <c r="K960" s="73">
        <f>$BH$172</f>
        <v>13</v>
      </c>
      <c r="L960" s="104">
        <f>AVERAGE(L947,L948,L949,L950,L951)</f>
        <v>18.2</v>
      </c>
      <c r="M960" s="73">
        <f>$BH$207</f>
        <v>22</v>
      </c>
      <c r="N960" s="104">
        <f>AVERAGE(M947,M948,M949,M950,M951)</f>
        <v>16.600000000000001</v>
      </c>
      <c r="O960" s="73">
        <f>$BH$242</f>
        <v>17</v>
      </c>
      <c r="P960" s="104">
        <f>AVERAGE(N947,N948,N949,N950,N951)</f>
        <v>27.4</v>
      </c>
      <c r="Q960" s="73">
        <f>$BH$277</f>
        <v>32</v>
      </c>
      <c r="R960" s="104">
        <f>AVERAGE(O947,O948,O949,O950,O951)</f>
        <v>16.600000000000001</v>
      </c>
      <c r="S960" s="81">
        <f>$BH$312</f>
        <v>18</v>
      </c>
      <c r="T960" s="80"/>
      <c r="U960" s="104">
        <f>AVERAGE(Q947,Q948,Q949,Q950,Q951)</f>
        <v>19.399999999999999</v>
      </c>
      <c r="V960" s="73">
        <f>$CJ$67</f>
        <v>26</v>
      </c>
      <c r="W960" s="104">
        <f>AVERAGE(R947,R948,R949,R950,R951)</f>
        <v>20</v>
      </c>
      <c r="X960" s="73">
        <f>$CJ$137</f>
        <v>26</v>
      </c>
      <c r="Y960" s="104">
        <f>AVERAGE(S947,S948,S949,S950,S951)</f>
        <v>17</v>
      </c>
      <c r="Z960" s="81">
        <f>$CJ$102</f>
        <v>17</v>
      </c>
      <c r="AA960" s="80"/>
      <c r="AB960" s="105">
        <f>AVERAGE(U947,U948,U949,U950,U951)</f>
        <v>12</v>
      </c>
      <c r="AC960" s="73">
        <f>$DL$102</f>
        <v>3</v>
      </c>
      <c r="AD960" s="80"/>
      <c r="AE960" s="104">
        <f>AVERAGE(W947,W948,W949,W950,W951)</f>
        <v>20.8</v>
      </c>
      <c r="AF960" s="73">
        <f>$DL$67</f>
        <v>28</v>
      </c>
    </row>
    <row r="962" spans="1:32" x14ac:dyDescent="0.3">
      <c r="A962" s="297" t="s">
        <v>102</v>
      </c>
      <c r="B962" s="298"/>
      <c r="C962" s="298"/>
      <c r="D962" s="298"/>
      <c r="E962" s="299"/>
    </row>
    <row r="963" spans="1:32" x14ac:dyDescent="0.3">
      <c r="A963" s="300"/>
      <c r="B963" s="301"/>
      <c r="C963" s="301"/>
      <c r="D963" s="301"/>
      <c r="E963" s="302"/>
    </row>
    <row r="964" spans="1:32" x14ac:dyDescent="0.3">
      <c r="A964" s="303"/>
      <c r="B964" s="304"/>
      <c r="C964" s="304"/>
      <c r="D964" s="304"/>
      <c r="E964" s="305"/>
      <c r="H964" s="306" t="s">
        <v>232</v>
      </c>
      <c r="I964" s="307"/>
      <c r="J964" s="307"/>
      <c r="K964" s="307"/>
      <c r="L964" s="307"/>
      <c r="M964" s="307"/>
      <c r="N964" s="307"/>
      <c r="O964" s="307"/>
      <c r="P964" s="307"/>
      <c r="Q964" s="307"/>
      <c r="R964" s="307"/>
      <c r="S964" s="307"/>
      <c r="T964" s="307"/>
      <c r="U964" s="307"/>
      <c r="V964" s="308"/>
      <c r="W964" s="86" t="s">
        <v>38</v>
      </c>
      <c r="X964" s="72"/>
      <c r="Y964" s="72"/>
      <c r="Z964" s="72"/>
      <c r="AA964" s="72"/>
      <c r="AB964" s="72"/>
      <c r="AC964" s="72"/>
      <c r="AD964" s="72"/>
      <c r="AE964" s="72"/>
      <c r="AF964" s="72"/>
    </row>
    <row r="965" spans="1:32" x14ac:dyDescent="0.3">
      <c r="A965" s="73" t="s">
        <v>139</v>
      </c>
      <c r="B965" s="96" t="s">
        <v>140</v>
      </c>
      <c r="C965" s="73" t="s">
        <v>141</v>
      </c>
      <c r="D965" s="98" t="s">
        <v>228</v>
      </c>
      <c r="E965" s="73" t="s">
        <v>142</v>
      </c>
      <c r="G965" s="73" t="s">
        <v>143</v>
      </c>
      <c r="H965" s="74" t="s">
        <v>144</v>
      </c>
      <c r="I965" s="74" t="s">
        <v>145</v>
      </c>
      <c r="J965" s="74" t="s">
        <v>146</v>
      </c>
      <c r="K965" s="74" t="s">
        <v>110</v>
      </c>
      <c r="L965" s="74" t="s">
        <v>111</v>
      </c>
      <c r="M965" s="74" t="s">
        <v>112</v>
      </c>
      <c r="N965" s="74" t="s">
        <v>113</v>
      </c>
      <c r="O965" s="89" t="s">
        <v>114</v>
      </c>
      <c r="P965" s="92"/>
      <c r="Q965" s="76" t="s">
        <v>33</v>
      </c>
      <c r="R965" s="74" t="s">
        <v>34</v>
      </c>
      <c r="S965" s="89" t="s">
        <v>35</v>
      </c>
      <c r="T965" s="71"/>
      <c r="U965" s="93" t="s">
        <v>149</v>
      </c>
      <c r="V965" s="92"/>
      <c r="W965" s="76" t="s">
        <v>150</v>
      </c>
      <c r="X965" s="72"/>
      <c r="Y965" s="72"/>
      <c r="Z965" s="72"/>
      <c r="AA965" s="72"/>
      <c r="AB965" s="72"/>
      <c r="AC965" s="72"/>
      <c r="AD965" s="72"/>
      <c r="AE965" s="72"/>
      <c r="AF965" s="72"/>
    </row>
    <row r="966" spans="1:32" x14ac:dyDescent="0.3">
      <c r="A966" s="73">
        <v>1</v>
      </c>
      <c r="B966" s="96">
        <v>44815</v>
      </c>
      <c r="C966" s="84" t="s">
        <v>206</v>
      </c>
      <c r="D966" s="99">
        <v>0.68402777777777779</v>
      </c>
      <c r="E966" s="85" t="s">
        <v>170</v>
      </c>
      <c r="G966" s="73">
        <f>$G$75</f>
        <v>0.66700000000000004</v>
      </c>
      <c r="H966" s="73">
        <f>DVOA!$F$492</f>
        <v>28</v>
      </c>
      <c r="I966" s="73">
        <f>DVOA!$F$494</f>
        <v>28</v>
      </c>
      <c r="J966" s="73">
        <f>DVOA!$F$498</f>
        <v>25</v>
      </c>
      <c r="K966" s="73">
        <f>DVOA!$F$501</f>
        <v>22</v>
      </c>
      <c r="L966" s="73">
        <f>DVOA!$F$502</f>
        <v>13</v>
      </c>
      <c r="M966" s="73">
        <f>DVOA!$F$503</f>
        <v>11</v>
      </c>
      <c r="N966" s="73">
        <f>DVOA!$F$506</f>
        <v>22</v>
      </c>
      <c r="O966" s="81">
        <f>DVOA!$F$495</f>
        <v>30</v>
      </c>
      <c r="P966" s="88"/>
      <c r="Q966" s="82">
        <f>DVOA!$AE$492</f>
        <v>20</v>
      </c>
      <c r="R966" s="73">
        <f>DVOA!$AE$493</f>
        <v>25</v>
      </c>
      <c r="S966" s="81">
        <f>DVOA!$AE$494</f>
        <v>11</v>
      </c>
      <c r="T966" s="75"/>
      <c r="U966" s="87">
        <f>DVOA!$AE$506</f>
        <v>13</v>
      </c>
      <c r="V966" s="88"/>
      <c r="W966" s="82">
        <f>DVOA!$AE$502</f>
        <v>28</v>
      </c>
      <c r="X966" s="72"/>
      <c r="Y966" s="72"/>
      <c r="Z966" s="72"/>
      <c r="AA966" s="72"/>
      <c r="AB966" s="72"/>
      <c r="AC966" s="72"/>
      <c r="AD966" s="72"/>
      <c r="AE966" s="72"/>
      <c r="AF966" s="72"/>
    </row>
    <row r="967" spans="1:32" x14ac:dyDescent="0.3">
      <c r="A967" s="73">
        <v>2</v>
      </c>
      <c r="B967" s="96">
        <v>44823</v>
      </c>
      <c r="C967" s="84" t="s">
        <v>183</v>
      </c>
      <c r="D967" s="99">
        <v>0.80208333333333337</v>
      </c>
      <c r="E967" s="85" t="s">
        <v>171</v>
      </c>
      <c r="G967" s="73">
        <f>$G$73</f>
        <v>0.66700000000000004</v>
      </c>
      <c r="H967" s="73">
        <f>DVOA!$F$72</f>
        <v>2</v>
      </c>
      <c r="I967" s="73">
        <f>DVOA!$F$74</f>
        <v>5</v>
      </c>
      <c r="J967" s="73">
        <f>DVOA!$F$78</f>
        <v>2</v>
      </c>
      <c r="K967" s="73">
        <f>DVOA!$F$81</f>
        <v>14</v>
      </c>
      <c r="L967" s="73">
        <f>DVOA!$F$82</f>
        <v>26</v>
      </c>
      <c r="M967" s="73">
        <f>DVOA!$F$83</f>
        <v>3</v>
      </c>
      <c r="N967" s="73">
        <f>DVOA!$F$86</f>
        <v>1</v>
      </c>
      <c r="O967" s="81">
        <f>DVOA!$F$75</f>
        <v>11</v>
      </c>
      <c r="P967" s="88"/>
      <c r="Q967" s="82">
        <f>DVOA!$AE$72</f>
        <v>6</v>
      </c>
      <c r="R967" s="73">
        <f>DVOA!$AE$73</f>
        <v>5</v>
      </c>
      <c r="S967" s="81">
        <f>DVOA!$AE$74</f>
        <v>32</v>
      </c>
      <c r="T967" s="75"/>
      <c r="U967" s="87">
        <f>DVOA!$AE$86</f>
        <v>8</v>
      </c>
      <c r="V967" s="88"/>
      <c r="W967" s="82">
        <f>DVOA!$AE$82</f>
        <v>1</v>
      </c>
      <c r="X967" s="72"/>
      <c r="Y967" s="72"/>
      <c r="Z967" s="72"/>
      <c r="AA967" s="72"/>
      <c r="AB967" s="72"/>
      <c r="AC967" s="72"/>
      <c r="AD967" s="72"/>
      <c r="AE967" s="72"/>
      <c r="AF967" s="72"/>
    </row>
    <row r="968" spans="1:32" x14ac:dyDescent="0.3">
      <c r="A968" s="73">
        <v>3</v>
      </c>
      <c r="B968" s="96">
        <v>44829</v>
      </c>
      <c r="C968" s="85" t="s">
        <v>213</v>
      </c>
      <c r="D968" s="99">
        <v>0.54166666666666663</v>
      </c>
      <c r="E968" s="85" t="s">
        <v>170</v>
      </c>
      <c r="G968" s="73">
        <f>$G$7</f>
        <v>0</v>
      </c>
      <c r="H968" s="73">
        <f>DVOA!$F$345</f>
        <v>20</v>
      </c>
      <c r="I968" s="73">
        <f>DVOA!$F$347</f>
        <v>15</v>
      </c>
      <c r="J968" s="73">
        <f>DVOA!$F$351</f>
        <v>23</v>
      </c>
      <c r="K968" s="73">
        <f>DVOA!$F$354</f>
        <v>8</v>
      </c>
      <c r="L968" s="73">
        <f>DVOA!$F$355</f>
        <v>2</v>
      </c>
      <c r="M968" s="73">
        <f>DVOA!$F$356</f>
        <v>29</v>
      </c>
      <c r="N968" s="73">
        <f>DVOA!$F$359</f>
        <v>19</v>
      </c>
      <c r="O968" s="81">
        <f>DVOA!$F$348</f>
        <v>29</v>
      </c>
      <c r="P968" s="88"/>
      <c r="Q968" s="82">
        <f>DVOA!$AE$345</f>
        <v>24</v>
      </c>
      <c r="R968" s="73">
        <f>DVOA!$AE$346</f>
        <v>20</v>
      </c>
      <c r="S968" s="81">
        <f>DVOA!$AE$347</f>
        <v>23</v>
      </c>
      <c r="T968" s="75"/>
      <c r="U968" s="87">
        <f>DVOA!$AE$359</f>
        <v>10</v>
      </c>
      <c r="V968" s="88"/>
      <c r="W968" s="82">
        <f>DVOA!$AE$355</f>
        <v>15</v>
      </c>
      <c r="X968" s="72"/>
      <c r="Y968" s="72"/>
      <c r="Z968" s="72"/>
      <c r="AA968" s="72"/>
      <c r="AB968" s="72"/>
      <c r="AC968" s="72"/>
      <c r="AD968" s="72"/>
      <c r="AE968" s="72"/>
      <c r="AF968" s="72"/>
    </row>
    <row r="969" spans="1:32" x14ac:dyDescent="0.3">
      <c r="A969" s="73">
        <v>4</v>
      </c>
      <c r="B969" s="96">
        <v>44836</v>
      </c>
      <c r="C969" s="84" t="s">
        <v>215</v>
      </c>
      <c r="D969" s="99">
        <v>0.54166666666666663</v>
      </c>
      <c r="E969" s="85" t="s">
        <v>170</v>
      </c>
      <c r="G969" s="73">
        <f>$G$274</f>
        <v>0.5</v>
      </c>
      <c r="H969" s="73">
        <f>DVOA!$F$282</f>
        <v>13</v>
      </c>
      <c r="I969" s="73">
        <f>DVOA!$F$284</f>
        <v>2</v>
      </c>
      <c r="J969" s="73">
        <f>DVOA!$F$288</f>
        <v>27</v>
      </c>
      <c r="K969" s="73">
        <f>DVOA!$F$291</f>
        <v>27</v>
      </c>
      <c r="L969" s="73">
        <f>DVOA!$F$292</f>
        <v>16</v>
      </c>
      <c r="M969" s="73">
        <f>DVOA!$F$293</f>
        <v>16</v>
      </c>
      <c r="N969" s="73">
        <f>DVOA!$F$296</f>
        <v>29</v>
      </c>
      <c r="O969" s="81">
        <f>DVOA!$F$285</f>
        <v>24</v>
      </c>
      <c r="P969" s="88"/>
      <c r="Q969" s="82">
        <f>DVOA!$AE$282</f>
        <v>32</v>
      </c>
      <c r="R969" s="73">
        <f>DVOA!$AE$283</f>
        <v>31</v>
      </c>
      <c r="S969" s="81">
        <f>DVOA!$AE$284</f>
        <v>24</v>
      </c>
      <c r="T969" s="75"/>
      <c r="U969" s="87">
        <f>DVOA!$AE$296</f>
        <v>9</v>
      </c>
      <c r="V969" s="88"/>
      <c r="W969" s="82">
        <f>DVOA!$AE$292</f>
        <v>29</v>
      </c>
      <c r="X969" s="72"/>
      <c r="Y969" s="72"/>
      <c r="Z969" s="72"/>
      <c r="AA969" s="72"/>
      <c r="AB969" s="72"/>
      <c r="AC969" s="72"/>
      <c r="AD969" s="72"/>
      <c r="AE969" s="72"/>
      <c r="AF969" s="72"/>
    </row>
    <row r="970" spans="1:32" x14ac:dyDescent="0.3">
      <c r="A970" s="73">
        <v>5</v>
      </c>
      <c r="B970" s="96">
        <v>44843</v>
      </c>
      <c r="C970" s="84" t="s">
        <v>222</v>
      </c>
      <c r="D970" s="99">
        <v>0.54166666666666663</v>
      </c>
      <c r="E970" s="85" t="s">
        <v>169</v>
      </c>
      <c r="G970" s="73">
        <f>$G$49</f>
        <v>0.33300000000000002</v>
      </c>
      <c r="H970" s="73">
        <f>DVOA!$F$660</f>
        <v>29</v>
      </c>
      <c r="I970" s="73">
        <f>DVOA!$F$662</f>
        <v>16</v>
      </c>
      <c r="J970" s="73">
        <f>DVOA!$F$666</f>
        <v>28</v>
      </c>
      <c r="K970" s="73">
        <f>DVOA!$F$669</f>
        <v>25</v>
      </c>
      <c r="L970" s="73">
        <f>DVOA!$F$670</f>
        <v>20</v>
      </c>
      <c r="M970" s="73">
        <f>DVOA!$F$671</f>
        <v>28</v>
      </c>
      <c r="N970" s="73">
        <f>DVOA!$F$674</f>
        <v>21</v>
      </c>
      <c r="O970" s="81">
        <f>DVOA!$F$663</f>
        <v>18</v>
      </c>
      <c r="P970" s="88"/>
      <c r="Q970" s="82">
        <f>DVOA!$AE$660</f>
        <v>29</v>
      </c>
      <c r="R970" s="73">
        <f>DVOA!$AE$661</f>
        <v>27</v>
      </c>
      <c r="S970" s="81">
        <f>DVOA!$AE$662</f>
        <v>25</v>
      </c>
      <c r="T970" s="75"/>
      <c r="U970" s="87">
        <f>DVOA!$AE$674</f>
        <v>18</v>
      </c>
      <c r="V970" s="88"/>
      <c r="W970" s="82">
        <f>DVOA!$AE$670</f>
        <v>32</v>
      </c>
      <c r="X970" s="72"/>
      <c r="Y970" s="72"/>
      <c r="Z970" s="72"/>
      <c r="AA970" s="72"/>
      <c r="AB970" s="72"/>
      <c r="AC970" s="72"/>
      <c r="AD970" s="72"/>
      <c r="AE970" s="72"/>
      <c r="AF970" s="72"/>
    </row>
    <row r="971" spans="1:32" x14ac:dyDescent="0.3">
      <c r="A971" s="73">
        <v>6</v>
      </c>
      <c r="B971" s="96" t="s">
        <v>147</v>
      </c>
      <c r="C971" s="101" t="s">
        <v>162</v>
      </c>
      <c r="D971" s="102" t="s">
        <v>162</v>
      </c>
      <c r="E971" s="101" t="s">
        <v>162</v>
      </c>
      <c r="G971" s="101" t="s">
        <v>162</v>
      </c>
      <c r="H971" s="101" t="s">
        <v>162</v>
      </c>
      <c r="I971" s="101" t="s">
        <v>162</v>
      </c>
      <c r="J971" s="101" t="s">
        <v>162</v>
      </c>
      <c r="K971" s="101" t="s">
        <v>162</v>
      </c>
      <c r="L971" s="101" t="s">
        <v>162</v>
      </c>
      <c r="M971" s="101" t="s">
        <v>162</v>
      </c>
      <c r="N971" s="101" t="s">
        <v>162</v>
      </c>
      <c r="O971" s="101" t="s">
        <v>162</v>
      </c>
      <c r="P971" s="88"/>
      <c r="Q971" s="101" t="s">
        <v>162</v>
      </c>
      <c r="R971" s="101" t="s">
        <v>162</v>
      </c>
      <c r="S971" s="101" t="s">
        <v>162</v>
      </c>
      <c r="T971" s="75"/>
      <c r="U971" s="101" t="s">
        <v>162</v>
      </c>
      <c r="V971" s="88"/>
      <c r="W971" s="101" t="s">
        <v>162</v>
      </c>
      <c r="X971" s="72"/>
      <c r="Y971" s="72"/>
      <c r="Z971" s="72"/>
      <c r="AA971" s="72"/>
      <c r="AB971" s="72"/>
      <c r="AC971" s="72"/>
      <c r="AD971" s="72"/>
      <c r="AE971" s="72"/>
      <c r="AF971" s="72"/>
    </row>
    <row r="972" spans="1:32" x14ac:dyDescent="0.3">
      <c r="A972" s="73">
        <v>7</v>
      </c>
      <c r="B972" s="96">
        <v>44857</v>
      </c>
      <c r="C972" s="84" t="s">
        <v>166</v>
      </c>
      <c r="D972" s="99">
        <v>0.54166666666666663</v>
      </c>
      <c r="E972" s="85" t="s">
        <v>169</v>
      </c>
      <c r="G972" s="73">
        <f>$G$274</f>
        <v>0.5</v>
      </c>
      <c r="H972" s="73">
        <f>DVOA!$F$282</f>
        <v>13</v>
      </c>
      <c r="I972" s="73">
        <f>DVOA!$F$284</f>
        <v>2</v>
      </c>
      <c r="J972" s="73">
        <f>DVOA!$F$288</f>
        <v>27</v>
      </c>
      <c r="K972" s="73">
        <f>DVOA!$F$291</f>
        <v>27</v>
      </c>
      <c r="L972" s="73">
        <f>DVOA!$F$292</f>
        <v>16</v>
      </c>
      <c r="M972" s="73">
        <f>DVOA!$F$293</f>
        <v>16</v>
      </c>
      <c r="N972" s="73">
        <f>DVOA!$F$296</f>
        <v>29</v>
      </c>
      <c r="O972" s="81">
        <f>DVOA!$F$285</f>
        <v>24</v>
      </c>
      <c r="P972" s="88"/>
      <c r="Q972" s="82">
        <f>DVOA!$AE$282</f>
        <v>32</v>
      </c>
      <c r="R972" s="73">
        <f>DVOA!$AE$283</f>
        <v>31</v>
      </c>
      <c r="S972" s="81">
        <f>DVOA!$AE$284</f>
        <v>24</v>
      </c>
      <c r="T972" s="75"/>
      <c r="U972" s="87">
        <f>DVOA!$AE$296</f>
        <v>9</v>
      </c>
      <c r="V972" s="88"/>
      <c r="W972" s="82">
        <f>DVOA!$AE$292</f>
        <v>29</v>
      </c>
      <c r="X972" s="72"/>
      <c r="Y972" s="72"/>
      <c r="Z972" s="72"/>
      <c r="AA972" s="72"/>
      <c r="AB972" s="72"/>
      <c r="AC972" s="72"/>
      <c r="AD972" s="72"/>
      <c r="AE972" s="72"/>
      <c r="AF972" s="72"/>
    </row>
    <row r="973" spans="1:32" x14ac:dyDescent="0.3">
      <c r="A973" s="73">
        <v>8</v>
      </c>
      <c r="B973" s="96">
        <v>44864</v>
      </c>
      <c r="C973" s="84" t="s">
        <v>217</v>
      </c>
      <c r="D973" s="99">
        <v>0.67013888888888884</v>
      </c>
      <c r="E973" s="85" t="s">
        <v>169</v>
      </c>
      <c r="G973" s="85">
        <f>$G$168</f>
        <v>0</v>
      </c>
      <c r="H973" s="85">
        <f>DVOA!$F$261</f>
        <v>17</v>
      </c>
      <c r="I973" s="85">
        <f>DVOA!$F$263</f>
        <v>30</v>
      </c>
      <c r="J973" s="85">
        <f>DVOA!$F$267</f>
        <v>9</v>
      </c>
      <c r="K973" s="85">
        <f>DVOA!$F$270</f>
        <v>24</v>
      </c>
      <c r="L973" s="85">
        <f>DVOA!$F$271</f>
        <v>5</v>
      </c>
      <c r="M973" s="85">
        <f>DVOA!$F$272</f>
        <v>27</v>
      </c>
      <c r="N973" s="85">
        <f>DVOA!$F$275</f>
        <v>10</v>
      </c>
      <c r="O973" s="90">
        <f>DVOA!$F$264</f>
        <v>3</v>
      </c>
      <c r="P973" s="88"/>
      <c r="Q973" s="91">
        <f>DVOA!$AE$261</f>
        <v>30</v>
      </c>
      <c r="R973" s="85">
        <f>DVOA!$AE$262</f>
        <v>29</v>
      </c>
      <c r="S973" s="90">
        <f>DVOA!$AE$263</f>
        <v>28</v>
      </c>
      <c r="T973" s="75"/>
      <c r="U973" s="94">
        <f>DVOA!$AE$275</f>
        <v>2</v>
      </c>
      <c r="V973" s="88"/>
      <c r="W973" s="82">
        <f>DVOA!$AE$271</f>
        <v>25</v>
      </c>
      <c r="X973" s="72"/>
      <c r="Y973" s="72"/>
      <c r="Z973" s="72"/>
      <c r="AA973" s="72"/>
      <c r="AB973" s="72"/>
      <c r="AC973" s="72"/>
      <c r="AD973" s="72"/>
      <c r="AE973" s="72"/>
      <c r="AF973" s="72"/>
    </row>
    <row r="974" spans="1:32" x14ac:dyDescent="0.3">
      <c r="A974" s="73">
        <v>9</v>
      </c>
      <c r="B974" s="96">
        <v>44871</v>
      </c>
      <c r="C974" s="85" t="s">
        <v>195</v>
      </c>
      <c r="D974" s="99">
        <v>0.84722222222222221</v>
      </c>
      <c r="E974" s="85" t="s">
        <v>194</v>
      </c>
      <c r="G974" s="73">
        <f>$G$6</f>
        <v>0.66700000000000004</v>
      </c>
      <c r="H974" s="73">
        <f>DVOA!$F$324</f>
        <v>9</v>
      </c>
      <c r="I974" s="73">
        <f>DVOA!$F$326</f>
        <v>6</v>
      </c>
      <c r="J974" s="73">
        <f>DVOA!$F$330</f>
        <v>14</v>
      </c>
      <c r="K974" s="73">
        <f>DVOA!$F$333</f>
        <v>29</v>
      </c>
      <c r="L974" s="73">
        <f>DVOA!$F$334</f>
        <v>14</v>
      </c>
      <c r="M974" s="73">
        <f>DVOA!$F$335</f>
        <v>21</v>
      </c>
      <c r="N974" s="73">
        <f>DVOA!$F$338</f>
        <v>8</v>
      </c>
      <c r="O974" s="81">
        <f>DVOA!$F$327</f>
        <v>21</v>
      </c>
      <c r="P974" s="88"/>
      <c r="Q974" s="82">
        <f>DVOA!$AE$324</f>
        <v>10</v>
      </c>
      <c r="R974" s="73">
        <f>DVOA!$AE$325</f>
        <v>7</v>
      </c>
      <c r="S974" s="81">
        <f>DVOA!$AE$326</f>
        <v>29</v>
      </c>
      <c r="T974" s="75"/>
      <c r="U974" s="87">
        <f>DVOA!$AE$338</f>
        <v>30</v>
      </c>
      <c r="V974" s="88"/>
      <c r="W974" s="82">
        <f>DVOA!$AE$334</f>
        <v>8</v>
      </c>
      <c r="X974" s="72"/>
      <c r="Y974" s="72"/>
      <c r="Z974" s="72"/>
      <c r="AA974" s="72"/>
      <c r="AB974" s="72"/>
      <c r="AC974" s="72"/>
      <c r="AD974" s="72"/>
      <c r="AE974" s="72"/>
      <c r="AF974" s="72"/>
    </row>
    <row r="975" spans="1:32" x14ac:dyDescent="0.3">
      <c r="A975" s="73">
        <v>10</v>
      </c>
      <c r="B975" s="96">
        <v>44878</v>
      </c>
      <c r="C975" s="84" t="s">
        <v>212</v>
      </c>
      <c r="D975" s="99">
        <v>0.54166666666666663</v>
      </c>
      <c r="E975" s="85" t="s">
        <v>169</v>
      </c>
      <c r="G975" s="73">
        <f>$G$20</f>
        <v>0.66700000000000004</v>
      </c>
      <c r="H975" s="73">
        <f>DVOA!$F$198</f>
        <v>5</v>
      </c>
      <c r="I975" s="73">
        <f>DVOA!$F$200</f>
        <v>8</v>
      </c>
      <c r="J975" s="73">
        <f>DVOA!$F$204</f>
        <v>4</v>
      </c>
      <c r="K975" s="73">
        <f>DVOA!$F$207</f>
        <v>3</v>
      </c>
      <c r="L975" s="73">
        <f>DVOA!$F$208</f>
        <v>12</v>
      </c>
      <c r="M975" s="73">
        <f>DVOA!$F$209</f>
        <v>8</v>
      </c>
      <c r="N975" s="73">
        <f>DVOA!$F$212</f>
        <v>20</v>
      </c>
      <c r="O975" s="81">
        <f>DVOA!$F$201</f>
        <v>15</v>
      </c>
      <c r="P975" s="88"/>
      <c r="Q975" s="82">
        <f>DVOA!$AE$198</f>
        <v>22</v>
      </c>
      <c r="R975" s="73">
        <f>DVOA!$AE$199</f>
        <v>14</v>
      </c>
      <c r="S975" s="81">
        <f>DVOA!$AE$200</f>
        <v>21</v>
      </c>
      <c r="T975" s="75"/>
      <c r="U975" s="87">
        <f>DVOA!$AE$212</f>
        <v>25</v>
      </c>
      <c r="V975" s="88"/>
      <c r="W975" s="82">
        <f>DVOA!$AE$208</f>
        <v>10</v>
      </c>
      <c r="X975" s="72"/>
      <c r="Y975" s="72"/>
      <c r="Z975" s="72"/>
      <c r="AA975" s="72"/>
      <c r="AB975" s="72"/>
      <c r="AC975" s="72"/>
      <c r="AD975" s="72"/>
      <c r="AE975" s="72"/>
      <c r="AF975" s="72"/>
    </row>
    <row r="976" spans="1:32" x14ac:dyDescent="0.3">
      <c r="A976" s="73">
        <v>11</v>
      </c>
      <c r="B976" s="96">
        <v>44882</v>
      </c>
      <c r="C976" s="84" t="s">
        <v>205</v>
      </c>
      <c r="D976" s="99">
        <v>0.84375</v>
      </c>
      <c r="E976" s="85" t="s">
        <v>221</v>
      </c>
      <c r="G976" s="73">
        <f>$G$109</f>
        <v>0.66700000000000004</v>
      </c>
      <c r="H976" s="73">
        <f>DVOA!$F$240</f>
        <v>19</v>
      </c>
      <c r="I976" s="73">
        <f>DVOA!$F$242</f>
        <v>32</v>
      </c>
      <c r="J976" s="73">
        <f>DVOA!$F$246</f>
        <v>13</v>
      </c>
      <c r="K976" s="73">
        <f>DVOA!$F$249</f>
        <v>32</v>
      </c>
      <c r="L976" s="73">
        <f>DVOA!$F$250</f>
        <v>3</v>
      </c>
      <c r="M976" s="73">
        <f>DVOA!$F$251</f>
        <v>5</v>
      </c>
      <c r="N976" s="73">
        <f>DVOA!$F$254</f>
        <v>14</v>
      </c>
      <c r="O976" s="81">
        <f>DVOA!$F$243</f>
        <v>17</v>
      </c>
      <c r="P976" s="88"/>
      <c r="Q976" s="82">
        <f>DVOA!$AE$240</f>
        <v>9</v>
      </c>
      <c r="R976" s="73">
        <f>DVOA!$AE$241</f>
        <v>13</v>
      </c>
      <c r="S976" s="81">
        <f>DVOA!$AE$242</f>
        <v>7</v>
      </c>
      <c r="T976" s="75"/>
      <c r="U976" s="87">
        <f>DVOA!$AE$254</f>
        <v>14</v>
      </c>
      <c r="V976" s="88"/>
      <c r="W976" s="82">
        <f>DVOA!$AE$250</f>
        <v>12</v>
      </c>
      <c r="X976" s="72"/>
      <c r="Y976" s="72"/>
      <c r="Z976" s="72"/>
      <c r="AA976" s="72"/>
      <c r="AB976" s="72"/>
      <c r="AC976" s="72"/>
      <c r="AD976" s="72"/>
      <c r="AE976" s="72"/>
      <c r="AF976" s="72"/>
    </row>
    <row r="977" spans="1:32" x14ac:dyDescent="0.3">
      <c r="A977" s="73">
        <v>12</v>
      </c>
      <c r="B977" s="96">
        <v>44892</v>
      </c>
      <c r="C977" s="84" t="s">
        <v>189</v>
      </c>
      <c r="D977" s="99">
        <v>0.54166666666666663</v>
      </c>
      <c r="E977" s="85" t="s">
        <v>169</v>
      </c>
      <c r="G977" s="77">
        <f>$G$44</f>
        <v>0.33300000000000002</v>
      </c>
      <c r="H977" s="73">
        <f>DVOA!$F$135</f>
        <v>7</v>
      </c>
      <c r="I977" s="73">
        <f>DVOA!$F$137</f>
        <v>9</v>
      </c>
      <c r="J977" s="73">
        <f>DVOA!$F$141</f>
        <v>8</v>
      </c>
      <c r="K977" s="73">
        <f>DVOA!$F$144</f>
        <v>6</v>
      </c>
      <c r="L977" s="73">
        <f>DVOA!$F$145</f>
        <v>22</v>
      </c>
      <c r="M977" s="73">
        <f>DVOA!$F$146</f>
        <v>4</v>
      </c>
      <c r="N977" s="73">
        <f>DVOA!$F$149</f>
        <v>23</v>
      </c>
      <c r="O977" s="81">
        <f>DVOA!$F$138</f>
        <v>9</v>
      </c>
      <c r="P977" s="88"/>
      <c r="Q977" s="82">
        <f>DVOA!$AE$135</f>
        <v>31</v>
      </c>
      <c r="R977" s="73">
        <f>DVOA!$AE$136</f>
        <v>26</v>
      </c>
      <c r="S977" s="81">
        <f>DVOA!$AE$137</f>
        <v>30</v>
      </c>
      <c r="T977" s="75"/>
      <c r="U977" s="87">
        <f>DVOA!$AE$149</f>
        <v>19</v>
      </c>
      <c r="V977" s="88"/>
      <c r="W977" s="82">
        <f>DVOA!$AE$145</f>
        <v>20</v>
      </c>
      <c r="X977" s="72"/>
      <c r="Y977" s="72"/>
      <c r="Z977" s="72"/>
      <c r="AA977" s="72"/>
      <c r="AB977" s="72"/>
      <c r="AC977" s="72"/>
      <c r="AD977" s="72"/>
      <c r="AE977" s="72"/>
      <c r="AF977" s="72"/>
    </row>
    <row r="978" spans="1:32" x14ac:dyDescent="0.3">
      <c r="A978" s="73">
        <v>13</v>
      </c>
      <c r="B978" s="96">
        <v>44899</v>
      </c>
      <c r="C978" s="84" t="s">
        <v>214</v>
      </c>
      <c r="D978" s="99">
        <v>0.54166666666666663</v>
      </c>
      <c r="E978" s="84" t="s">
        <v>170</v>
      </c>
      <c r="F978" s="113"/>
      <c r="G978" s="84">
        <f>$G$10</f>
        <v>1</v>
      </c>
      <c r="H978" s="73">
        <f>DVOA!$F$534</f>
        <v>6</v>
      </c>
      <c r="I978" s="73">
        <f>DVOA!$F$536</f>
        <v>25</v>
      </c>
      <c r="J978" s="73">
        <f>DVOA!$F$540</f>
        <v>3</v>
      </c>
      <c r="K978" s="73">
        <f>DVOA!$F$543</f>
        <v>7</v>
      </c>
      <c r="L978" s="73">
        <f>DVOA!$F$544</f>
        <v>4</v>
      </c>
      <c r="M978" s="73">
        <f>DVOA!$F$545</f>
        <v>13</v>
      </c>
      <c r="N978" s="73">
        <f>DVOA!$F$548</f>
        <v>7</v>
      </c>
      <c r="O978" s="110">
        <f>DVOA!$F$537</f>
        <v>16</v>
      </c>
      <c r="P978" s="88"/>
      <c r="Q978" s="112">
        <f>DVOA!$AE$534</f>
        <v>4</v>
      </c>
      <c r="R978" s="73">
        <f>DVOA!$AE$535</f>
        <v>4</v>
      </c>
      <c r="S978" s="110">
        <f>DVOA!$AE$536</f>
        <v>10</v>
      </c>
      <c r="T978" s="75"/>
      <c r="U978" s="111">
        <f>DVOA!$AE$548</f>
        <v>28</v>
      </c>
      <c r="V978" s="88"/>
      <c r="W978" s="112">
        <f>DVOA!$AE$544</f>
        <v>4</v>
      </c>
      <c r="X978" s="72"/>
      <c r="Y978" s="72"/>
      <c r="Z978" s="72"/>
      <c r="AA978" s="72"/>
      <c r="AB978" s="72"/>
      <c r="AC978" s="72"/>
      <c r="AD978" s="72"/>
      <c r="AE978" s="72"/>
      <c r="AF978" s="72"/>
    </row>
    <row r="979" spans="1:32" x14ac:dyDescent="0.3">
      <c r="A979" s="73">
        <v>14</v>
      </c>
      <c r="B979" s="96">
        <v>44906</v>
      </c>
      <c r="C979" s="84" t="s">
        <v>208</v>
      </c>
      <c r="D979" s="99">
        <v>0.54166666666666663</v>
      </c>
      <c r="E979" s="85" t="s">
        <v>169</v>
      </c>
      <c r="G979" s="73">
        <f>$G$81</f>
        <v>0.66700000000000004</v>
      </c>
      <c r="H979" s="73">
        <f>DVOA!$F$303</f>
        <v>4</v>
      </c>
      <c r="I979" s="73">
        <f>DVOA!$F$305</f>
        <v>1</v>
      </c>
      <c r="J979" s="73">
        <f>DVOA!$F$309</f>
        <v>7</v>
      </c>
      <c r="K979" s="73">
        <f>DVOA!$F$312</f>
        <v>4</v>
      </c>
      <c r="L979" s="73">
        <f>DVOA!$F$313</f>
        <v>17</v>
      </c>
      <c r="M979" s="73">
        <f>DVOA!$F$314</f>
        <v>14</v>
      </c>
      <c r="N979" s="73">
        <f>DVOA!$F$317</f>
        <v>11</v>
      </c>
      <c r="O979" s="81">
        <f>DVOA!$F$306</f>
        <v>13</v>
      </c>
      <c r="P979" s="88"/>
      <c r="Q979" s="82">
        <f>DVOA!$AE$303</f>
        <v>5</v>
      </c>
      <c r="R979" s="73">
        <f>DVOA!$AE$304</f>
        <v>2</v>
      </c>
      <c r="S979" s="81">
        <f>DVOA!$AE$305</f>
        <v>18</v>
      </c>
      <c r="T979" s="75"/>
      <c r="U979" s="87">
        <f>DVOA!$AE$317</f>
        <v>17</v>
      </c>
      <c r="V979" s="88"/>
      <c r="W979" s="82">
        <f>DVOA!$AE$313</f>
        <v>2</v>
      </c>
      <c r="X979" s="72"/>
      <c r="Y979" s="72"/>
      <c r="Z979" s="72"/>
      <c r="AA979" s="72"/>
      <c r="AB979" s="72"/>
      <c r="AC979" s="72"/>
      <c r="AD979" s="72"/>
      <c r="AE979" s="72"/>
      <c r="AF979" s="72"/>
    </row>
    <row r="980" spans="1:32" x14ac:dyDescent="0.3">
      <c r="A980" s="73">
        <v>15</v>
      </c>
      <c r="B980" s="96">
        <v>44913</v>
      </c>
      <c r="C980" s="85" t="s">
        <v>211</v>
      </c>
      <c r="D980" s="99">
        <v>0.68402777777777779</v>
      </c>
      <c r="E980" s="85" t="s">
        <v>169</v>
      </c>
      <c r="G980" s="73">
        <f>$G$17</f>
        <v>0.33300000000000002</v>
      </c>
      <c r="H980" s="73">
        <f>DVOA!$F$366</f>
        <v>15</v>
      </c>
      <c r="I980" s="73">
        <f>DVOA!$F$368</f>
        <v>11</v>
      </c>
      <c r="J980" s="73">
        <f>DVOA!$F$372</f>
        <v>18</v>
      </c>
      <c r="K980" s="73">
        <f>DVOA!$F$375</f>
        <v>21</v>
      </c>
      <c r="L980" s="73">
        <f>DVOA!$F$376</f>
        <v>1</v>
      </c>
      <c r="M980" s="73">
        <f>DVOA!$F$377</f>
        <v>31</v>
      </c>
      <c r="N980" s="73">
        <f>DVOA!$F$380</f>
        <v>13</v>
      </c>
      <c r="O980" s="81">
        <f>DVOA!$F$369</f>
        <v>31</v>
      </c>
      <c r="P980" s="88"/>
      <c r="Q980" s="82">
        <f>DVOA!$AE$366</f>
        <v>14</v>
      </c>
      <c r="R980" s="73">
        <f>DVOA!$AE$367</f>
        <v>10</v>
      </c>
      <c r="S980" s="81">
        <f>DVOA!$AE$368</f>
        <v>31</v>
      </c>
      <c r="T980" s="75"/>
      <c r="U980" s="87">
        <f>DVOA!$AE$380</f>
        <v>23</v>
      </c>
      <c r="V980" s="88"/>
      <c r="W980" s="82">
        <f>DVOA!$AE$376</f>
        <v>22</v>
      </c>
      <c r="X980" s="72"/>
      <c r="Y980" s="72"/>
      <c r="Z980" s="72"/>
      <c r="AA980" s="72"/>
      <c r="AB980" s="72"/>
      <c r="AC980" s="72"/>
      <c r="AD980" s="72"/>
      <c r="AE980" s="72"/>
      <c r="AF980" s="72"/>
    </row>
    <row r="981" spans="1:32" x14ac:dyDescent="0.3">
      <c r="A981" s="73">
        <v>16</v>
      </c>
      <c r="B981" s="96">
        <v>44919</v>
      </c>
      <c r="C981" s="84" t="s">
        <v>157</v>
      </c>
      <c r="D981" s="99">
        <v>0.54166666666666663</v>
      </c>
      <c r="E981" s="85" t="s">
        <v>169</v>
      </c>
      <c r="G981" s="73">
        <f>$G$168</f>
        <v>0</v>
      </c>
      <c r="H981" s="73">
        <f>DVOA!$F$261</f>
        <v>17</v>
      </c>
      <c r="I981" s="73">
        <f>DVOA!$F$263</f>
        <v>30</v>
      </c>
      <c r="J981" s="73">
        <f>DVOA!$F$267</f>
        <v>9</v>
      </c>
      <c r="K981" s="73">
        <f>DVOA!$F$270</f>
        <v>24</v>
      </c>
      <c r="L981" s="73">
        <f>DVOA!$F$271</f>
        <v>5</v>
      </c>
      <c r="M981" s="73">
        <f>DVOA!$F$272</f>
        <v>27</v>
      </c>
      <c r="N981" s="73">
        <f>DVOA!$F$275</f>
        <v>10</v>
      </c>
      <c r="O981" s="81">
        <f>DVOA!$F$264</f>
        <v>3</v>
      </c>
      <c r="P981" s="88"/>
      <c r="Q981" s="82">
        <f>DVOA!$AE$261</f>
        <v>30</v>
      </c>
      <c r="R981" s="73">
        <f>DVOA!$AE$262</f>
        <v>29</v>
      </c>
      <c r="S981" s="81">
        <f>DVOA!$AE$263</f>
        <v>28</v>
      </c>
      <c r="T981" s="75"/>
      <c r="U981" s="87">
        <f>DVOA!$AE$275</f>
        <v>2</v>
      </c>
      <c r="V981" s="88"/>
      <c r="W981" s="82">
        <f>DVOA!$AE$271</f>
        <v>25</v>
      </c>
      <c r="X981" s="72"/>
      <c r="Y981" s="72"/>
      <c r="Z981" s="72"/>
      <c r="AA981" s="72"/>
      <c r="AB981" s="72"/>
      <c r="AC981" s="72"/>
      <c r="AD981" s="72"/>
      <c r="AE981" s="72"/>
      <c r="AF981" s="72"/>
    </row>
    <row r="982" spans="1:32" x14ac:dyDescent="0.3">
      <c r="A982" s="73">
        <v>17</v>
      </c>
      <c r="B982" s="96">
        <v>44924</v>
      </c>
      <c r="C982" s="84" t="s">
        <v>219</v>
      </c>
      <c r="D982" s="99">
        <v>0.84375</v>
      </c>
      <c r="E982" s="85" t="s">
        <v>221</v>
      </c>
      <c r="G982" s="73">
        <f>$G$173</f>
        <v>0.66700000000000004</v>
      </c>
      <c r="H982" s="73">
        <f>DVOA!$F$177</f>
        <v>8</v>
      </c>
      <c r="I982" s="73">
        <f>DVOA!$F$179</f>
        <v>19</v>
      </c>
      <c r="J982" s="73">
        <f>DVOA!$F$183</f>
        <v>6</v>
      </c>
      <c r="K982" s="73">
        <f>DVOA!$F$186</f>
        <v>10</v>
      </c>
      <c r="L982" s="73">
        <f>DVOA!$F$187</f>
        <v>10</v>
      </c>
      <c r="M982" s="73">
        <f>DVOA!$F$188</f>
        <v>12</v>
      </c>
      <c r="N982" s="73">
        <f>DVOA!$F$191</f>
        <v>9</v>
      </c>
      <c r="O982" s="81">
        <f>DVOA!$F$180</f>
        <v>25</v>
      </c>
      <c r="P982" s="88"/>
      <c r="Q982" s="82">
        <f>DVOA!$AE$177</f>
        <v>15</v>
      </c>
      <c r="R982" s="73">
        <f>DVOA!$AE$178</f>
        <v>17</v>
      </c>
      <c r="S982" s="81">
        <f>DVOA!$AE$179</f>
        <v>4</v>
      </c>
      <c r="T982" s="75"/>
      <c r="U982" s="87">
        <f>DVOA!$AE$191</f>
        <v>4</v>
      </c>
      <c r="V982" s="88"/>
      <c r="W982" s="82">
        <f>DVOA!$AE$187</f>
        <v>6</v>
      </c>
      <c r="X982" s="72"/>
      <c r="Y982" s="72"/>
      <c r="Z982" s="72"/>
      <c r="AA982" s="72"/>
      <c r="AB982" s="72"/>
      <c r="AC982" s="72"/>
      <c r="AD982" s="72"/>
      <c r="AE982" s="72"/>
      <c r="AF982" s="72"/>
    </row>
    <row r="983" spans="1:32" x14ac:dyDescent="0.3">
      <c r="A983" s="73">
        <v>18</v>
      </c>
      <c r="B983" s="96">
        <v>44569</v>
      </c>
      <c r="C983" s="84" t="s">
        <v>153</v>
      </c>
      <c r="D983" s="99" t="s">
        <v>200</v>
      </c>
      <c r="E983" s="85"/>
      <c r="G983" s="73">
        <f>$G$81</f>
        <v>0.66700000000000004</v>
      </c>
      <c r="H983" s="73">
        <f>DVOA!$F$303</f>
        <v>4</v>
      </c>
      <c r="I983" s="73">
        <f>DVOA!$F$305</f>
        <v>1</v>
      </c>
      <c r="J983" s="73">
        <f>DVOA!$F$309</f>
        <v>7</v>
      </c>
      <c r="K983" s="73">
        <f>DVOA!$F$312</f>
        <v>4</v>
      </c>
      <c r="L983" s="73">
        <f>DVOA!$F$313</f>
        <v>17</v>
      </c>
      <c r="M983" s="73">
        <f>DVOA!$F$314</f>
        <v>14</v>
      </c>
      <c r="N983" s="73">
        <f>DVOA!$F$317</f>
        <v>11</v>
      </c>
      <c r="O983" s="81">
        <f>DVOA!$F$306</f>
        <v>13</v>
      </c>
      <c r="P983" s="79"/>
      <c r="Q983" s="82">
        <f>DVOA!$AE$303</f>
        <v>5</v>
      </c>
      <c r="R983" s="73">
        <f>DVOA!$AE$304</f>
        <v>2</v>
      </c>
      <c r="S983" s="81">
        <f>DVOA!$AE$305</f>
        <v>18</v>
      </c>
      <c r="T983" s="80"/>
      <c r="U983" s="87">
        <f>DVOA!$AE$317</f>
        <v>17</v>
      </c>
      <c r="V983" s="79"/>
      <c r="W983" s="82">
        <f>DVOA!$AE$313</f>
        <v>2</v>
      </c>
      <c r="X983" s="72"/>
      <c r="Y983" s="72"/>
      <c r="Z983" s="72"/>
      <c r="AA983" s="72"/>
      <c r="AB983" s="72"/>
      <c r="AC983" s="72"/>
      <c r="AD983" s="72"/>
      <c r="AE983" s="72"/>
      <c r="AF983" s="72"/>
    </row>
    <row r="985" spans="1:32" x14ac:dyDescent="0.3">
      <c r="B985" s="96" t="s">
        <v>148</v>
      </c>
      <c r="C985" s="73" t="s">
        <v>124</v>
      </c>
      <c r="D985" s="98" t="s">
        <v>144</v>
      </c>
      <c r="E985" s="73" t="s">
        <v>124</v>
      </c>
      <c r="F985" s="73" t="s">
        <v>145</v>
      </c>
      <c r="G985" s="73" t="s">
        <v>124</v>
      </c>
      <c r="H985" s="73" t="s">
        <v>146</v>
      </c>
      <c r="I985" s="73" t="s">
        <v>124</v>
      </c>
      <c r="J985" s="73" t="s">
        <v>110</v>
      </c>
      <c r="K985" s="73" t="s">
        <v>124</v>
      </c>
      <c r="L985" s="73" t="s">
        <v>111</v>
      </c>
      <c r="M985" s="73" t="s">
        <v>124</v>
      </c>
      <c r="N985" s="73" t="s">
        <v>112</v>
      </c>
      <c r="O985" s="73" t="s">
        <v>124</v>
      </c>
      <c r="P985" s="73" t="s">
        <v>113</v>
      </c>
      <c r="Q985" s="73" t="s">
        <v>124</v>
      </c>
      <c r="R985" s="73" t="s">
        <v>114</v>
      </c>
      <c r="S985" s="81" t="s">
        <v>124</v>
      </c>
      <c r="T985" s="71"/>
      <c r="U985" s="82" t="s">
        <v>33</v>
      </c>
      <c r="V985" s="73" t="s">
        <v>124</v>
      </c>
      <c r="W985" s="73" t="s">
        <v>34</v>
      </c>
      <c r="X985" s="73" t="s">
        <v>124</v>
      </c>
      <c r="Y985" s="73" t="s">
        <v>35</v>
      </c>
      <c r="Z985" s="81" t="s">
        <v>124</v>
      </c>
      <c r="AA985" s="71"/>
      <c r="AB985" s="87" t="s">
        <v>149</v>
      </c>
      <c r="AC985" s="81" t="s">
        <v>124</v>
      </c>
      <c r="AD985" s="71"/>
      <c r="AE985" s="82" t="s">
        <v>150</v>
      </c>
      <c r="AF985" s="73" t="s">
        <v>124</v>
      </c>
    </row>
    <row r="986" spans="1:32" x14ac:dyDescent="0.3">
      <c r="A986" s="73" t="s">
        <v>132</v>
      </c>
      <c r="B986" s="104">
        <f>AVERAGE(G966:G970,G972:G983)</f>
        <v>0.49029411764705888</v>
      </c>
      <c r="C986" s="73">
        <f>$AJ$33</f>
        <v>15</v>
      </c>
      <c r="D986" s="104">
        <f>AVERAGE(H966:H970,H972:H983)</f>
        <v>12.705882352941176</v>
      </c>
      <c r="E986" s="73">
        <f>$AJ$68</f>
        <v>1</v>
      </c>
      <c r="F986" s="104">
        <f>AVERAGE(I966:I970,I972:I983)</f>
        <v>14.117647058823529</v>
      </c>
      <c r="G986" s="73">
        <f>$AJ$103</f>
        <v>7</v>
      </c>
      <c r="H986" s="104">
        <f>AVERAGE(J966:J970,J972:J983)</f>
        <v>13.529411764705882</v>
      </c>
      <c r="I986" s="73">
        <f>$AJ$138</f>
        <v>2</v>
      </c>
      <c r="J986" s="104">
        <f>AVERAGE(K966:K970,K972:K983)</f>
        <v>16.882352941176471</v>
      </c>
      <c r="K986" s="73">
        <f>$AJ$173</f>
        <v>21</v>
      </c>
      <c r="L986" s="104">
        <f>AVERAGE(L966:L970,L972:L983)</f>
        <v>11.941176470588236</v>
      </c>
      <c r="M986" s="73">
        <f>$AJ$208</f>
        <v>1</v>
      </c>
      <c r="N986" s="104">
        <f>AVERAGE(M966:M970,M972:M983)</f>
        <v>16.411764705882351</v>
      </c>
      <c r="O986" s="73">
        <f>$AJ$243</f>
        <v>17</v>
      </c>
      <c r="P986" s="104">
        <f>AVERAGE(N966:N970,N972:N983)</f>
        <v>15.117647058823529</v>
      </c>
      <c r="Q986" s="73">
        <f>$AJ$278</f>
        <v>4</v>
      </c>
      <c r="R986" s="104">
        <f>AVERAGE(O966:O970,O972:O983)</f>
        <v>17.764705882352942</v>
      </c>
      <c r="S986" s="81">
        <f>$AJ$313</f>
        <v>21</v>
      </c>
      <c r="T986" s="75"/>
      <c r="U986" s="104">
        <f>AVERAGE(Q966:Q970,Q972:Q983)</f>
        <v>18.705882352941178</v>
      </c>
      <c r="V986" s="73">
        <f>$BL$68</f>
        <v>26</v>
      </c>
      <c r="W986" s="104">
        <f>AVERAGE(R966:R970,R972:R983)</f>
        <v>17.176470588235293</v>
      </c>
      <c r="X986" s="73">
        <f>$BL$138</f>
        <v>22</v>
      </c>
      <c r="Y986" s="104">
        <f>AVERAGE(S966:S970,S972:S983)</f>
        <v>21.352941176470587</v>
      </c>
      <c r="Z986" s="81">
        <f>$BL$103</f>
        <v>30</v>
      </c>
      <c r="AA986" s="75"/>
      <c r="AB986" s="105">
        <f>AVERAGE(U966:U970,U972:U983)</f>
        <v>14.588235294117647</v>
      </c>
      <c r="AC986" s="73">
        <f>$CN$103</f>
        <v>8</v>
      </c>
      <c r="AD986" s="75"/>
      <c r="AE986" s="104">
        <f>AVERAGE(W966:W970,W972:W983)</f>
        <v>15.882352941176471</v>
      </c>
      <c r="AF986" s="73">
        <f>$CN$68</f>
        <v>12</v>
      </c>
    </row>
    <row r="987" spans="1:32" x14ac:dyDescent="0.3">
      <c r="A987" s="73" t="s">
        <v>133</v>
      </c>
      <c r="B987" s="104">
        <f>AVERAGE(G966,G967,G968,G969,G970,G974,G972,G973)</f>
        <v>0.41675000000000006</v>
      </c>
      <c r="C987" s="73">
        <f>$AN$33</f>
        <v>24</v>
      </c>
      <c r="D987" s="104">
        <f>AVERAGE(H966,H967,H968,H969,H970,H974,H972,H973)</f>
        <v>16.375</v>
      </c>
      <c r="E987" s="73">
        <f>$AN$68</f>
        <v>16</v>
      </c>
      <c r="F987" s="104">
        <f>AVERAGE(I966,I967,I968,I969,I970,I974,I972,I973)</f>
        <v>13</v>
      </c>
      <c r="G987" s="73">
        <f>$AN$103</f>
        <v>5</v>
      </c>
      <c r="H987" s="104">
        <f>AVERAGE(J966,J967,J968,J969,J970,J974,J972,J973)</f>
        <v>19.375</v>
      </c>
      <c r="I987" s="73">
        <f>$AN$138</f>
        <v>28</v>
      </c>
      <c r="J987" s="104">
        <f>AVERAGE(K966,K967,K968,K969,K970,K974,K972,K973)</f>
        <v>22</v>
      </c>
      <c r="K987" s="73">
        <f>$AN$173</f>
        <v>31</v>
      </c>
      <c r="L987" s="104">
        <f>AVERAGE(L966,L967,L968,L969,L970,L974,L972,L973)</f>
        <v>14</v>
      </c>
      <c r="M987" s="73">
        <f>$AN$208</f>
        <v>8</v>
      </c>
      <c r="N987" s="104">
        <f>AVERAGE(M966,M967,M968,M969,M970,M974,M972,M973)</f>
        <v>18.875</v>
      </c>
      <c r="O987" s="73">
        <f>$AN$243</f>
        <v>24</v>
      </c>
      <c r="P987" s="104">
        <f>AVERAGE(N966,N967,N968,N969,N970,N974,N972,N973)</f>
        <v>17.375</v>
      </c>
      <c r="Q987" s="73">
        <f>$AN$278</f>
        <v>22</v>
      </c>
      <c r="R987" s="104">
        <f>AVERAGE(O966,O967,O968,O969,O970,O974,O972,O973)</f>
        <v>20</v>
      </c>
      <c r="S987" s="81">
        <f>$AN$313</f>
        <v>29</v>
      </c>
      <c r="T987" s="75"/>
      <c r="U987" s="104">
        <f>AVERAGE(Q966,Q967,Q968,Q969,Q970,Q974,Q972,Q973)</f>
        <v>22.875</v>
      </c>
      <c r="V987" s="73">
        <f>$BP$68</f>
        <v>31</v>
      </c>
      <c r="W987" s="104">
        <f>AVERAGE(R966,R967,R968,R969,R970,R974,R972,R973)</f>
        <v>21.875</v>
      </c>
      <c r="X987" s="73">
        <f>$BP$138</f>
        <v>32</v>
      </c>
      <c r="Y987" s="104">
        <f>AVERAGE(S966,S967,S968,S969,S970,S974,S972,S973)</f>
        <v>24.5</v>
      </c>
      <c r="Z987" s="81">
        <f>$BP$103</f>
        <v>31</v>
      </c>
      <c r="AA987" s="75"/>
      <c r="AB987" s="105">
        <f>AVERAGE(U966,U967,U968,U969,U970,U974,U972,U973)</f>
        <v>12.375</v>
      </c>
      <c r="AC987" s="73">
        <f>$CR$103</f>
        <v>3</v>
      </c>
      <c r="AD987" s="75"/>
      <c r="AE987" s="104">
        <f>AVERAGE(W966,W967,W968,W969,W970,W974,W972,W973)</f>
        <v>20.875</v>
      </c>
      <c r="AF987" s="73">
        <f>$CR$68</f>
        <v>31</v>
      </c>
    </row>
    <row r="988" spans="1:32" x14ac:dyDescent="0.3">
      <c r="A988" s="73" t="s">
        <v>134</v>
      </c>
      <c r="B988" s="104">
        <f>AVERAGE(G975:G983)</f>
        <v>0.55566666666666664</v>
      </c>
      <c r="C988" s="73">
        <f>$AR$33</f>
        <v>6</v>
      </c>
      <c r="D988" s="104">
        <f>AVERAGE(H975:H983)</f>
        <v>9.4444444444444446</v>
      </c>
      <c r="E988" s="73">
        <f>$AR$68</f>
        <v>1</v>
      </c>
      <c r="F988" s="104">
        <f>AVERAGE(I975:I983)</f>
        <v>15.111111111111111</v>
      </c>
      <c r="G988" s="73">
        <f>$AR$103</f>
        <v>14</v>
      </c>
      <c r="H988" s="104">
        <f>AVERAGE(J975:J983)</f>
        <v>8.3333333333333339</v>
      </c>
      <c r="I988" s="73">
        <f>$AR$138</f>
        <v>1</v>
      </c>
      <c r="J988" s="104">
        <f>AVERAGE(K975:K983)</f>
        <v>12.333333333333334</v>
      </c>
      <c r="K988" s="73">
        <f>$AR$173</f>
        <v>4</v>
      </c>
      <c r="L988" s="104">
        <f>AVERAGE(L975:L983)</f>
        <v>10.111111111111111</v>
      </c>
      <c r="M988" s="73">
        <f>$AR$208</f>
        <v>3</v>
      </c>
      <c r="N988" s="104">
        <f>AVERAGE(M975:M983)</f>
        <v>14.222222222222221</v>
      </c>
      <c r="O988" s="73">
        <f>$AR$243</f>
        <v>7</v>
      </c>
      <c r="P988" s="104">
        <f>AVERAGE(N975:N983)</f>
        <v>13.111111111111111</v>
      </c>
      <c r="Q988" s="73">
        <f>$AR$278</f>
        <v>4</v>
      </c>
      <c r="R988" s="104">
        <f>AVERAGE(O975:O983)</f>
        <v>15.777777777777779</v>
      </c>
      <c r="S988" s="81">
        <f>$AR$313</f>
        <v>15</v>
      </c>
      <c r="T988" s="75"/>
      <c r="U988" s="104">
        <f>AVERAGE(Q975:Q983)</f>
        <v>15</v>
      </c>
      <c r="V988" s="73">
        <f>$BT$68</f>
        <v>10</v>
      </c>
      <c r="W988" s="104">
        <f>AVERAGE(R975:R983)</f>
        <v>13</v>
      </c>
      <c r="X988" s="73">
        <f>$BT$138</f>
        <v>4</v>
      </c>
      <c r="Y988" s="104">
        <f>AVERAGE(S975:S983)</f>
        <v>18.555555555555557</v>
      </c>
      <c r="Z988" s="81">
        <f>$BT$103</f>
        <v>22</v>
      </c>
      <c r="AA988" s="75"/>
      <c r="AB988" s="105">
        <f>AVERAGE(U975:U983)</f>
        <v>16.555555555555557</v>
      </c>
      <c r="AC988" s="73">
        <f>$CV$103</f>
        <v>18</v>
      </c>
      <c r="AD988" s="75"/>
      <c r="AE988" s="104">
        <f>AVERAGE(W975:W983)</f>
        <v>11.444444444444445</v>
      </c>
      <c r="AF988" s="73">
        <f>$CV$68</f>
        <v>2</v>
      </c>
    </row>
    <row r="989" spans="1:32" x14ac:dyDescent="0.3">
      <c r="A989" s="73" t="s">
        <v>135</v>
      </c>
      <c r="B989" s="104">
        <f>AVERAGE(G966,G967,G968,G969)</f>
        <v>0.45850000000000002</v>
      </c>
      <c r="C989" s="73">
        <f>$AV$33</f>
        <v>21</v>
      </c>
      <c r="D989" s="104">
        <f>AVERAGE(H966,H967,H968,H969)</f>
        <v>15.75</v>
      </c>
      <c r="E989" s="73">
        <f>$AV$68</f>
        <v>15</v>
      </c>
      <c r="F989" s="104">
        <f>AVERAGE(I966,I967,I968,I969)</f>
        <v>12.5</v>
      </c>
      <c r="G989" s="73">
        <f>$AV$103</f>
        <v>4</v>
      </c>
      <c r="H989" s="104">
        <f>AVERAGE(J966,J967,J968,J969)</f>
        <v>19.25</v>
      </c>
      <c r="I989" s="73">
        <f>$AV$138</f>
        <v>22</v>
      </c>
      <c r="J989" s="104">
        <f>AVERAGE(K966,K967,K968,K969)</f>
        <v>17.75</v>
      </c>
      <c r="K989" s="73">
        <f>$AV$173</f>
        <v>19</v>
      </c>
      <c r="L989" s="104">
        <f>AVERAGE(L966,L967,L968,L969)</f>
        <v>14.25</v>
      </c>
      <c r="M989" s="73">
        <f>$AV$208</f>
        <v>14</v>
      </c>
      <c r="N989" s="104">
        <f>AVERAGE(M966,M967,M968,M969)</f>
        <v>14.75</v>
      </c>
      <c r="O989" s="73">
        <f>$AV$243</f>
        <v>9</v>
      </c>
      <c r="P989" s="104">
        <f>AVERAGE(N966,N967,N968,N969)</f>
        <v>17.75</v>
      </c>
      <c r="Q989" s="73">
        <f>$AV$278</f>
        <v>17</v>
      </c>
      <c r="R989" s="104">
        <f>AVERAGE(O966,O967,O968,O969)</f>
        <v>23.5</v>
      </c>
      <c r="S989" s="81">
        <f>$AV$313</f>
        <v>31</v>
      </c>
      <c r="T989" s="75"/>
      <c r="U989" s="104">
        <f>AVERAGE(Q966,Q967,Q968,Q969)</f>
        <v>20.5</v>
      </c>
      <c r="V989" s="73">
        <f>$BX$68</f>
        <v>26</v>
      </c>
      <c r="W989" s="104">
        <f>AVERAGE(R966,R967,R968,R969)</f>
        <v>20.25</v>
      </c>
      <c r="X989" s="73">
        <f>$BX$138</f>
        <v>24</v>
      </c>
      <c r="Y989" s="104">
        <f>AVERAGE(S966,S967,S968,S969)</f>
        <v>22.5</v>
      </c>
      <c r="Z989" s="81">
        <f>$BX$103</f>
        <v>25</v>
      </c>
      <c r="AA989" s="75"/>
      <c r="AB989" s="105">
        <f>AVERAGE(U966,U967,U968,U969)</f>
        <v>10</v>
      </c>
      <c r="AC989" s="73">
        <f>$CZ$103</f>
        <v>4</v>
      </c>
      <c r="AD989" s="75"/>
      <c r="AE989" s="104">
        <f>AVERAGE(W966,W967,W968,W969)</f>
        <v>18.25</v>
      </c>
      <c r="AF989" s="73">
        <f>$CZ$68</f>
        <v>22</v>
      </c>
    </row>
    <row r="990" spans="1:32" x14ac:dyDescent="0.3">
      <c r="A990" s="73" t="s">
        <v>136</v>
      </c>
      <c r="B990" s="104">
        <f>AVERAGE(G970,G974,G972,G973)</f>
        <v>0.375</v>
      </c>
      <c r="C990" s="73">
        <f>$AZ$33</f>
        <v>29</v>
      </c>
      <c r="D990" s="104">
        <f>AVERAGE(H970,H974,H972,H973)</f>
        <v>17</v>
      </c>
      <c r="E990" s="73">
        <f>$AZ$68</f>
        <v>17</v>
      </c>
      <c r="F990" s="104">
        <f>AVERAGE(I970,I974,I972,I973)</f>
        <v>13.5</v>
      </c>
      <c r="G990" s="73">
        <f>$AZ$103</f>
        <v>7</v>
      </c>
      <c r="H990" s="104">
        <f>AVERAGE(J970,J974,J972,J973)</f>
        <v>19.5</v>
      </c>
      <c r="I990" s="73">
        <f>$AZ$138</f>
        <v>24</v>
      </c>
      <c r="J990" s="104">
        <f>AVERAGE(K970,K974,K972,K973)</f>
        <v>26.25</v>
      </c>
      <c r="K990" s="73">
        <f>$AZ$173</f>
        <v>32</v>
      </c>
      <c r="L990" s="104">
        <f>AVERAGE(L970,L974,L972,L973)</f>
        <v>13.75</v>
      </c>
      <c r="M990" s="73">
        <f>$AZ$208</f>
        <v>9</v>
      </c>
      <c r="N990" s="104">
        <f>AVERAGE(M970,M974,M972,M973)</f>
        <v>23</v>
      </c>
      <c r="O990" s="73">
        <f>$AZ$243</f>
        <v>31</v>
      </c>
      <c r="P990" s="104">
        <f>AVERAGE(N970,N974,N972,N973)</f>
        <v>17</v>
      </c>
      <c r="Q990" s="73">
        <f>$AZ$278</f>
        <v>18</v>
      </c>
      <c r="R990" s="104">
        <f>AVERAGE(O970,O974,O972,O973)</f>
        <v>16.5</v>
      </c>
      <c r="S990" s="81">
        <f>$AZ$313</f>
        <v>17</v>
      </c>
      <c r="T990" s="75"/>
      <c r="U990" s="104">
        <f>AVERAGE(Q970,Q974,Q972,Q973)</f>
        <v>25.25</v>
      </c>
      <c r="V990" s="73">
        <f>$CB$68</f>
        <v>31</v>
      </c>
      <c r="W990" s="104">
        <f>AVERAGE(R970,R974,R972,R973)</f>
        <v>23.5</v>
      </c>
      <c r="X990" s="73">
        <f>$CB$138</f>
        <v>31</v>
      </c>
      <c r="Y990" s="104">
        <f>AVERAGE(S970,S974,S972,S973)</f>
        <v>26.5</v>
      </c>
      <c r="Z990" s="81">
        <f>$CB$103</f>
        <v>32</v>
      </c>
      <c r="AA990" s="75"/>
      <c r="AB990" s="105">
        <f>AVERAGE(U970,U974,U972,U973)</f>
        <v>14.75</v>
      </c>
      <c r="AC990" s="73">
        <f>$DD$103</f>
        <v>13</v>
      </c>
      <c r="AD990" s="75"/>
      <c r="AE990" s="104">
        <f>AVERAGE(W970,W974,W972,W973)</f>
        <v>23.5</v>
      </c>
      <c r="AF990" s="73">
        <f>$DD$68</f>
        <v>30</v>
      </c>
    </row>
    <row r="991" spans="1:32" x14ac:dyDescent="0.3">
      <c r="A991" s="73" t="s">
        <v>137</v>
      </c>
      <c r="B991" s="104">
        <f>AVERAGE(G975:G978)</f>
        <v>0.66674999999999995</v>
      </c>
      <c r="C991" s="73">
        <f>$BD$33</f>
        <v>2</v>
      </c>
      <c r="D991" s="104">
        <f>AVERAGE(H975:H978)</f>
        <v>9.25</v>
      </c>
      <c r="E991" s="73">
        <f>$BD$68</f>
        <v>3</v>
      </c>
      <c r="F991" s="104">
        <f>AVERAGE(I975:I978)</f>
        <v>18.5</v>
      </c>
      <c r="G991" s="73">
        <f>$BD$103</f>
        <v>23</v>
      </c>
      <c r="H991" s="104">
        <f>AVERAGE(J975:J978)</f>
        <v>7</v>
      </c>
      <c r="I991" s="73">
        <f>$BD$138</f>
        <v>1</v>
      </c>
      <c r="J991" s="104">
        <f>AVERAGE(K975:K978)</f>
        <v>12</v>
      </c>
      <c r="K991" s="73">
        <f>$BD$173</f>
        <v>7</v>
      </c>
      <c r="L991" s="104">
        <f>AVERAGE(L975:L978)</f>
        <v>10.25</v>
      </c>
      <c r="M991" s="73">
        <f>$BD$208</f>
        <v>3</v>
      </c>
      <c r="N991" s="104">
        <f>AVERAGE(M975:M978)</f>
        <v>7.5</v>
      </c>
      <c r="O991" s="73">
        <f>$BD$243</f>
        <v>2</v>
      </c>
      <c r="P991" s="104">
        <f>AVERAGE(N975:N978)</f>
        <v>16</v>
      </c>
      <c r="Q991" s="73">
        <f>$BD$278</f>
        <v>12</v>
      </c>
      <c r="R991" s="104">
        <f>AVERAGE(O975:O978)</f>
        <v>14.25</v>
      </c>
      <c r="S991" s="81">
        <f>$BD$313</f>
        <v>11</v>
      </c>
      <c r="T991" s="75"/>
      <c r="U991" s="104">
        <f>AVERAGE(Q975:Q978)</f>
        <v>16.5</v>
      </c>
      <c r="V991" s="73">
        <f>$CF$68</f>
        <v>15</v>
      </c>
      <c r="W991" s="104">
        <f>AVERAGE(R975:R978)</f>
        <v>14.25</v>
      </c>
      <c r="X991" s="73">
        <f>$CF$138</f>
        <v>10</v>
      </c>
      <c r="Y991" s="104">
        <f>AVERAGE(S975:S978)</f>
        <v>17</v>
      </c>
      <c r="Z991" s="81">
        <f>$CF$103</f>
        <v>16</v>
      </c>
      <c r="AA991" s="75"/>
      <c r="AB991" s="105">
        <f>AVERAGE(U975:U978)</f>
        <v>21.5</v>
      </c>
      <c r="AC991" s="73">
        <f>$DH$103</f>
        <v>28</v>
      </c>
      <c r="AD991" s="75"/>
      <c r="AE991" s="104">
        <f>AVERAGE(W975:W978)</f>
        <v>11.5</v>
      </c>
      <c r="AF991" s="73">
        <f>$DH$68</f>
        <v>3</v>
      </c>
    </row>
    <row r="992" spans="1:32" x14ac:dyDescent="0.3">
      <c r="A992" s="73" t="s">
        <v>138</v>
      </c>
      <c r="B992" s="104">
        <f>AVERAGE(G979,G980,G981,G982,G983)</f>
        <v>0.46679999999999999</v>
      </c>
      <c r="C992" s="73">
        <f>$BH$33</f>
        <v>17</v>
      </c>
      <c r="D992" s="104">
        <f>AVERAGE(H979,H980,H981,H982,H983)</f>
        <v>9.6</v>
      </c>
      <c r="E992" s="73">
        <f>$BH$68</f>
        <v>1</v>
      </c>
      <c r="F992" s="104">
        <f>AVERAGE(I979,I980,I981,I982,I983)</f>
        <v>12.4</v>
      </c>
      <c r="G992" s="73">
        <f>$BH$103</f>
        <v>8</v>
      </c>
      <c r="H992" s="104">
        <f>AVERAGE(J979,J980,J981,J982,J983)</f>
        <v>9.4</v>
      </c>
      <c r="I992" s="73">
        <f>$BH$138</f>
        <v>2</v>
      </c>
      <c r="J992" s="104">
        <f>AVERAGE(K979,K980,K981,K982,K983)</f>
        <v>12.6</v>
      </c>
      <c r="K992" s="73">
        <f>$BH$173</f>
        <v>5</v>
      </c>
      <c r="L992" s="104">
        <f>AVERAGE(L979,L980,L981,L982,L983)</f>
        <v>10</v>
      </c>
      <c r="M992" s="73">
        <f>$BH$208</f>
        <v>4</v>
      </c>
      <c r="N992" s="104">
        <f>AVERAGE(M979,M980,M981,M982,M983)</f>
        <v>19.600000000000001</v>
      </c>
      <c r="O992" s="73">
        <f>$BH$243</f>
        <v>25</v>
      </c>
      <c r="P992" s="104">
        <f>AVERAGE(N979,N980,N981,N982,N983)</f>
        <v>10.8</v>
      </c>
      <c r="Q992" s="73">
        <f>$BH$278</f>
        <v>3</v>
      </c>
      <c r="R992" s="104">
        <f>AVERAGE(O979,O980,O981,O982,O983)</f>
        <v>17</v>
      </c>
      <c r="S992" s="81">
        <f>$BH$313</f>
        <v>19</v>
      </c>
      <c r="T992" s="80"/>
      <c r="U992" s="104">
        <f>AVERAGE(Q979,Q980,Q981,Q982,Q983)</f>
        <v>13.8</v>
      </c>
      <c r="V992" s="73">
        <f>$CJ$68</f>
        <v>8</v>
      </c>
      <c r="W992" s="104">
        <f>AVERAGE(R979,R980,R981,R982,R983)</f>
        <v>12</v>
      </c>
      <c r="X992" s="73">
        <f>$CJ$138</f>
        <v>5</v>
      </c>
      <c r="Y992" s="104">
        <f>AVERAGE(S979,S980,S981,S982,S983)</f>
        <v>19.8</v>
      </c>
      <c r="Z992" s="81">
        <f>$CJ$103</f>
        <v>22</v>
      </c>
      <c r="AA992" s="80"/>
      <c r="AB992" s="105">
        <f>AVERAGE(U979,U980,U981,U982,U983)</f>
        <v>12.6</v>
      </c>
      <c r="AC992" s="73">
        <f>$DL$103</f>
        <v>7</v>
      </c>
      <c r="AD992" s="80"/>
      <c r="AE992" s="104">
        <f>AVERAGE(W979,W980,W981,W982,W983)</f>
        <v>11.4</v>
      </c>
      <c r="AF992" s="73">
        <f>$DL$68</f>
        <v>6</v>
      </c>
    </row>
    <row r="994" spans="1:32" x14ac:dyDescent="0.3">
      <c r="A994" s="270" t="s">
        <v>227</v>
      </c>
      <c r="B994" s="271"/>
      <c r="C994" s="271"/>
      <c r="D994" s="271"/>
      <c r="E994" s="272"/>
    </row>
    <row r="995" spans="1:32" x14ac:dyDescent="0.3">
      <c r="A995" s="273"/>
      <c r="B995" s="274"/>
      <c r="C995" s="274"/>
      <c r="D995" s="274"/>
      <c r="E995" s="275"/>
    </row>
    <row r="996" spans="1:32" x14ac:dyDescent="0.3">
      <c r="A996" s="276"/>
      <c r="B996" s="277"/>
      <c r="C996" s="277"/>
      <c r="D996" s="277"/>
      <c r="E996" s="278"/>
      <c r="H996" s="306" t="s">
        <v>232</v>
      </c>
      <c r="I996" s="307"/>
      <c r="J996" s="307"/>
      <c r="K996" s="307"/>
      <c r="L996" s="307"/>
      <c r="M996" s="307"/>
      <c r="N996" s="307"/>
      <c r="O996" s="307"/>
      <c r="P996" s="307"/>
      <c r="Q996" s="307"/>
      <c r="R996" s="307"/>
      <c r="S996" s="307"/>
      <c r="T996" s="307"/>
      <c r="U996" s="307"/>
      <c r="V996" s="308"/>
      <c r="W996" s="86" t="s">
        <v>38</v>
      </c>
      <c r="X996" s="72"/>
      <c r="Y996" s="72"/>
      <c r="Z996" s="72"/>
      <c r="AA996" s="72"/>
      <c r="AB996" s="72"/>
      <c r="AC996" s="72"/>
      <c r="AD996" s="72"/>
      <c r="AE996" s="72"/>
      <c r="AF996" s="72"/>
    </row>
    <row r="997" spans="1:32" x14ac:dyDescent="0.3">
      <c r="A997" s="73" t="s">
        <v>139</v>
      </c>
      <c r="B997" s="96" t="s">
        <v>140</v>
      </c>
      <c r="C997" s="73" t="s">
        <v>141</v>
      </c>
      <c r="D997" s="98" t="s">
        <v>228</v>
      </c>
      <c r="E997" s="73" t="s">
        <v>142</v>
      </c>
      <c r="G997" s="73" t="s">
        <v>143</v>
      </c>
      <c r="H997" s="74" t="s">
        <v>144</v>
      </c>
      <c r="I997" s="74" t="s">
        <v>145</v>
      </c>
      <c r="J997" s="74" t="s">
        <v>146</v>
      </c>
      <c r="K997" s="74" t="s">
        <v>110</v>
      </c>
      <c r="L997" s="74" t="s">
        <v>111</v>
      </c>
      <c r="M997" s="74" t="s">
        <v>112</v>
      </c>
      <c r="N997" s="74" t="s">
        <v>113</v>
      </c>
      <c r="O997" s="89" t="s">
        <v>114</v>
      </c>
      <c r="P997" s="92"/>
      <c r="Q997" s="76" t="s">
        <v>33</v>
      </c>
      <c r="R997" s="74" t="s">
        <v>34</v>
      </c>
      <c r="S997" s="89" t="s">
        <v>35</v>
      </c>
      <c r="T997" s="71"/>
      <c r="U997" s="93" t="s">
        <v>149</v>
      </c>
      <c r="V997" s="92"/>
      <c r="W997" s="76" t="s">
        <v>150</v>
      </c>
      <c r="X997" s="72"/>
      <c r="Y997" s="72"/>
      <c r="Z997" s="72"/>
      <c r="AA997" s="72"/>
      <c r="AB997" s="72"/>
      <c r="AC997" s="72"/>
      <c r="AD997" s="72"/>
      <c r="AE997" s="72"/>
      <c r="AF997" s="72"/>
    </row>
    <row r="998" spans="1:32" x14ac:dyDescent="0.3">
      <c r="A998" s="73">
        <v>1</v>
      </c>
      <c r="B998" s="96">
        <v>44815</v>
      </c>
      <c r="C998" s="84" t="s">
        <v>208</v>
      </c>
      <c r="D998" s="99">
        <v>0.54166666666666663</v>
      </c>
      <c r="E998" s="85" t="s">
        <v>170</v>
      </c>
      <c r="G998" s="73">
        <f>$G$81</f>
        <v>0.66700000000000004</v>
      </c>
      <c r="H998" s="73">
        <f>DVOA!$F$303</f>
        <v>4</v>
      </c>
      <c r="I998" s="73">
        <f>DVOA!$F$305</f>
        <v>1</v>
      </c>
      <c r="J998" s="73">
        <f>DVOA!$F$309</f>
        <v>7</v>
      </c>
      <c r="K998" s="73">
        <f>DVOA!$F$312</f>
        <v>4</v>
      </c>
      <c r="L998" s="73">
        <f>DVOA!$F$313</f>
        <v>17</v>
      </c>
      <c r="M998" s="73">
        <f>DVOA!$F$314</f>
        <v>14</v>
      </c>
      <c r="N998" s="73">
        <f>DVOA!$F$317</f>
        <v>11</v>
      </c>
      <c r="O998" s="81">
        <f>DVOA!$F$306</f>
        <v>13</v>
      </c>
      <c r="P998" s="88"/>
      <c r="Q998" s="82">
        <f>DVOA!$AE$303</f>
        <v>5</v>
      </c>
      <c r="R998" s="73">
        <f>DVOA!$AE$304</f>
        <v>2</v>
      </c>
      <c r="S998" s="81">
        <f>DVOA!$AE$305</f>
        <v>18</v>
      </c>
      <c r="T998" s="75"/>
      <c r="U998" s="87">
        <f>DVOA!$AE$317</f>
        <v>17</v>
      </c>
      <c r="V998" s="88"/>
      <c r="W998" s="82">
        <f>DVOA!$AE$313</f>
        <v>2</v>
      </c>
      <c r="X998" s="72"/>
      <c r="Y998" s="72"/>
      <c r="Z998" s="72"/>
      <c r="AA998" s="72"/>
      <c r="AB998" s="72"/>
      <c r="AC998" s="72"/>
      <c r="AD998" s="72"/>
      <c r="AE998" s="72"/>
      <c r="AF998" s="72"/>
    </row>
    <row r="999" spans="1:32" x14ac:dyDescent="0.3">
      <c r="A999" s="73">
        <v>2</v>
      </c>
      <c r="B999" s="96">
        <v>44822</v>
      </c>
      <c r="C999" s="84" t="s">
        <v>165</v>
      </c>
      <c r="D999" s="99">
        <v>0.54166666666666663</v>
      </c>
      <c r="E999" s="85" t="s">
        <v>170</v>
      </c>
      <c r="G999" s="73">
        <f>$G$113</f>
        <v>0.33300000000000002</v>
      </c>
      <c r="H999" s="73">
        <f>DVOA!$F$219</f>
        <v>22</v>
      </c>
      <c r="I999" s="73">
        <f>DVOA!$F$221</f>
        <v>24</v>
      </c>
      <c r="J999" s="73">
        <f>DVOA!$F$225</f>
        <v>19</v>
      </c>
      <c r="K999" s="73">
        <f>DVOA!$F$228</f>
        <v>19</v>
      </c>
      <c r="L999" s="73">
        <f>DVOA!$F$229</f>
        <v>24</v>
      </c>
      <c r="M999" s="73">
        <f>DVOA!$F$230</f>
        <v>18</v>
      </c>
      <c r="N999" s="73">
        <f>DVOA!$F$233</f>
        <v>18</v>
      </c>
      <c r="O999" s="81">
        <f>DVOA!$F$222</f>
        <v>22</v>
      </c>
      <c r="P999" s="88"/>
      <c r="Q999" s="82">
        <f>DVOA!$AE$219</f>
        <v>7</v>
      </c>
      <c r="R999" s="73">
        <f>DVOA!$AE$220</f>
        <v>12</v>
      </c>
      <c r="S999" s="81">
        <f>DVOA!$AE$221</f>
        <v>5</v>
      </c>
      <c r="T999" s="75"/>
      <c r="U999" s="87">
        <f>DVOA!$AE$233</f>
        <v>11</v>
      </c>
      <c r="V999" s="88"/>
      <c r="W999" s="82">
        <f>DVOA!$AE$229</f>
        <v>13</v>
      </c>
      <c r="X999" s="72"/>
      <c r="Y999" s="72"/>
      <c r="Z999" s="72"/>
      <c r="AA999" s="72"/>
      <c r="AB999" s="72"/>
      <c r="AC999" s="72"/>
      <c r="AD999" s="72"/>
      <c r="AE999" s="72"/>
      <c r="AF999" s="72"/>
    </row>
    <row r="1000" spans="1:32" x14ac:dyDescent="0.3">
      <c r="A1000" s="73">
        <v>3</v>
      </c>
      <c r="B1000" s="96">
        <v>44829</v>
      </c>
      <c r="C1000" s="85" t="s">
        <v>173</v>
      </c>
      <c r="D1000" s="99">
        <v>0.54166666666666663</v>
      </c>
      <c r="E1000" s="85" t="s">
        <v>170</v>
      </c>
      <c r="G1000" s="73">
        <f>$G$10</f>
        <v>1</v>
      </c>
      <c r="H1000" s="73">
        <f>DVOA!$F$534</f>
        <v>6</v>
      </c>
      <c r="I1000" s="73">
        <f>DVOA!$F$536</f>
        <v>25</v>
      </c>
      <c r="J1000" s="73">
        <f>DVOA!$F$540</f>
        <v>3</v>
      </c>
      <c r="K1000" s="73">
        <f>DVOA!$F$543</f>
        <v>7</v>
      </c>
      <c r="L1000" s="73">
        <f>DVOA!$F$544</f>
        <v>4</v>
      </c>
      <c r="M1000" s="73">
        <f>DVOA!$F$545</f>
        <v>13</v>
      </c>
      <c r="N1000" s="73">
        <f>DVOA!$F$548</f>
        <v>7</v>
      </c>
      <c r="O1000" s="81">
        <f>DVOA!$F$537</f>
        <v>16</v>
      </c>
      <c r="P1000" s="88"/>
      <c r="Q1000" s="82">
        <f>DVOA!$AE$534</f>
        <v>4</v>
      </c>
      <c r="R1000" s="73">
        <f>DVOA!$AE$535</f>
        <v>4</v>
      </c>
      <c r="S1000" s="81">
        <f>DVOA!$AE$536</f>
        <v>10</v>
      </c>
      <c r="T1000" s="75"/>
      <c r="U1000" s="87">
        <f>DVOA!$AE$548</f>
        <v>28</v>
      </c>
      <c r="V1000" s="88"/>
      <c r="W1000" s="82">
        <f>DVOA!$AE$544</f>
        <v>4</v>
      </c>
      <c r="X1000" s="72"/>
      <c r="Y1000" s="72"/>
      <c r="Z1000" s="72"/>
      <c r="AA1000" s="72"/>
      <c r="AB1000" s="72"/>
      <c r="AC1000" s="72"/>
      <c r="AD1000" s="72"/>
      <c r="AE1000" s="72"/>
      <c r="AF1000" s="72"/>
    </row>
    <row r="1001" spans="1:32" x14ac:dyDescent="0.3">
      <c r="A1001" s="73">
        <v>4</v>
      </c>
      <c r="B1001" s="96">
        <v>44836</v>
      </c>
      <c r="C1001" s="84" t="s">
        <v>167</v>
      </c>
      <c r="D1001" s="99">
        <v>0.54166666666666663</v>
      </c>
      <c r="E1001" s="85" t="s">
        <v>170</v>
      </c>
      <c r="G1001" s="73">
        <f>$G$173</f>
        <v>0.66700000000000004</v>
      </c>
      <c r="H1001" s="73">
        <f>DVOA!$F$177</f>
        <v>8</v>
      </c>
      <c r="I1001" s="73">
        <f>DVOA!$F$179</f>
        <v>19</v>
      </c>
      <c r="J1001" s="73">
        <f>DVOA!$F$183</f>
        <v>6</v>
      </c>
      <c r="K1001" s="73">
        <f>DVOA!$F$186</f>
        <v>10</v>
      </c>
      <c r="L1001" s="73">
        <f>DVOA!$F$187</f>
        <v>10</v>
      </c>
      <c r="M1001" s="73">
        <f>DVOA!$F$188</f>
        <v>12</v>
      </c>
      <c r="N1001" s="73">
        <f>DVOA!$F$191</f>
        <v>9</v>
      </c>
      <c r="O1001" s="81">
        <f>DVOA!$F$180</f>
        <v>25</v>
      </c>
      <c r="P1001" s="88"/>
      <c r="Q1001" s="82">
        <f>DVOA!$AE$177</f>
        <v>15</v>
      </c>
      <c r="R1001" s="73">
        <f>DVOA!$AE$178</f>
        <v>17</v>
      </c>
      <c r="S1001" s="81">
        <f>DVOA!$AE$179</f>
        <v>4</v>
      </c>
      <c r="T1001" s="75"/>
      <c r="U1001" s="87">
        <f>DVOA!$AE$191</f>
        <v>4</v>
      </c>
      <c r="V1001" s="88"/>
      <c r="W1001" s="82">
        <f>DVOA!$AE$187</f>
        <v>6</v>
      </c>
      <c r="X1001" s="72"/>
      <c r="Y1001" s="72"/>
      <c r="Z1001" s="72"/>
      <c r="AA1001" s="72"/>
      <c r="AB1001" s="72"/>
      <c r="AC1001" s="72"/>
      <c r="AD1001" s="72"/>
      <c r="AE1001" s="72"/>
      <c r="AF1001" s="72"/>
    </row>
    <row r="1002" spans="1:32" x14ac:dyDescent="0.3">
      <c r="A1002" s="73">
        <v>5</v>
      </c>
      <c r="B1002" s="96">
        <v>44843</v>
      </c>
      <c r="C1002" s="84" t="s">
        <v>216</v>
      </c>
      <c r="D1002" s="99">
        <v>0.54166666666666663</v>
      </c>
      <c r="E1002" s="85" t="s">
        <v>169</v>
      </c>
      <c r="G1002" s="73">
        <f>$G$103</f>
        <v>0.33300000000000002</v>
      </c>
      <c r="H1002" s="73">
        <f>DVOA!$F$639</f>
        <v>26</v>
      </c>
      <c r="I1002" s="73">
        <f>DVOA!$F$641</f>
        <v>20</v>
      </c>
      <c r="J1002" s="73">
        <f>DVOA!$F$645</f>
        <v>26</v>
      </c>
      <c r="K1002" s="73">
        <f>DVOA!$F$648</f>
        <v>31</v>
      </c>
      <c r="L1002" s="73">
        <f>DVOA!$F$649</f>
        <v>32</v>
      </c>
      <c r="M1002" s="73">
        <f>DVOA!$F$650</f>
        <v>22</v>
      </c>
      <c r="N1002" s="73">
        <f>DVOA!$F$653</f>
        <v>5</v>
      </c>
      <c r="O1002" s="81">
        <f>DVOA!$F$642</f>
        <v>7</v>
      </c>
      <c r="P1002" s="88"/>
      <c r="Q1002" s="82">
        <f>DVOA!$AE$639</f>
        <v>17</v>
      </c>
      <c r="R1002" s="73">
        <f>DVOA!$AE$640</f>
        <v>8</v>
      </c>
      <c r="S1002" s="81">
        <f>DVOA!$AE$641</f>
        <v>27</v>
      </c>
      <c r="T1002" s="75"/>
      <c r="U1002" s="87">
        <f>DVOA!$AE$653</f>
        <v>24</v>
      </c>
      <c r="V1002" s="88"/>
      <c r="W1002" s="82">
        <f>DVOA!$AE$649</f>
        <v>26</v>
      </c>
      <c r="X1002" s="72"/>
      <c r="Y1002" s="72"/>
      <c r="Z1002" s="72"/>
      <c r="AA1002" s="72"/>
      <c r="AB1002" s="72"/>
      <c r="AC1002" s="72"/>
      <c r="AD1002" s="72"/>
      <c r="AE1002" s="72"/>
      <c r="AF1002" s="72"/>
    </row>
    <row r="1003" spans="1:32" x14ac:dyDescent="0.3">
      <c r="A1003" s="73">
        <v>6</v>
      </c>
      <c r="B1003" s="96">
        <v>44847</v>
      </c>
      <c r="C1003" s="84" t="s">
        <v>163</v>
      </c>
      <c r="D1003" s="99">
        <v>0.84375</v>
      </c>
      <c r="E1003" s="85" t="s">
        <v>221</v>
      </c>
      <c r="G1003" s="73">
        <f>$G$48</f>
        <v>0.66700000000000004</v>
      </c>
      <c r="H1003" s="73">
        <f>DVOA!$F$114</f>
        <v>11</v>
      </c>
      <c r="I1003" s="73">
        <f>DVOA!$F$116</f>
        <v>22</v>
      </c>
      <c r="J1003" s="73">
        <f>DVOA!$F$120</f>
        <v>10</v>
      </c>
      <c r="K1003" s="73">
        <f>DVOA!$F$123</f>
        <v>1</v>
      </c>
      <c r="L1003" s="73">
        <f>DVOA!$F$124</f>
        <v>27</v>
      </c>
      <c r="M1003" s="73">
        <f>DVOA!$F$125</f>
        <v>17</v>
      </c>
      <c r="N1003" s="73">
        <f>DVOA!$F$128</f>
        <v>16</v>
      </c>
      <c r="O1003" s="81">
        <f>DVOA!$F$117</f>
        <v>8</v>
      </c>
      <c r="P1003" s="88"/>
      <c r="Q1003" s="82">
        <f>DVOA!$AE$114</f>
        <v>28</v>
      </c>
      <c r="R1003" s="73">
        <f>DVOA!$AE$115</f>
        <v>32</v>
      </c>
      <c r="S1003" s="81">
        <f>DVOA!$AE$116</f>
        <v>6</v>
      </c>
      <c r="T1003" s="75"/>
      <c r="U1003" s="87">
        <f>DVOA!$AE$128</f>
        <v>22</v>
      </c>
      <c r="V1003" s="88"/>
      <c r="W1003" s="82">
        <f>DVOA!$AE$124</f>
        <v>23</v>
      </c>
      <c r="X1003" s="72"/>
      <c r="Y1003" s="72"/>
      <c r="Z1003" s="72"/>
      <c r="AA1003" s="72"/>
      <c r="AB1003" s="72"/>
      <c r="AC1003" s="72"/>
      <c r="AD1003" s="72"/>
      <c r="AE1003" s="72"/>
      <c r="AF1003" s="72"/>
    </row>
    <row r="1004" spans="1:32" x14ac:dyDescent="0.3">
      <c r="A1004" s="73">
        <v>7</v>
      </c>
      <c r="B1004" s="96">
        <v>44857</v>
      </c>
      <c r="C1004" s="84" t="s">
        <v>158</v>
      </c>
      <c r="D1004" s="99">
        <v>0.54166666666666663</v>
      </c>
      <c r="E1004" s="85" t="s">
        <v>170</v>
      </c>
      <c r="G1004" s="73">
        <f>$G$109</f>
        <v>0.66700000000000004</v>
      </c>
      <c r="H1004" s="73">
        <f>DVOA!$F$240</f>
        <v>19</v>
      </c>
      <c r="I1004" s="73">
        <f>DVOA!$F$242</f>
        <v>32</v>
      </c>
      <c r="J1004" s="73">
        <f>DVOA!$F$246</f>
        <v>13</v>
      </c>
      <c r="K1004" s="73">
        <f>DVOA!$F$249</f>
        <v>32</v>
      </c>
      <c r="L1004" s="73">
        <f>DVOA!$F$250</f>
        <v>3</v>
      </c>
      <c r="M1004" s="73">
        <f>DVOA!$F$251</f>
        <v>5</v>
      </c>
      <c r="N1004" s="73">
        <f>DVOA!$F$254</f>
        <v>14</v>
      </c>
      <c r="O1004" s="81">
        <f>DVOA!$F$243</f>
        <v>17</v>
      </c>
      <c r="P1004" s="88"/>
      <c r="Q1004" s="82">
        <f>DVOA!$AE$240</f>
        <v>9</v>
      </c>
      <c r="R1004" s="73">
        <f>DVOA!$AE$241</f>
        <v>13</v>
      </c>
      <c r="S1004" s="81">
        <f>DVOA!$AE$242</f>
        <v>7</v>
      </c>
      <c r="T1004" s="75"/>
      <c r="U1004" s="87">
        <f>DVOA!$AE$254</f>
        <v>14</v>
      </c>
      <c r="V1004" s="88"/>
      <c r="W1004" s="82">
        <f>DVOA!$AE$250</f>
        <v>12</v>
      </c>
      <c r="X1004" s="72"/>
      <c r="Y1004" s="72"/>
      <c r="Z1004" s="72"/>
      <c r="AA1004" s="72"/>
      <c r="AB1004" s="72"/>
      <c r="AC1004" s="72"/>
      <c r="AD1004" s="72"/>
      <c r="AE1004" s="72"/>
      <c r="AF1004" s="72"/>
    </row>
    <row r="1005" spans="1:32" x14ac:dyDescent="0.3">
      <c r="A1005" s="73">
        <v>8</v>
      </c>
      <c r="B1005" s="96">
        <v>44864</v>
      </c>
      <c r="C1005" s="84" t="s">
        <v>215</v>
      </c>
      <c r="D1005" s="99">
        <v>0.68402777777777779</v>
      </c>
      <c r="E1005" s="85" t="s">
        <v>170</v>
      </c>
      <c r="G1005" s="85">
        <f>$G$274</f>
        <v>0.5</v>
      </c>
      <c r="H1005" s="85">
        <f>DVOA!$F$282</f>
        <v>13</v>
      </c>
      <c r="I1005" s="85">
        <f>DVOA!$F$284</f>
        <v>2</v>
      </c>
      <c r="J1005" s="85">
        <f>DVOA!$F$288</f>
        <v>27</v>
      </c>
      <c r="K1005" s="85">
        <f>DVOA!$F$291</f>
        <v>27</v>
      </c>
      <c r="L1005" s="85">
        <f>DVOA!$F$292</f>
        <v>16</v>
      </c>
      <c r="M1005" s="85">
        <f>DVOA!$F$293</f>
        <v>16</v>
      </c>
      <c r="N1005" s="85">
        <f>DVOA!$F$296</f>
        <v>29</v>
      </c>
      <c r="O1005" s="90">
        <f>DVOA!$F$285</f>
        <v>24</v>
      </c>
      <c r="P1005" s="88"/>
      <c r="Q1005" s="91">
        <f>DVOA!$AE$282</f>
        <v>32</v>
      </c>
      <c r="R1005" s="85">
        <f>DVOA!$AE$283</f>
        <v>31</v>
      </c>
      <c r="S1005" s="90">
        <f>DVOA!$AE$284</f>
        <v>24</v>
      </c>
      <c r="T1005" s="75"/>
      <c r="U1005" s="94">
        <f>DVOA!$AE$296</f>
        <v>9</v>
      </c>
      <c r="V1005" s="88"/>
      <c r="W1005" s="82">
        <f>DVOA!$AE$292</f>
        <v>29</v>
      </c>
      <c r="X1005" s="72"/>
      <c r="Y1005" s="72"/>
      <c r="Z1005" s="72"/>
      <c r="AA1005" s="72"/>
      <c r="AB1005" s="72"/>
      <c r="AC1005" s="72"/>
      <c r="AD1005" s="72"/>
      <c r="AE1005" s="72"/>
      <c r="AF1005" s="72"/>
    </row>
    <row r="1006" spans="1:32" x14ac:dyDescent="0.3">
      <c r="A1006" s="73">
        <v>9</v>
      </c>
      <c r="B1006" s="96">
        <v>44871</v>
      </c>
      <c r="C1006" s="84" t="s">
        <v>152</v>
      </c>
      <c r="D1006" s="99">
        <v>0.54166666666666663</v>
      </c>
      <c r="E1006" s="84" t="s">
        <v>170</v>
      </c>
      <c r="F1006" s="113"/>
      <c r="G1006" s="84">
        <f>$G$13</f>
        <v>0.66700000000000004</v>
      </c>
      <c r="H1006" s="73">
        <f>DVOA!$F$429</f>
        <v>25</v>
      </c>
      <c r="I1006" s="73">
        <f>DVOA!$F$431</f>
        <v>31</v>
      </c>
      <c r="J1006" s="73">
        <f>DVOA!$F$435</f>
        <v>20</v>
      </c>
      <c r="K1006" s="73">
        <f>DVOA!$F$438</f>
        <v>23</v>
      </c>
      <c r="L1006" s="73">
        <f>DVOA!$F$439</f>
        <v>21</v>
      </c>
      <c r="M1006" s="73">
        <f>DVOA!$F$440</f>
        <v>23</v>
      </c>
      <c r="N1006" s="73">
        <f>DVOA!$F$443</f>
        <v>28</v>
      </c>
      <c r="O1006" s="110">
        <f>DVOA!$F$432</f>
        <v>12</v>
      </c>
      <c r="P1006" s="88"/>
      <c r="Q1006" s="112">
        <f>DVOA!$AE$429</f>
        <v>11</v>
      </c>
      <c r="R1006" s="73">
        <f>DVOA!$AE$430</f>
        <v>15</v>
      </c>
      <c r="S1006" s="110">
        <f>DVOA!$AE$431</f>
        <v>3</v>
      </c>
      <c r="T1006" s="75"/>
      <c r="U1006" s="111">
        <f>DVOA!$AE$443</f>
        <v>20</v>
      </c>
      <c r="V1006" s="88"/>
      <c r="W1006" s="112">
        <f>DVOA!$AE$439</f>
        <v>17</v>
      </c>
      <c r="X1006" s="72"/>
      <c r="Y1006" s="72"/>
      <c r="Z1006" s="72"/>
      <c r="AA1006" s="72"/>
      <c r="AB1006" s="72"/>
      <c r="AC1006" s="72"/>
      <c r="AD1006" s="72"/>
      <c r="AE1006" s="72"/>
      <c r="AF1006" s="72"/>
    </row>
    <row r="1007" spans="1:32" x14ac:dyDescent="0.3">
      <c r="A1007" s="73">
        <v>10</v>
      </c>
      <c r="B1007" s="96">
        <v>44879</v>
      </c>
      <c r="C1007" s="84" t="s">
        <v>214</v>
      </c>
      <c r="D1007" s="99">
        <v>0.84375</v>
      </c>
      <c r="E1007" s="85" t="s">
        <v>171</v>
      </c>
      <c r="G1007" s="73">
        <f>$G$10</f>
        <v>1</v>
      </c>
      <c r="H1007" s="73">
        <f>DVOA!$F$534</f>
        <v>6</v>
      </c>
      <c r="I1007" s="73">
        <f>DVOA!$F$536</f>
        <v>25</v>
      </c>
      <c r="J1007" s="73">
        <f>DVOA!$F$540</f>
        <v>3</v>
      </c>
      <c r="K1007" s="73">
        <f>DVOA!$F$543</f>
        <v>7</v>
      </c>
      <c r="L1007" s="73">
        <f>DVOA!$F$544</f>
        <v>4</v>
      </c>
      <c r="M1007" s="73">
        <f>DVOA!$F$545</f>
        <v>13</v>
      </c>
      <c r="N1007" s="73">
        <f>DVOA!$F$548</f>
        <v>7</v>
      </c>
      <c r="O1007" s="81">
        <f>DVOA!$F$537</f>
        <v>16</v>
      </c>
      <c r="P1007" s="88"/>
      <c r="Q1007" s="82">
        <f>DVOA!$AE$534</f>
        <v>4</v>
      </c>
      <c r="R1007" s="73">
        <f>DVOA!$AE$535</f>
        <v>4</v>
      </c>
      <c r="S1007" s="81">
        <f>DVOA!$AE$536</f>
        <v>10</v>
      </c>
      <c r="T1007" s="75"/>
      <c r="U1007" s="87">
        <f>DVOA!$AE$548</f>
        <v>28</v>
      </c>
      <c r="V1007" s="88"/>
      <c r="W1007" s="82">
        <f>DVOA!$AE$544</f>
        <v>4</v>
      </c>
      <c r="X1007" s="72"/>
      <c r="Y1007" s="72"/>
      <c r="Z1007" s="72"/>
      <c r="AA1007" s="72"/>
      <c r="AB1007" s="72"/>
      <c r="AC1007" s="72"/>
      <c r="AD1007" s="72"/>
      <c r="AE1007" s="72"/>
      <c r="AF1007" s="72"/>
    </row>
    <row r="1008" spans="1:32" x14ac:dyDescent="0.3">
      <c r="A1008" s="73">
        <v>11</v>
      </c>
      <c r="B1008" s="96">
        <v>44885</v>
      </c>
      <c r="C1008" s="84" t="s">
        <v>217</v>
      </c>
      <c r="D1008" s="99">
        <v>0.54166666666666663</v>
      </c>
      <c r="E1008" s="85" t="s">
        <v>170</v>
      </c>
      <c r="G1008" s="73">
        <f>$G$168</f>
        <v>0</v>
      </c>
      <c r="H1008" s="73">
        <f>DVOA!$F$261</f>
        <v>17</v>
      </c>
      <c r="I1008" s="73">
        <f>DVOA!$F$263</f>
        <v>30</v>
      </c>
      <c r="J1008" s="73">
        <f>DVOA!$F$267</f>
        <v>9</v>
      </c>
      <c r="K1008" s="73">
        <f>DVOA!$F$270</f>
        <v>24</v>
      </c>
      <c r="L1008" s="73">
        <f>DVOA!$F$271</f>
        <v>5</v>
      </c>
      <c r="M1008" s="73">
        <f>DVOA!$F$272</f>
        <v>27</v>
      </c>
      <c r="N1008" s="73">
        <f>DVOA!$F$275</f>
        <v>10</v>
      </c>
      <c r="O1008" s="81">
        <f>DVOA!$F$264</f>
        <v>3</v>
      </c>
      <c r="P1008" s="88"/>
      <c r="Q1008" s="82">
        <f>DVOA!$AE$261</f>
        <v>30</v>
      </c>
      <c r="R1008" s="73">
        <f>DVOA!$AE$262</f>
        <v>29</v>
      </c>
      <c r="S1008" s="81">
        <f>DVOA!$AE$263</f>
        <v>28</v>
      </c>
      <c r="T1008" s="75"/>
      <c r="U1008" s="87">
        <f>DVOA!$AE$275</f>
        <v>2</v>
      </c>
      <c r="V1008" s="88"/>
      <c r="W1008" s="82">
        <f>DVOA!$AE$271</f>
        <v>25</v>
      </c>
      <c r="X1008" s="72"/>
      <c r="Y1008" s="72"/>
      <c r="Z1008" s="72"/>
      <c r="AA1008" s="72"/>
      <c r="AB1008" s="72"/>
      <c r="AC1008" s="72"/>
      <c r="AD1008" s="72"/>
      <c r="AE1008" s="72"/>
      <c r="AF1008" s="72"/>
    </row>
    <row r="1009" spans="1:32" x14ac:dyDescent="0.3">
      <c r="A1009" s="73">
        <v>12</v>
      </c>
      <c r="B1009" s="96">
        <v>44892</v>
      </c>
      <c r="C1009" s="84" t="s">
        <v>199</v>
      </c>
      <c r="D1009" s="99">
        <v>0.54166666666666663</v>
      </c>
      <c r="E1009" s="84" t="s">
        <v>170</v>
      </c>
      <c r="G1009" s="77">
        <f>$G$22</f>
        <v>0.33300000000000002</v>
      </c>
      <c r="H1009" s="73">
        <f>DVOA!$F$30</f>
        <v>27</v>
      </c>
      <c r="I1009" s="73">
        <f>DVOA!$F$32</f>
        <v>27</v>
      </c>
      <c r="J1009" s="73">
        <f>DVOA!$F$36</f>
        <v>24</v>
      </c>
      <c r="K1009" s="73">
        <f>DVOA!$F$39</f>
        <v>17</v>
      </c>
      <c r="L1009" s="73">
        <f>DVOA!$F$40</f>
        <v>25</v>
      </c>
      <c r="M1009" s="73">
        <f>DVOA!$F$41</f>
        <v>26</v>
      </c>
      <c r="N1009" s="73">
        <f>DVOA!$F$44</f>
        <v>24</v>
      </c>
      <c r="O1009" s="81">
        <f>DVOA!$F$33</f>
        <v>10</v>
      </c>
      <c r="P1009" s="88"/>
      <c r="Q1009" s="82">
        <f>DVOA!$AE$30</f>
        <v>8</v>
      </c>
      <c r="R1009" s="73">
        <f>DVOA!$AE$31</f>
        <v>9</v>
      </c>
      <c r="S1009" s="81">
        <f>DVOA!$AE$32</f>
        <v>8</v>
      </c>
      <c r="T1009" s="75"/>
      <c r="U1009" s="87">
        <f>DVOA!$AE$44</f>
        <v>6</v>
      </c>
      <c r="V1009" s="88"/>
      <c r="W1009" s="82">
        <f>DVOA!$AE$40</f>
        <v>14</v>
      </c>
      <c r="X1009" s="72"/>
      <c r="Y1009" s="72"/>
      <c r="Z1009" s="72"/>
      <c r="AA1009" s="72"/>
      <c r="AB1009" s="72"/>
      <c r="AC1009" s="72"/>
      <c r="AD1009" s="72"/>
      <c r="AE1009" s="72"/>
      <c r="AF1009" s="72"/>
    </row>
    <row r="1010" spans="1:32" x14ac:dyDescent="0.3">
      <c r="A1010" s="73">
        <v>13</v>
      </c>
      <c r="B1010" s="96">
        <v>44899</v>
      </c>
      <c r="C1010" s="85" t="s">
        <v>175</v>
      </c>
      <c r="D1010" s="99">
        <v>0.54166666666666663</v>
      </c>
      <c r="E1010" s="85" t="s">
        <v>170</v>
      </c>
      <c r="G1010" s="73">
        <f>$G$75</f>
        <v>0.66700000000000004</v>
      </c>
      <c r="H1010" s="73">
        <f>DVOA!$F$492</f>
        <v>28</v>
      </c>
      <c r="I1010" s="73">
        <f>DVOA!$F$494</f>
        <v>28</v>
      </c>
      <c r="J1010" s="73">
        <f>DVOA!$F$498</f>
        <v>25</v>
      </c>
      <c r="K1010" s="73">
        <f>DVOA!$F$501</f>
        <v>22</v>
      </c>
      <c r="L1010" s="73">
        <f>DVOA!$F$502</f>
        <v>13</v>
      </c>
      <c r="M1010" s="73">
        <f>DVOA!$F$503</f>
        <v>11</v>
      </c>
      <c r="N1010" s="73">
        <f>DVOA!$F$506</f>
        <v>22</v>
      </c>
      <c r="O1010" s="81">
        <f>DVOA!$F$495</f>
        <v>30</v>
      </c>
      <c r="P1010" s="88"/>
      <c r="Q1010" s="82">
        <f>DVOA!$AE$492</f>
        <v>20</v>
      </c>
      <c r="R1010" s="73">
        <f>DVOA!$AE$493</f>
        <v>25</v>
      </c>
      <c r="S1010" s="81">
        <f>DVOA!$AE$494</f>
        <v>11</v>
      </c>
      <c r="T1010" s="75"/>
      <c r="U1010" s="87">
        <f>DVOA!$AE$506</f>
        <v>13</v>
      </c>
      <c r="V1010" s="88"/>
      <c r="W1010" s="82">
        <f>DVOA!$AE$502</f>
        <v>28</v>
      </c>
      <c r="X1010" s="72"/>
      <c r="Y1010" s="72"/>
      <c r="Z1010" s="72"/>
      <c r="AA1010" s="72"/>
      <c r="AB1010" s="72"/>
      <c r="AC1010" s="72"/>
      <c r="AD1010" s="72"/>
      <c r="AE1010" s="72"/>
      <c r="AF1010" s="72"/>
    </row>
    <row r="1011" spans="1:32" x14ac:dyDescent="0.3">
      <c r="A1011" s="73">
        <v>14</v>
      </c>
      <c r="B1011" s="96" t="s">
        <v>147</v>
      </c>
      <c r="C1011" s="101" t="s">
        <v>162</v>
      </c>
      <c r="D1011" s="102" t="s">
        <v>162</v>
      </c>
      <c r="E1011" s="101" t="s">
        <v>162</v>
      </c>
      <c r="G1011" s="101" t="s">
        <v>162</v>
      </c>
      <c r="H1011" s="101" t="s">
        <v>162</v>
      </c>
      <c r="I1011" s="101" t="s">
        <v>162</v>
      </c>
      <c r="J1011" s="101" t="s">
        <v>162</v>
      </c>
      <c r="K1011" s="101" t="s">
        <v>162</v>
      </c>
      <c r="L1011" s="101" t="s">
        <v>162</v>
      </c>
      <c r="M1011" s="101" t="s">
        <v>162</v>
      </c>
      <c r="N1011" s="101" t="s">
        <v>162</v>
      </c>
      <c r="O1011" s="101" t="s">
        <v>162</v>
      </c>
      <c r="P1011" s="88"/>
      <c r="Q1011" s="101" t="s">
        <v>162</v>
      </c>
      <c r="R1011" s="101" t="s">
        <v>162</v>
      </c>
      <c r="S1011" s="101" t="s">
        <v>162</v>
      </c>
      <c r="T1011" s="75"/>
      <c r="U1011" s="101" t="s">
        <v>162</v>
      </c>
      <c r="V1011" s="88"/>
      <c r="W1011" s="101" t="s">
        <v>162</v>
      </c>
      <c r="X1011" s="72"/>
      <c r="Y1011" s="72"/>
      <c r="Z1011" s="72"/>
      <c r="AA1011" s="72"/>
      <c r="AB1011" s="72"/>
      <c r="AC1011" s="72"/>
      <c r="AD1011" s="72"/>
      <c r="AE1011" s="72"/>
      <c r="AF1011" s="72"/>
    </row>
    <row r="1012" spans="1:32" x14ac:dyDescent="0.3">
      <c r="A1012" s="73">
        <v>15</v>
      </c>
      <c r="B1012" s="96">
        <v>44913</v>
      </c>
      <c r="C1012" s="85" t="s">
        <v>206</v>
      </c>
      <c r="D1012" s="99" t="s">
        <v>200</v>
      </c>
      <c r="E1012" s="85"/>
      <c r="G1012" s="73">
        <f>$G$75</f>
        <v>0.66700000000000004</v>
      </c>
      <c r="H1012" s="73">
        <f>DVOA!$F$492</f>
        <v>28</v>
      </c>
      <c r="I1012" s="73">
        <f>DVOA!$F$494</f>
        <v>28</v>
      </c>
      <c r="J1012" s="73">
        <f>DVOA!$F$498</f>
        <v>25</v>
      </c>
      <c r="K1012" s="73">
        <f>DVOA!$F$501</f>
        <v>22</v>
      </c>
      <c r="L1012" s="73">
        <f>DVOA!$F$502</f>
        <v>13</v>
      </c>
      <c r="M1012" s="73">
        <f>DVOA!$F$503</f>
        <v>11</v>
      </c>
      <c r="N1012" s="73">
        <f>DVOA!$F$506</f>
        <v>22</v>
      </c>
      <c r="O1012" s="81">
        <f>DVOA!$F$495</f>
        <v>30</v>
      </c>
      <c r="P1012" s="88"/>
      <c r="Q1012" s="82">
        <f>DVOA!$AE$492</f>
        <v>20</v>
      </c>
      <c r="R1012" s="73">
        <f>DVOA!$AE$493</f>
        <v>25</v>
      </c>
      <c r="S1012" s="81">
        <f>DVOA!$AE$494</f>
        <v>11</v>
      </c>
      <c r="T1012" s="75"/>
      <c r="U1012" s="87">
        <f>DVOA!$AE$506</f>
        <v>13</v>
      </c>
      <c r="V1012" s="88"/>
      <c r="W1012" s="82">
        <f>DVOA!$AE$502</f>
        <v>28</v>
      </c>
      <c r="X1012" s="72"/>
      <c r="Y1012" s="72"/>
      <c r="Z1012" s="72"/>
      <c r="AA1012" s="72"/>
      <c r="AB1012" s="72"/>
      <c r="AC1012" s="72"/>
      <c r="AD1012" s="72"/>
      <c r="AE1012" s="72"/>
      <c r="AF1012" s="72"/>
    </row>
    <row r="1013" spans="1:32" x14ac:dyDescent="0.3">
      <c r="A1013" s="73">
        <v>16</v>
      </c>
      <c r="B1013" s="96">
        <v>44919</v>
      </c>
      <c r="C1013" s="84" t="s">
        <v>159</v>
      </c>
      <c r="D1013" s="99">
        <v>0.67013888888888884</v>
      </c>
      <c r="E1013" s="85" t="s">
        <v>169</v>
      </c>
      <c r="G1013" s="73">
        <f>$G$16</f>
        <v>0.33300000000000002</v>
      </c>
      <c r="H1013" s="73">
        <f>DVOA!$F$576</f>
        <v>30</v>
      </c>
      <c r="I1013" s="73">
        <f>DVOA!$F$578</f>
        <v>21</v>
      </c>
      <c r="J1013" s="73">
        <f>DVOA!$F$582</f>
        <v>31</v>
      </c>
      <c r="K1013" s="73">
        <f>DVOA!$F$585</f>
        <v>28</v>
      </c>
      <c r="L1013" s="73">
        <f>DVOA!$F$586</f>
        <v>29</v>
      </c>
      <c r="M1013" s="73">
        <f>DVOA!$F$587</f>
        <v>9</v>
      </c>
      <c r="N1013" s="73">
        <f>DVOA!$F$590</f>
        <v>31</v>
      </c>
      <c r="O1013" s="81">
        <f>DVOA!$F$579</f>
        <v>26</v>
      </c>
      <c r="P1013" s="88"/>
      <c r="Q1013" s="82">
        <f>DVOA!$AE$576</f>
        <v>12</v>
      </c>
      <c r="R1013" s="73">
        <f>DVOA!$AE$577</f>
        <v>11</v>
      </c>
      <c r="S1013" s="81">
        <f>DVOA!$AE$578</f>
        <v>22</v>
      </c>
      <c r="T1013" s="75"/>
      <c r="U1013" s="87">
        <f>DVOA!$AE$590</f>
        <v>3</v>
      </c>
      <c r="V1013" s="88"/>
      <c r="W1013" s="82">
        <f>DVOA!$AE$586</f>
        <v>21</v>
      </c>
      <c r="X1013" s="72"/>
      <c r="Y1013" s="72"/>
      <c r="Z1013" s="72"/>
      <c r="AA1013" s="72"/>
      <c r="AB1013" s="72"/>
      <c r="AC1013" s="72"/>
      <c r="AD1013" s="72"/>
      <c r="AE1013" s="72"/>
      <c r="AF1013" s="72"/>
    </row>
    <row r="1014" spans="1:32" x14ac:dyDescent="0.3">
      <c r="A1014" s="73">
        <v>17</v>
      </c>
      <c r="B1014" s="96">
        <v>44562</v>
      </c>
      <c r="C1014" s="84" t="s">
        <v>190</v>
      </c>
      <c r="D1014" s="99">
        <v>0.54166666666666663</v>
      </c>
      <c r="E1014" s="85" t="s">
        <v>170</v>
      </c>
      <c r="G1014" s="73">
        <f>$G$41</f>
        <v>0.66700000000000004</v>
      </c>
      <c r="H1014" s="73">
        <f>DVOA!$F$156</f>
        <v>23</v>
      </c>
      <c r="I1014" s="73">
        <f>DVOA!$F$158</f>
        <v>26</v>
      </c>
      <c r="J1014" s="73">
        <f>DVOA!$F$162</f>
        <v>21</v>
      </c>
      <c r="K1014" s="73">
        <f>DVOA!$F$165</f>
        <v>11</v>
      </c>
      <c r="L1014" s="73">
        <f>DVOA!$F$166</f>
        <v>19</v>
      </c>
      <c r="M1014" s="73">
        <f>DVOA!$F$167</f>
        <v>15</v>
      </c>
      <c r="N1014" s="73">
        <f>DVOA!$F$170</f>
        <v>12</v>
      </c>
      <c r="O1014" s="81">
        <f>DVOA!$F$159</f>
        <v>19</v>
      </c>
      <c r="P1014" s="88"/>
      <c r="Q1014" s="82">
        <f>DVOA!$AE$156</f>
        <v>3</v>
      </c>
      <c r="R1014" s="73">
        <f>DVOA!$AE$157</f>
        <v>6</v>
      </c>
      <c r="S1014" s="81">
        <f>DVOA!$AE$158</f>
        <v>2</v>
      </c>
      <c r="T1014" s="75"/>
      <c r="U1014" s="87">
        <f>DVOA!$AE$170</f>
        <v>12</v>
      </c>
      <c r="V1014" s="88"/>
      <c r="W1014" s="82">
        <f>DVOA!$AE$166</f>
        <v>7</v>
      </c>
      <c r="X1014" s="72"/>
      <c r="Y1014" s="72"/>
      <c r="Z1014" s="72"/>
      <c r="AA1014" s="72"/>
      <c r="AB1014" s="72"/>
      <c r="AC1014" s="72"/>
      <c r="AD1014" s="72"/>
      <c r="AE1014" s="72"/>
      <c r="AF1014" s="72"/>
    </row>
    <row r="1015" spans="1:32" x14ac:dyDescent="0.3">
      <c r="A1015" s="73">
        <v>18</v>
      </c>
      <c r="B1015" s="96">
        <v>44569</v>
      </c>
      <c r="C1015" s="84" t="s">
        <v>219</v>
      </c>
      <c r="D1015" s="99" t="s">
        <v>200</v>
      </c>
      <c r="E1015" s="85"/>
      <c r="G1015" s="73">
        <f>$G$173</f>
        <v>0.66700000000000004</v>
      </c>
      <c r="H1015" s="73">
        <f>DVOA!$F$177</f>
        <v>8</v>
      </c>
      <c r="I1015" s="73">
        <f>DVOA!$F$179</f>
        <v>19</v>
      </c>
      <c r="J1015" s="73">
        <f>DVOA!$F$183</f>
        <v>6</v>
      </c>
      <c r="K1015" s="73">
        <f>DVOA!$F$186</f>
        <v>10</v>
      </c>
      <c r="L1015" s="73">
        <f>DVOA!$F$187</f>
        <v>10</v>
      </c>
      <c r="M1015" s="73">
        <f>DVOA!$F$188</f>
        <v>12</v>
      </c>
      <c r="N1015" s="73">
        <f>DVOA!$F$191</f>
        <v>9</v>
      </c>
      <c r="O1015" s="81">
        <f>DVOA!$F$180</f>
        <v>25</v>
      </c>
      <c r="P1015" s="79"/>
      <c r="Q1015" s="82">
        <f>DVOA!$AE$177</f>
        <v>15</v>
      </c>
      <c r="R1015" s="73">
        <f>DVOA!$AE$178</f>
        <v>17</v>
      </c>
      <c r="S1015" s="81">
        <f>DVOA!$AE$179</f>
        <v>4</v>
      </c>
      <c r="T1015" s="80"/>
      <c r="U1015" s="87">
        <f>DVOA!$AE$191</f>
        <v>4</v>
      </c>
      <c r="V1015" s="79"/>
      <c r="W1015" s="82">
        <f>DVOA!$AE$187</f>
        <v>6</v>
      </c>
      <c r="X1015" s="72"/>
      <c r="Y1015" s="72"/>
      <c r="Z1015" s="72"/>
      <c r="AA1015" s="72"/>
      <c r="AB1015" s="72"/>
      <c r="AC1015" s="72"/>
      <c r="AD1015" s="72"/>
      <c r="AE1015" s="72"/>
      <c r="AF1015" s="72"/>
    </row>
    <row r="1017" spans="1:32" x14ac:dyDescent="0.3">
      <c r="B1017" s="96" t="s">
        <v>148</v>
      </c>
      <c r="C1017" s="73" t="s">
        <v>124</v>
      </c>
      <c r="D1017" s="98" t="s">
        <v>144</v>
      </c>
      <c r="E1017" s="73" t="s">
        <v>124</v>
      </c>
      <c r="F1017" s="73" t="s">
        <v>145</v>
      </c>
      <c r="G1017" s="73" t="s">
        <v>124</v>
      </c>
      <c r="H1017" s="73" t="s">
        <v>146</v>
      </c>
      <c r="I1017" s="73" t="s">
        <v>124</v>
      </c>
      <c r="J1017" s="73" t="s">
        <v>110</v>
      </c>
      <c r="K1017" s="73" t="s">
        <v>124</v>
      </c>
      <c r="L1017" s="73" t="s">
        <v>111</v>
      </c>
      <c r="M1017" s="73" t="s">
        <v>124</v>
      </c>
      <c r="N1017" s="73" t="s">
        <v>112</v>
      </c>
      <c r="O1017" s="73" t="s">
        <v>124</v>
      </c>
      <c r="P1017" s="73" t="s">
        <v>113</v>
      </c>
      <c r="Q1017" s="73" t="s">
        <v>124</v>
      </c>
      <c r="R1017" s="73" t="s">
        <v>114</v>
      </c>
      <c r="S1017" s="81" t="s">
        <v>124</v>
      </c>
      <c r="T1017" s="71"/>
      <c r="U1017" s="82" t="s">
        <v>33</v>
      </c>
      <c r="V1017" s="73" t="s">
        <v>124</v>
      </c>
      <c r="W1017" s="73" t="s">
        <v>34</v>
      </c>
      <c r="X1017" s="73" t="s">
        <v>124</v>
      </c>
      <c r="Y1017" s="73" t="s">
        <v>35</v>
      </c>
      <c r="Z1017" s="81" t="s">
        <v>124</v>
      </c>
      <c r="AA1017" s="71"/>
      <c r="AB1017" s="87" t="s">
        <v>149</v>
      </c>
      <c r="AC1017" s="81" t="s">
        <v>124</v>
      </c>
      <c r="AD1017" s="71"/>
      <c r="AE1017" s="82" t="s">
        <v>150</v>
      </c>
      <c r="AF1017" s="73" t="s">
        <v>124</v>
      </c>
    </row>
    <row r="1018" spans="1:32" x14ac:dyDescent="0.3">
      <c r="A1018" s="73" t="s">
        <v>132</v>
      </c>
      <c r="B1018" s="104">
        <f>AVERAGE(G998:G1010,G1012:G1015)</f>
        <v>0.57852941176470585</v>
      </c>
      <c r="C1018" s="73">
        <f>$AJ$34</f>
        <v>4</v>
      </c>
      <c r="D1018" s="104">
        <f>AVERAGE(H998:H1010,H1012:H1015)</f>
        <v>17.705882352941178</v>
      </c>
      <c r="E1018" s="73">
        <f>$AJ$69</f>
        <v>23</v>
      </c>
      <c r="F1018" s="104">
        <f>AVERAGE(I998:I1010,I1012:I1015)</f>
        <v>22.352941176470587</v>
      </c>
      <c r="G1018" s="73">
        <f>$AJ$104</f>
        <v>31</v>
      </c>
      <c r="H1018" s="104">
        <f>AVERAGE(J998:J1010,J1012:J1015)</f>
        <v>16.176470588235293</v>
      </c>
      <c r="I1018" s="73">
        <f>$AJ$139</f>
        <v>18</v>
      </c>
      <c r="J1018" s="104">
        <f>AVERAGE(K998:K1010,K1012:K1015)</f>
        <v>17.352941176470587</v>
      </c>
      <c r="K1018" s="73">
        <f>$AJ$174</f>
        <v>24</v>
      </c>
      <c r="L1018" s="104">
        <f>AVERAGE(L998:L1010,L1012:L1015)</f>
        <v>16</v>
      </c>
      <c r="M1018" s="73">
        <f>$AJ$209</f>
        <v>16</v>
      </c>
      <c r="N1018" s="104">
        <f>AVERAGE(M998:M1010,M1012:M1015)</f>
        <v>15.529411764705882</v>
      </c>
      <c r="O1018" s="73">
        <f>$AJ$244</f>
        <v>12</v>
      </c>
      <c r="P1018" s="104">
        <f>AVERAGE(N998:N1010,N1012:N1015)</f>
        <v>16.117647058823529</v>
      </c>
      <c r="Q1018" s="73">
        <f>$AJ$279</f>
        <v>11</v>
      </c>
      <c r="R1018" s="104">
        <f>AVERAGE(O998:O1010,O1012:O1015)</f>
        <v>17.823529411764707</v>
      </c>
      <c r="S1018" s="81">
        <f>$AJ$314</f>
        <v>22</v>
      </c>
      <c r="T1018" s="75"/>
      <c r="U1018" s="104">
        <f>AVERAGE(Q998:Q1010,Q1012:Q1015)</f>
        <v>14.117647058823529</v>
      </c>
      <c r="V1018" s="73">
        <f>$BL$69</f>
        <v>7</v>
      </c>
      <c r="W1018" s="104">
        <f>AVERAGE(R998:R1010,R1012:R1015)</f>
        <v>15.294117647058824</v>
      </c>
      <c r="X1018" s="73">
        <f>$BL$139</f>
        <v>8</v>
      </c>
      <c r="Y1018" s="104">
        <f>AVERAGE(S998:S1010,S1012:S1015)</f>
        <v>11.764705882352942</v>
      </c>
      <c r="Z1018" s="81">
        <f>$BL$104</f>
        <v>2</v>
      </c>
      <c r="AA1018" s="75"/>
      <c r="AB1018" s="105">
        <f>AVERAGE(U998:U1010,U1012:U1015)</f>
        <v>13.529411764705882</v>
      </c>
      <c r="AC1018" s="73">
        <f>$CN$104</f>
        <v>1</v>
      </c>
      <c r="AD1018" s="75"/>
      <c r="AE1018" s="104">
        <f>AVERAGE(W998:W1010,W1012:W1015)</f>
        <v>15.588235294117647</v>
      </c>
      <c r="AF1018" s="73">
        <f>$CN$69</f>
        <v>9</v>
      </c>
    </row>
    <row r="1019" spans="1:32" x14ac:dyDescent="0.3">
      <c r="A1019" s="73" t="s">
        <v>133</v>
      </c>
      <c r="B1019" s="104">
        <f>AVERAGE(G998,G999,G1000,G1001,G1002,G1003,G1004,G1005)</f>
        <v>0.60424999999999995</v>
      </c>
      <c r="C1019" s="73">
        <f>$AN$34</f>
        <v>3</v>
      </c>
      <c r="D1019" s="104">
        <f>AVERAGE(H998,H999,H1000,H1001,H1002,H1003,H1004,H1005)</f>
        <v>13.625</v>
      </c>
      <c r="E1019" s="73">
        <f>$AN$69</f>
        <v>7</v>
      </c>
      <c r="F1019" s="104">
        <f>AVERAGE(I998,I999,I1000,I1001,I1002,I1003,I1004,I1005)</f>
        <v>18.125</v>
      </c>
      <c r="G1019" s="73">
        <f>$AN$104</f>
        <v>20</v>
      </c>
      <c r="H1019" s="104">
        <f>AVERAGE(J998,J999,J1000,J1001,J1002,J1003,J1004,J1005)</f>
        <v>13.875</v>
      </c>
      <c r="I1019" s="73">
        <f>$AN$139</f>
        <v>3</v>
      </c>
      <c r="J1019" s="104">
        <f>AVERAGE(K998,K999,K1000,K1001,K1002,K1003,K1004,K1005)</f>
        <v>16.375</v>
      </c>
      <c r="K1019" s="73">
        <f>$AN$174</f>
        <v>18</v>
      </c>
      <c r="L1019" s="104">
        <f>AVERAGE(L998,L999,L1000,L1001,L1002,L1003,L1004,L1005)</f>
        <v>16.625</v>
      </c>
      <c r="M1019" s="73">
        <f>$AN$209</f>
        <v>17</v>
      </c>
      <c r="N1019" s="104">
        <f>AVERAGE(M998,M999,M1000,M1001,M1002,M1003,M1004,M1005)</f>
        <v>14.625</v>
      </c>
      <c r="O1019" s="73">
        <f>$AN$244</f>
        <v>11</v>
      </c>
      <c r="P1019" s="104">
        <f>AVERAGE(N998,N999,N1000,N1001,N1002,N1003,N1004,N1005)</f>
        <v>13.625</v>
      </c>
      <c r="Q1019" s="73">
        <f>$AN$279</f>
        <v>4</v>
      </c>
      <c r="R1019" s="104">
        <f>AVERAGE(O998,O999,O1000,O1001,O1002,O1003,O1004,O1005)</f>
        <v>16.5</v>
      </c>
      <c r="S1019" s="81">
        <f>$AN$314</f>
        <v>14</v>
      </c>
      <c r="T1019" s="75"/>
      <c r="U1019" s="104">
        <f>AVERAGE(Q998,Q999,Q1000,Q1001,Q1002,Q1003,Q1004,Q1005)</f>
        <v>14.625</v>
      </c>
      <c r="V1019" s="73">
        <f>$BP$69</f>
        <v>9</v>
      </c>
      <c r="W1019" s="104">
        <f>AVERAGE(R998,R999,R1000,R1001,R1002,R1003,R1004,R1005)</f>
        <v>14.875</v>
      </c>
      <c r="X1019" s="73">
        <f>$BP$139</f>
        <v>8</v>
      </c>
      <c r="Y1019" s="104">
        <f>AVERAGE(S998,S999,S1000,S1001,S1002,S1003,S1004,S1005)</f>
        <v>12.625</v>
      </c>
      <c r="Z1019" s="81">
        <f>$BP$104</f>
        <v>5</v>
      </c>
      <c r="AA1019" s="75"/>
      <c r="AB1019" s="105">
        <f>AVERAGE(U998,U999,U1000,U1001,U1002,U1003,U1004,U1005)</f>
        <v>16.125</v>
      </c>
      <c r="AC1019" s="73">
        <f>$CR$104</f>
        <v>16</v>
      </c>
      <c r="AD1019" s="75"/>
      <c r="AE1019" s="104">
        <f>AVERAGE(W998,W999,W1000,W1001,W1002,W1003,W1004,W1005)</f>
        <v>14.375</v>
      </c>
      <c r="AF1019" s="73">
        <f>$CR$69</f>
        <v>8</v>
      </c>
    </row>
    <row r="1020" spans="1:32" x14ac:dyDescent="0.3">
      <c r="A1020" s="73" t="s">
        <v>134</v>
      </c>
      <c r="B1020" s="104">
        <f>AVERAGE(G1012:G1015,G1006:G1010)</f>
        <v>0.55566666666666675</v>
      </c>
      <c r="C1020" s="73">
        <f>$AR$34</f>
        <v>6</v>
      </c>
      <c r="D1020" s="104">
        <f>AVERAGE(H1012:H1015,H1006:H1010)</f>
        <v>21.333333333333332</v>
      </c>
      <c r="E1020" s="73">
        <f>$AR$69</f>
        <v>32</v>
      </c>
      <c r="F1020" s="104">
        <f>AVERAGE(I1012:I1015,I1006:I1010)</f>
        <v>26.111111111111111</v>
      </c>
      <c r="G1020" s="73">
        <f>$AR$104</f>
        <v>32</v>
      </c>
      <c r="H1020" s="104">
        <f>AVERAGE(J1012:J1015,J1006:J1010)</f>
        <v>18.222222222222221</v>
      </c>
      <c r="I1020" s="73">
        <f>$AR$139</f>
        <v>22</v>
      </c>
      <c r="J1020" s="104">
        <f>AVERAGE(K1012:K1015,K1006:K1010)</f>
        <v>18.222222222222221</v>
      </c>
      <c r="K1020" s="73">
        <f>$AR$174</f>
        <v>21</v>
      </c>
      <c r="L1020" s="104">
        <f>AVERAGE(L1012:L1015,L1006:L1010)</f>
        <v>15.444444444444445</v>
      </c>
      <c r="M1020" s="73">
        <f>$AR$209</f>
        <v>11</v>
      </c>
      <c r="N1020" s="104">
        <f>AVERAGE(M1012:M1015,M1006:M1010)</f>
        <v>16.333333333333332</v>
      </c>
      <c r="O1020" s="73">
        <f>$AR$244</f>
        <v>15</v>
      </c>
      <c r="P1020" s="104">
        <f>AVERAGE(N1012:N1015,N1006:N1010)</f>
        <v>18.333333333333332</v>
      </c>
      <c r="Q1020" s="73">
        <f>$AR$279</f>
        <v>26</v>
      </c>
      <c r="R1020" s="104">
        <f>AVERAGE(O1012:O1015,O1006:O1010)</f>
        <v>19</v>
      </c>
      <c r="S1020" s="81">
        <f>$AR$314</f>
        <v>24</v>
      </c>
      <c r="T1020" s="75"/>
      <c r="U1020" s="104">
        <f>AVERAGE(Q1012:Q1015,Q1006:Q1010)</f>
        <v>13.666666666666666</v>
      </c>
      <c r="V1020" s="73">
        <f>$BT$69</f>
        <v>6</v>
      </c>
      <c r="W1020" s="104">
        <f>AVERAGE(R1012:R1015,R1006:R1010)</f>
        <v>15.666666666666666</v>
      </c>
      <c r="X1020" s="73">
        <f>$BT$139</f>
        <v>12</v>
      </c>
      <c r="Y1020" s="104">
        <f>AVERAGE(S1012:S1015,S1006:S1010)</f>
        <v>11</v>
      </c>
      <c r="Z1020" s="81">
        <f>$BT$104</f>
        <v>3</v>
      </c>
      <c r="AA1020" s="75"/>
      <c r="AB1020" s="105">
        <f>AVERAGE(U1012:U1015,U1006:U1010)</f>
        <v>11.222222222222221</v>
      </c>
      <c r="AC1020" s="73">
        <f>$CV$104</f>
        <v>2</v>
      </c>
      <c r="AD1020" s="75"/>
      <c r="AE1020" s="104">
        <f>AVERAGE(W1012:W1015,W1006:W1010)</f>
        <v>16.666666666666668</v>
      </c>
      <c r="AF1020" s="73">
        <f>$CV$69</f>
        <v>15</v>
      </c>
    </row>
    <row r="1021" spans="1:32" x14ac:dyDescent="0.3">
      <c r="A1021" s="73" t="s">
        <v>135</v>
      </c>
      <c r="B1021" s="104">
        <f>AVERAGE(G998,G999,G1000,G1001)</f>
        <v>0.66674999999999995</v>
      </c>
      <c r="C1021" s="73">
        <f>$AV$34</f>
        <v>1</v>
      </c>
      <c r="D1021" s="104">
        <f>AVERAGE(H998,H999,H1000,H1001)</f>
        <v>10</v>
      </c>
      <c r="E1021" s="73">
        <f>$AV$69</f>
        <v>2</v>
      </c>
      <c r="F1021" s="104">
        <f>AVERAGE(I998,I999,I1000,I1001)</f>
        <v>17.25</v>
      </c>
      <c r="G1021" s="73">
        <f>$AV$104</f>
        <v>16</v>
      </c>
      <c r="H1021" s="104">
        <f>AVERAGE(J998,J999,J1000,J1001)</f>
        <v>8.75</v>
      </c>
      <c r="I1021" s="73">
        <f>$AV$139</f>
        <v>1</v>
      </c>
      <c r="J1021" s="104">
        <f>AVERAGE(K998,K999,K1000,K1001)</f>
        <v>10</v>
      </c>
      <c r="K1021" s="73">
        <f>$AV$174</f>
        <v>3</v>
      </c>
      <c r="L1021" s="104">
        <f>AVERAGE(L998,L999,L1000,L1001)</f>
        <v>13.75</v>
      </c>
      <c r="M1021" s="73">
        <f>$AV$209</f>
        <v>11</v>
      </c>
      <c r="N1021" s="104">
        <f>AVERAGE(M998,M999,M1000,M1001)</f>
        <v>14.25</v>
      </c>
      <c r="O1021" s="73">
        <f>$AV$244</f>
        <v>8</v>
      </c>
      <c r="P1021" s="104">
        <f>AVERAGE(N998,N999,N1000,N1001)</f>
        <v>11.25</v>
      </c>
      <c r="Q1021" s="73">
        <f>$AV$279</f>
        <v>5</v>
      </c>
      <c r="R1021" s="104">
        <f>AVERAGE(O998,O999,O1000,O1001)</f>
        <v>19</v>
      </c>
      <c r="S1021" s="81">
        <f>$AV$314</f>
        <v>20</v>
      </c>
      <c r="T1021" s="75"/>
      <c r="U1021" s="104">
        <f>AVERAGE(Q998,Q999,Q1000,Q1001)</f>
        <v>7.75</v>
      </c>
      <c r="V1021" s="73">
        <f>$BX$69</f>
        <v>2</v>
      </c>
      <c r="W1021" s="104">
        <f>AVERAGE(R998,R999,R1000,R1001)</f>
        <v>8.75</v>
      </c>
      <c r="X1021" s="73">
        <f>$BX$139</f>
        <v>2</v>
      </c>
      <c r="Y1021" s="104">
        <f>AVERAGE(S998,S999,S1000,S1001)</f>
        <v>9.25</v>
      </c>
      <c r="Z1021" s="81">
        <f>$BX$104</f>
        <v>3</v>
      </c>
      <c r="AA1021" s="75"/>
      <c r="AB1021" s="105">
        <f>AVERAGE(U998,U999,U1000,U1001)</f>
        <v>15</v>
      </c>
      <c r="AC1021" s="73">
        <f>$CZ$104</f>
        <v>12</v>
      </c>
      <c r="AD1021" s="75"/>
      <c r="AE1021" s="104">
        <f>AVERAGE(W998,W999,W1000,W1001)</f>
        <v>6.25</v>
      </c>
      <c r="AF1021" s="73">
        <f>$CZ$69</f>
        <v>1</v>
      </c>
    </row>
    <row r="1022" spans="1:32" x14ac:dyDescent="0.3">
      <c r="A1022" s="73" t="s">
        <v>136</v>
      </c>
      <c r="B1022" s="104">
        <f>AVERAGE(G1002,G1003,G1004,G1005)</f>
        <v>0.54174999999999995</v>
      </c>
      <c r="C1022" s="73">
        <f>$AZ$34</f>
        <v>9</v>
      </c>
      <c r="D1022" s="104">
        <f>AVERAGE(H1002,H1003,H1004,H1005)</f>
        <v>17.25</v>
      </c>
      <c r="E1022" s="73">
        <f>$AZ$69</f>
        <v>19</v>
      </c>
      <c r="F1022" s="104">
        <f>AVERAGE(I1002,I1003,I1004,I1005)</f>
        <v>19</v>
      </c>
      <c r="G1022" s="73">
        <f>$AZ$104</f>
        <v>23</v>
      </c>
      <c r="H1022" s="104">
        <f>AVERAGE(J1002,J1003,J1004,J1005)</f>
        <v>19</v>
      </c>
      <c r="I1022" s="73">
        <f>$AZ$139</f>
        <v>22</v>
      </c>
      <c r="J1022" s="104">
        <f>AVERAGE(K1002,K1003,K1004,K1005)</f>
        <v>22.75</v>
      </c>
      <c r="K1022" s="73">
        <f>$AZ$174</f>
        <v>28</v>
      </c>
      <c r="L1022" s="104">
        <f>AVERAGE(L1002,L1003,L1004,L1005)</f>
        <v>19.5</v>
      </c>
      <c r="M1022" s="73">
        <f>$AZ$209</f>
        <v>24</v>
      </c>
      <c r="N1022" s="104">
        <f>AVERAGE(M1002,M1003,M1004,M1005)</f>
        <v>15</v>
      </c>
      <c r="O1022" s="73">
        <f>$AZ$244</f>
        <v>12</v>
      </c>
      <c r="P1022" s="104">
        <f>AVERAGE(N1002,N1003,N1004,N1005)</f>
        <v>16</v>
      </c>
      <c r="Q1022" s="73">
        <f>$AZ$279</f>
        <v>15</v>
      </c>
      <c r="R1022" s="104">
        <f>AVERAGE(O1002,O1003,O1004,O1005)</f>
        <v>14</v>
      </c>
      <c r="S1022" s="81">
        <f>$AZ$314</f>
        <v>13</v>
      </c>
      <c r="T1022" s="75"/>
      <c r="U1022" s="104">
        <f>AVERAGE(Q1002,Q1003,Q1004,Q1005)</f>
        <v>21.5</v>
      </c>
      <c r="V1022" s="73">
        <f>$CB$69</f>
        <v>28</v>
      </c>
      <c r="W1022" s="104">
        <f>AVERAGE(R1002,R1003,R1004,R1005)</f>
        <v>21</v>
      </c>
      <c r="X1022" s="73">
        <f>$CB$139</f>
        <v>25</v>
      </c>
      <c r="Y1022" s="104">
        <f>AVERAGE(S1002,S1003,S1004,S1005)</f>
        <v>16</v>
      </c>
      <c r="Z1022" s="81">
        <f>$CB$104</f>
        <v>15</v>
      </c>
      <c r="AA1022" s="75"/>
      <c r="AB1022" s="105">
        <f>AVERAGE(U1002,U1003,U1004,U1005)</f>
        <v>17.25</v>
      </c>
      <c r="AC1022" s="73">
        <f>$DD$104</f>
        <v>18</v>
      </c>
      <c r="AD1022" s="75"/>
      <c r="AE1022" s="104">
        <f>AVERAGE(W1002,W1003,W1004,W1005)</f>
        <v>22.5</v>
      </c>
      <c r="AF1022" s="73">
        <f>$DD$69</f>
        <v>27</v>
      </c>
    </row>
    <row r="1023" spans="1:32" x14ac:dyDescent="0.3">
      <c r="A1023" s="73" t="s">
        <v>137</v>
      </c>
      <c r="B1023" s="104">
        <f>AVERAGE(G1006:G1009)</f>
        <v>0.5</v>
      </c>
      <c r="C1023" s="73">
        <f>$BD$34</f>
        <v>9</v>
      </c>
      <c r="D1023" s="104">
        <f>AVERAGE(H1006:H1009)</f>
        <v>18.75</v>
      </c>
      <c r="E1023" s="73">
        <f>$BD$69</f>
        <v>21</v>
      </c>
      <c r="F1023" s="104">
        <f>AVERAGE(I1006:I1009)</f>
        <v>28.25</v>
      </c>
      <c r="G1023" s="73">
        <f>$BD$104</f>
        <v>32</v>
      </c>
      <c r="H1023" s="104">
        <f>AVERAGE(J1006:J1009)</f>
        <v>14</v>
      </c>
      <c r="I1023" s="73">
        <f>$BD$139</f>
        <v>11</v>
      </c>
      <c r="J1023" s="104">
        <f>AVERAGE(K1006:K1009)</f>
        <v>17.75</v>
      </c>
      <c r="K1023" s="73">
        <f>$BD$174</f>
        <v>22</v>
      </c>
      <c r="L1023" s="104">
        <f>AVERAGE(L1006:L1009)</f>
        <v>13.75</v>
      </c>
      <c r="M1023" s="73">
        <f>$BD$209</f>
        <v>10</v>
      </c>
      <c r="N1023" s="104">
        <f>AVERAGE(M1006:M1009)</f>
        <v>22.25</v>
      </c>
      <c r="O1023" s="73">
        <f>$BD$244</f>
        <v>28</v>
      </c>
      <c r="P1023" s="104">
        <f>AVERAGE(N1006:N1009)</f>
        <v>17.25</v>
      </c>
      <c r="Q1023" s="73">
        <f>$BD$279</f>
        <v>15</v>
      </c>
      <c r="R1023" s="104">
        <f>AVERAGE(O1006:O1009)</f>
        <v>10.25</v>
      </c>
      <c r="S1023" s="81">
        <f>$BD$314</f>
        <v>3</v>
      </c>
      <c r="T1023" s="75"/>
      <c r="U1023" s="104">
        <f>AVERAGE(Q1006:Q1009)</f>
        <v>13.25</v>
      </c>
      <c r="V1023" s="73">
        <f>$CF$69</f>
        <v>6</v>
      </c>
      <c r="W1023" s="104">
        <f>AVERAGE(R1006:R1009)</f>
        <v>14.25</v>
      </c>
      <c r="X1023" s="73">
        <f>$CF$139</f>
        <v>10</v>
      </c>
      <c r="Y1023" s="104">
        <f>AVERAGE(S1006:S1009)</f>
        <v>12.25</v>
      </c>
      <c r="Z1023" s="81">
        <f>$CF$104</f>
        <v>7</v>
      </c>
      <c r="AA1023" s="75"/>
      <c r="AB1023" s="105">
        <f>AVERAGE(U1006:U1009)</f>
        <v>14</v>
      </c>
      <c r="AC1023" s="73">
        <f>$DH$104</f>
        <v>10</v>
      </c>
      <c r="AD1023" s="75"/>
      <c r="AE1023" s="104">
        <f>AVERAGE(W1006:W1009)</f>
        <v>15</v>
      </c>
      <c r="AF1023" s="73">
        <f>$DH$69</f>
        <v>11</v>
      </c>
    </row>
    <row r="1024" spans="1:32" x14ac:dyDescent="0.3">
      <c r="A1024" s="73" t="s">
        <v>138</v>
      </c>
      <c r="B1024" s="104">
        <f>AVERAGE(G1010,G1012:G1015)</f>
        <v>0.60020000000000007</v>
      </c>
      <c r="C1024" s="73">
        <f>$BH$34</f>
        <v>5</v>
      </c>
      <c r="D1024" s="104">
        <f>AVERAGE(H1010,H1012:H1015)</f>
        <v>23.4</v>
      </c>
      <c r="E1024" s="73">
        <f>$BH$69</f>
        <v>32</v>
      </c>
      <c r="F1024" s="104">
        <f>AVERAGE(I1010,I1012:I1015)</f>
        <v>24.4</v>
      </c>
      <c r="G1024" s="73">
        <f>$BH$104</f>
        <v>32</v>
      </c>
      <c r="H1024" s="104">
        <f>AVERAGE(J1010,J1012:J1015)</f>
        <v>21.6</v>
      </c>
      <c r="I1024" s="73">
        <f>$BH$139</f>
        <v>29</v>
      </c>
      <c r="J1024" s="104">
        <f>AVERAGE(K1010,K1012:K1015)</f>
        <v>18.600000000000001</v>
      </c>
      <c r="K1024" s="73">
        <f>$BH$174</f>
        <v>22</v>
      </c>
      <c r="L1024" s="104">
        <f>AVERAGE(L1010,L1012:L1015)</f>
        <v>16.8</v>
      </c>
      <c r="M1024" s="73">
        <f>$BH$209</f>
        <v>17</v>
      </c>
      <c r="N1024" s="104">
        <f>AVERAGE(M1010,M1012:M1015)</f>
        <v>11.6</v>
      </c>
      <c r="O1024" s="73">
        <f>$BH$244</f>
        <v>5</v>
      </c>
      <c r="P1024" s="104">
        <f>AVERAGE(N1010,N1012:N1015)</f>
        <v>19.2</v>
      </c>
      <c r="Q1024" s="73">
        <f>$BH$279</f>
        <v>22</v>
      </c>
      <c r="R1024" s="104">
        <f>AVERAGE(O1010,O1012:O1015)</f>
        <v>26</v>
      </c>
      <c r="S1024" s="81">
        <f>$BH$314</f>
        <v>32</v>
      </c>
      <c r="T1024" s="80"/>
      <c r="U1024" s="104">
        <f>AVERAGE(Q1010,Q1012:Q1015)</f>
        <v>14</v>
      </c>
      <c r="V1024" s="73">
        <f>$CJ$69</f>
        <v>10</v>
      </c>
      <c r="W1024" s="104">
        <f>AVERAGE(R1010,R1012:R1015)</f>
        <v>16.8</v>
      </c>
      <c r="X1024" s="73">
        <f>$CJ$139</f>
        <v>19</v>
      </c>
      <c r="Y1024" s="104">
        <f>AVERAGE(S1010,S1012:S1015)</f>
        <v>10</v>
      </c>
      <c r="Z1024" s="81">
        <f>$CJ$104</f>
        <v>4</v>
      </c>
      <c r="AA1024" s="80"/>
      <c r="AB1024" s="105">
        <f>AVERAGE(U1010,U1012:U1015)</f>
        <v>9</v>
      </c>
      <c r="AC1024" s="73">
        <f>$DL$104</f>
        <v>2</v>
      </c>
      <c r="AD1024" s="80"/>
      <c r="AE1024" s="104">
        <f>AVERAGE(W1010,W1012:W1015)</f>
        <v>18</v>
      </c>
      <c r="AF1024" s="73">
        <f>$DL$69</f>
        <v>20</v>
      </c>
    </row>
  </sheetData>
  <sortState xmlns:xlrd2="http://schemas.microsoft.com/office/spreadsheetml/2017/richdata2" ref="BF3:BH34">
    <sortCondition ref="BF3:BF34"/>
  </sortState>
  <mergeCells count="176">
    <mergeCell ref="A2:E4"/>
    <mergeCell ref="A34:E36"/>
    <mergeCell ref="DB72:DD72"/>
    <mergeCell ref="DF72:DH72"/>
    <mergeCell ref="DJ72:DL72"/>
    <mergeCell ref="H36:V36"/>
    <mergeCell ref="H68:V68"/>
    <mergeCell ref="H100:V100"/>
    <mergeCell ref="H132:V132"/>
    <mergeCell ref="AH71:BH71"/>
    <mergeCell ref="BF72:BH72"/>
    <mergeCell ref="BB72:BD72"/>
    <mergeCell ref="AX72:AZ72"/>
    <mergeCell ref="AT72:AV72"/>
    <mergeCell ref="AP72:AR72"/>
    <mergeCell ref="AL72:AN72"/>
    <mergeCell ref="AH72:AJ72"/>
    <mergeCell ref="BJ106:CJ106"/>
    <mergeCell ref="CH107:CJ107"/>
    <mergeCell ref="CD107:CF107"/>
    <mergeCell ref="BZ107:CB107"/>
    <mergeCell ref="BV107:BX107"/>
    <mergeCell ref="BR107:BT107"/>
    <mergeCell ref="BN107:BP107"/>
    <mergeCell ref="H164:V164"/>
    <mergeCell ref="H196:V196"/>
    <mergeCell ref="AH106:BH106"/>
    <mergeCell ref="BF107:BH107"/>
    <mergeCell ref="BB107:BD107"/>
    <mergeCell ref="AX107:AZ107"/>
    <mergeCell ref="AT107:AV107"/>
    <mergeCell ref="AP107:AR107"/>
    <mergeCell ref="AL107:AN107"/>
    <mergeCell ref="AH107:AJ107"/>
    <mergeCell ref="AH177:AJ177"/>
    <mergeCell ref="AH141:BH141"/>
    <mergeCell ref="BF142:BH142"/>
    <mergeCell ref="BB142:BD142"/>
    <mergeCell ref="AX142:AZ142"/>
    <mergeCell ref="AT142:AV142"/>
    <mergeCell ref="AP142:AR142"/>
    <mergeCell ref="AL142:AN142"/>
    <mergeCell ref="AH142:AJ142"/>
    <mergeCell ref="BF282:BH282"/>
    <mergeCell ref="BB282:BD282"/>
    <mergeCell ref="AX282:AZ282"/>
    <mergeCell ref="AT282:AV282"/>
    <mergeCell ref="AP282:AR282"/>
    <mergeCell ref="AL282:AN282"/>
    <mergeCell ref="AH282:AJ282"/>
    <mergeCell ref="AH246:BH246"/>
    <mergeCell ref="BF247:BH247"/>
    <mergeCell ref="BB247:BD247"/>
    <mergeCell ref="AX247:AZ247"/>
    <mergeCell ref="AT247:AV247"/>
    <mergeCell ref="AP247:AR247"/>
    <mergeCell ref="AL247:AN247"/>
    <mergeCell ref="AH247:AJ247"/>
    <mergeCell ref="AL212:AN212"/>
    <mergeCell ref="AH212:AJ212"/>
    <mergeCell ref="AH176:BH176"/>
    <mergeCell ref="BF177:BH177"/>
    <mergeCell ref="BB177:BD177"/>
    <mergeCell ref="AX177:AZ177"/>
    <mergeCell ref="AT177:AV177"/>
    <mergeCell ref="AP177:AR177"/>
    <mergeCell ref="AL177:AN177"/>
    <mergeCell ref="H4:V4"/>
    <mergeCell ref="CL36:DL36"/>
    <mergeCell ref="CL37:CN37"/>
    <mergeCell ref="CP37:CR37"/>
    <mergeCell ref="CT37:CV37"/>
    <mergeCell ref="CX37:CZ37"/>
    <mergeCell ref="DB37:DD37"/>
    <mergeCell ref="DF37:DH37"/>
    <mergeCell ref="DJ37:DL37"/>
    <mergeCell ref="BJ36:CJ36"/>
    <mergeCell ref="BJ37:BL37"/>
    <mergeCell ref="BV37:BX37"/>
    <mergeCell ref="BR37:BT37"/>
    <mergeCell ref="BN37:BP37"/>
    <mergeCell ref="CH37:CJ37"/>
    <mergeCell ref="CD37:CF37"/>
    <mergeCell ref="BZ37:CB37"/>
    <mergeCell ref="AH36:BH36"/>
    <mergeCell ref="BF37:BH37"/>
    <mergeCell ref="BB37:BD37"/>
    <mergeCell ref="AX37:AZ37"/>
    <mergeCell ref="AT37:AV37"/>
    <mergeCell ref="AP37:AR37"/>
    <mergeCell ref="AL37:AN37"/>
    <mergeCell ref="AH1:BH1"/>
    <mergeCell ref="AH2:AJ2"/>
    <mergeCell ref="AL2:AN2"/>
    <mergeCell ref="AP2:AR2"/>
    <mergeCell ref="AT2:AV2"/>
    <mergeCell ref="AX2:AZ2"/>
    <mergeCell ref="BB2:BD2"/>
    <mergeCell ref="BF2:BH2"/>
    <mergeCell ref="CL71:DL71"/>
    <mergeCell ref="AH37:AJ37"/>
    <mergeCell ref="BJ71:CJ71"/>
    <mergeCell ref="CL72:CN72"/>
    <mergeCell ref="CP72:CR72"/>
    <mergeCell ref="CT72:CV72"/>
    <mergeCell ref="CX72:CZ72"/>
    <mergeCell ref="H228:V228"/>
    <mergeCell ref="H260:V260"/>
    <mergeCell ref="H292:V292"/>
    <mergeCell ref="H324:V324"/>
    <mergeCell ref="H356:V356"/>
    <mergeCell ref="CH72:CJ72"/>
    <mergeCell ref="CD72:CF72"/>
    <mergeCell ref="BZ72:CB72"/>
    <mergeCell ref="BV72:BX72"/>
    <mergeCell ref="BR72:BT72"/>
    <mergeCell ref="BN72:BP72"/>
    <mergeCell ref="BJ72:BL72"/>
    <mergeCell ref="BJ107:BL107"/>
    <mergeCell ref="AH281:BH281"/>
    <mergeCell ref="AH211:BH211"/>
    <mergeCell ref="BF212:BH212"/>
    <mergeCell ref="BB212:BD212"/>
    <mergeCell ref="AX212:AZ212"/>
    <mergeCell ref="AT212:AV212"/>
    <mergeCell ref="AP212:AR212"/>
    <mergeCell ref="H388:V388"/>
    <mergeCell ref="H420:V420"/>
    <mergeCell ref="H452:V452"/>
    <mergeCell ref="H484:V484"/>
    <mergeCell ref="H516:V516"/>
    <mergeCell ref="H548:V548"/>
    <mergeCell ref="H580:V580"/>
    <mergeCell ref="H612:V612"/>
    <mergeCell ref="H644:V644"/>
    <mergeCell ref="A642:E644"/>
    <mergeCell ref="A674:E676"/>
    <mergeCell ref="A706:E708"/>
    <mergeCell ref="A738:E740"/>
    <mergeCell ref="H676:V676"/>
    <mergeCell ref="H708:V708"/>
    <mergeCell ref="H740:V740"/>
    <mergeCell ref="H772:V772"/>
    <mergeCell ref="H804:V804"/>
    <mergeCell ref="A770:E772"/>
    <mergeCell ref="A802:E804"/>
    <mergeCell ref="A354:E356"/>
    <mergeCell ref="A386:E388"/>
    <mergeCell ref="A418:E420"/>
    <mergeCell ref="A450:E452"/>
    <mergeCell ref="A482:E484"/>
    <mergeCell ref="A514:E516"/>
    <mergeCell ref="A546:E548"/>
    <mergeCell ref="A578:E580"/>
    <mergeCell ref="A610:E612"/>
    <mergeCell ref="A66:E68"/>
    <mergeCell ref="A98:E100"/>
    <mergeCell ref="A130:E132"/>
    <mergeCell ref="A162:E164"/>
    <mergeCell ref="A194:E196"/>
    <mergeCell ref="A226:E228"/>
    <mergeCell ref="A258:E260"/>
    <mergeCell ref="A290:E292"/>
    <mergeCell ref="A322:E324"/>
    <mergeCell ref="A834:E836"/>
    <mergeCell ref="A866:E868"/>
    <mergeCell ref="A898:E900"/>
    <mergeCell ref="A930:E932"/>
    <mergeCell ref="A962:E964"/>
    <mergeCell ref="A994:E996"/>
    <mergeCell ref="H964:V964"/>
    <mergeCell ref="H996:V996"/>
    <mergeCell ref="H836:V836"/>
    <mergeCell ref="H868:V868"/>
    <mergeCell ref="H900:V900"/>
    <mergeCell ref="H932:V932"/>
  </mergeCells>
  <conditionalFormatting sqref="BH325:BH340 AJ325:AK340 AN325:AO340 AR325:AS340 AV325:AW340 AZ325:BA340 BD325:BE340 BD342:BE372 AZ342:BA372 AV342:AW372 AR342:AS372 AN342:AO372 AJ342:AK372 BH342:BH372 BH374:BH404 AJ374:AK404 AN374:AO404 AR374:AS404 AV374:AW404 AZ374:BA404 BD374:BE404 BD406:BE436 AZ406:BA436 AV406:AW436 AR406:AS436 AN406:AO436 AJ406:AK436 BH406:BH436 BH438:BH468 AJ438:AK468 AN438:AO468 AR438:AS468 AV438:AW468 AZ438:BA468 BD438:BE468 BD470:BE500 AZ470:BA500 AV470:AW500 AR470:AS500 AN470:AO500 AJ470:AK500 BH470:BH500 BH502:BH532 AJ502:AK532 AN502:AO532 AR502:AS532 AV502:AW532 AZ502:BA532 BD502:BE532 BD534:BE564 AZ534:BA564 AV534:AW564 AR534:AS564 AN534:AO564 AJ534:AK564 BH534:BH564 BH566:BH596 AJ566:AK596 AN566:AO596 AR566:AS596 AV566:AW596 AZ566:BA596 BD566:BE596 BD598:BE628 AZ598:BA628 AV598:AW628 AR598:AS628 AN598:AO628 AJ598:AK628 BH598:BH628 BH630:BH660 AJ630:AK660 AN630:AO660 AR630:AS660 AV630:AW660 AZ630:BA660 BD630:BE660 BD662:BE692 AZ662:BA692 AV662:AW692 AR662:AS692 AN662:AO692 AJ662:AK692 BH662:BH692 BH694:BH724 AJ694:AK724 AN694:AO724 AR694:AS724 AV694:AW724 AZ694:BA724 BD694:BE724 BD726:BE756 AZ726:BA756 AV726:AW756 AR726:AS756 AN726:AO756 AJ726:AK756 BH726:BH756 BH758:BH788 AJ758:AK788 AN758:AO788 AR758:AS788 AV758:AW788 AZ758:BA788 BD758:BE788 BD790:BE820 AZ790:BA820 AV790:AW820 AR790:AS820 AN790:AO820 AJ790:AK820 BH790:BH820 BH822:BH852 AJ822:AK852 AN822:AO852 AR822:AS852 AV822:AW852 AZ822:BA852 BD822:BE852 BD854:BE884 AZ854:BA884 AV854:AW884 AR854:AS884 AN854:AO884 AJ854:AK884 BH854:BH884 BH886:BH916 AJ886:AK916 AN886:AO916 AR886:AS916 AV886:AW916 AZ886:BA916 BD886:BE916 BD918:BE948 AZ918:BA948 AV918:AW948 AR918:AS948 AN918:AO948 AJ918:AK948 BH918:BH948 BH950:BH980 AJ950:AK980 AN950:AO980 AR950:AS980 AV950:AW980 AZ950:BA980 BD950:BE980 BD982:BE1012 AZ982:BA1012 AV982:AW1012 AR982:AS1012 AN982:AO1012 AJ982:AK1012 BH982:BH1012 BH1014:BH1048576 AJ1014:AK1048576 AN1014:AO1048576 AR1014:AS1048576 AV1014:AW1048576 AZ1014:BA1048576 BD1014:BE1048576 DL38:DL69 DH38:DI69 DD38:DE69 CZ38:DA69 CV38:CW69 CR38:CS69 CN38:CO69 BL108:BM139 BP108:BQ139 BT108:BU139 BX108:BY139 CB108:CC139 CF108:CG139 CJ108:CJ139 CJ73:CJ104 CF73:CG104 CB73:CC104 BX73:BY104 BT73:BU104 BP73:BQ104 BL73:BM104 BL38:BM69 BP38:BQ69 BT38:BU69 BX38:BY69 CB38:CC69 CF38:CG69 CJ38:CJ69 AJ35:AK35 AN3:AO35 AR3:AS35 AV3:AW35 AZ3:BA35 BD3:BE35 BH3:BH35 BH38:BH69 BD38:BE69 AZ38:BA69 AV38:AW69 AR38:AS69 AN38:AO69 AJ38:AK69 AJ73:AK104 AN73:AO104 AR73:AS104 AV73:AW104 AZ73:BA104 BD73:BE104 BH73:BH104 BH108:BH139 BD108:BE139 AZ108:BA139 AV108:AW139 AR108:AS139 AN108:AO139 AJ108:AK139 AJ143:AK174 AN143:AO174 AR143:AS174 AV143:AW174 AZ143:BA174 BD143:BE174 BH143:BH174 BH178:BH209 BD178:BE209 AZ178:BA209 AV178:AW209 AR178:AS209 AN178:AO209 AJ178:AK209 AJ213:AK244 AN213:AO244 AR213:AS244 AV213:AW244 AZ213:BA244 BD213:BE244 BH213:BH244 BH248:BH279 BD248:BE279 AZ248:BA279 AV248:AW279 AR248:AS279 AN248:AO279 AJ248:AK279 AK283:AK314 AN283:AO314 AR283:AS314 AV283:AW314 AZ283:BA314 BD283:BE314 BH283:BH314 AK3:AK34">
    <cfRule type="cellIs" dxfId="5116" priority="9115" operator="between">
      <formula>29</formula>
      <formula>32</formula>
    </cfRule>
    <cfRule type="cellIs" dxfId="5115" priority="9116" operator="between">
      <formula>25</formula>
      <formula>28</formula>
    </cfRule>
    <cfRule type="cellIs" dxfId="5114" priority="9117" operator="between">
      <formula>21</formula>
      <formula>24</formula>
    </cfRule>
    <cfRule type="cellIs" dxfId="5113" priority="9118" operator="between">
      <formula>17</formula>
      <formula>20</formula>
    </cfRule>
    <cfRule type="cellIs" dxfId="5112" priority="9119" operator="between">
      <formula>13</formula>
      <formula>16</formula>
    </cfRule>
    <cfRule type="cellIs" dxfId="5111" priority="9120" operator="between">
      <formula>9</formula>
      <formula>12</formula>
    </cfRule>
    <cfRule type="cellIs" dxfId="5110" priority="9121" operator="between">
      <formula>5</formula>
      <formula>8</formula>
    </cfRule>
    <cfRule type="cellIs" dxfId="5109" priority="9122" operator="between">
      <formula>1</formula>
      <formula>4</formula>
    </cfRule>
  </conditionalFormatting>
  <conditionalFormatting sqref="D33:E33 D129:E129 D161:E161 D193:E193 D225:E225 D257:E257 D289:E289 D321:E321 D353:E353 D385:E385 D417:E417 D449:E449 D481:E481 D641:E641 D673:E673 D705:E705 D801:E801 D833:E833 D865:E865 D897:E897 D929:E929 D961:E961 D993:E993 D1025:E1048576 D65:E65 D513:E513 D577:E577 D737:E737 D1:E1 D97:E97 D545:E545 D609:E609 D769:E769 D24:E25 D23 D5:E21">
    <cfRule type="containsText" dxfId="5108" priority="9114" operator="containsText" text="TBD">
      <formula>NOT(ISERROR(SEARCH("TBD",D1)))</formula>
    </cfRule>
  </conditionalFormatting>
  <conditionalFormatting sqref="C26:C32 E26:E32 G26:G32 I26:I32 K26:K32 M26:M32 O26:O32 Q26:Q32 S26:T32 H13:O13 V26:V32 X26:X32 AC26:AC32">
    <cfRule type="cellIs" dxfId="5107" priority="9113" operator="between">
      <formula>1</formula>
      <formula>4</formula>
    </cfRule>
  </conditionalFormatting>
  <conditionalFormatting sqref="C26:C32 E26:E32 G26:G32 I26:I32 K26:K32 M26:M32 O26:O32 Q26:Q32 S26:T32 H13:O13 V26:V32 X26:X32 AC26:AC32">
    <cfRule type="cellIs" dxfId="5106" priority="9112" operator="between">
      <formula>5</formula>
      <formula>8</formula>
    </cfRule>
  </conditionalFormatting>
  <conditionalFormatting sqref="C26:C32 E26:E32 G26:G32 I26:I32 K26:K32 M26:M32 O26:O32 Q26:Q32 S26:T32 H13:O13 V26:V32 X26:X32 AC26:AC32">
    <cfRule type="cellIs" dxfId="5105" priority="9111" operator="between">
      <formula>9</formula>
      <formula>12</formula>
    </cfRule>
  </conditionalFormatting>
  <conditionalFormatting sqref="C26:C32 E26:E32 G26:G32 I26:I32 K26:K32 M26:M32 O26:O32 Q26:Q32 S26:T32 H13:O13 V26:V32 X26:X32 AC26:AC32">
    <cfRule type="cellIs" dxfId="5104" priority="9110" operator="between">
      <formula>13</formula>
      <formula>16</formula>
    </cfRule>
  </conditionalFormatting>
  <conditionalFormatting sqref="C26:C32 E26:E32 G26:G32 I26:I32 K26:K32 M26:M32 O26:O32 Q26:Q32 S26:T32 H13:O13 V26:V32 X26:X32 AC26:AC32">
    <cfRule type="cellIs" dxfId="5103" priority="9109" operator="between">
      <formula>17</formula>
      <formula>20</formula>
    </cfRule>
  </conditionalFormatting>
  <conditionalFormatting sqref="C26:C32 E26:E32 G26:G32 I26:I32 K26:K32 M26:M32 O26:O32 Q26:Q32 S26:T32 H13:O13 V26:V32 X26:X32 AC26:AC32">
    <cfRule type="cellIs" dxfId="5102" priority="9108" operator="between">
      <formula>21</formula>
      <formula>24</formula>
    </cfRule>
  </conditionalFormatting>
  <conditionalFormatting sqref="C26:C32 E26:E32 G26:G32 I26:I32 K26:K32 M26:M32 O26:O32 Q26:Q32 S26:T32 H13:O13 V26:V32 X26:X32 AC26:AC32">
    <cfRule type="cellIs" dxfId="5101" priority="9107" operator="between">
      <formula>25</formula>
      <formula>28</formula>
    </cfRule>
  </conditionalFormatting>
  <conditionalFormatting sqref="C26:C32 E26:E32 G26:G32 I26:I32 K26:K32 M26:M32 O26:O32 Q26:Q32 S26:T32 H13:O13 V26:V32 X26:X32 AC26:AC32">
    <cfRule type="cellIs" dxfId="5100" priority="9106" operator="between">
      <formula>29</formula>
      <formula>32</formula>
    </cfRule>
  </conditionalFormatting>
  <conditionalFormatting sqref="Q13:T13">
    <cfRule type="cellIs" dxfId="5099" priority="9105" operator="between">
      <formula>1</formula>
      <formula>4</formula>
    </cfRule>
  </conditionalFormatting>
  <conditionalFormatting sqref="Q13:T13">
    <cfRule type="cellIs" dxfId="5098" priority="9104" operator="between">
      <formula>5</formula>
      <formula>8</formula>
    </cfRule>
  </conditionalFormatting>
  <conditionalFormatting sqref="Q13:T13">
    <cfRule type="cellIs" dxfId="5097" priority="9103" operator="between">
      <formula>9</formula>
      <formula>12</formula>
    </cfRule>
  </conditionalFormatting>
  <conditionalFormatting sqref="Q13:T13">
    <cfRule type="cellIs" dxfId="5096" priority="9102" operator="between">
      <formula>13</formula>
      <formula>16</formula>
    </cfRule>
  </conditionalFormatting>
  <conditionalFormatting sqref="Q13:T13">
    <cfRule type="cellIs" dxfId="5095" priority="9101" operator="between">
      <formula>17</formula>
      <formula>20</formula>
    </cfRule>
  </conditionalFormatting>
  <conditionalFormatting sqref="Q13:T13">
    <cfRule type="cellIs" dxfId="5094" priority="9100" operator="between">
      <formula>21</formula>
      <formula>24</formula>
    </cfRule>
  </conditionalFormatting>
  <conditionalFormatting sqref="Q13:T13">
    <cfRule type="cellIs" dxfId="5093" priority="9099" operator="between">
      <formula>25</formula>
      <formula>28</formula>
    </cfRule>
  </conditionalFormatting>
  <conditionalFormatting sqref="Q13:T13">
    <cfRule type="cellIs" dxfId="5092" priority="9098" operator="between">
      <formula>29</formula>
      <formula>32</formula>
    </cfRule>
  </conditionalFormatting>
  <conditionalFormatting sqref="AD26:AD32">
    <cfRule type="cellIs" dxfId="5091" priority="9025" operator="between">
      <formula>1</formula>
      <formula>4</formula>
    </cfRule>
  </conditionalFormatting>
  <conditionalFormatting sqref="AD26:AD32">
    <cfRule type="cellIs" dxfId="5090" priority="9024" operator="between">
      <formula>5</formula>
      <formula>8</formula>
    </cfRule>
  </conditionalFormatting>
  <conditionalFormatting sqref="AD26:AD32">
    <cfRule type="cellIs" dxfId="5089" priority="9023" operator="between">
      <formula>9</formula>
      <formula>12</formula>
    </cfRule>
  </conditionalFormatting>
  <conditionalFormatting sqref="AD26:AD32">
    <cfRule type="cellIs" dxfId="5088" priority="9022" operator="between">
      <formula>13</formula>
      <formula>16</formula>
    </cfRule>
  </conditionalFormatting>
  <conditionalFormatting sqref="AD26:AD32">
    <cfRule type="cellIs" dxfId="5087" priority="9021" operator="between">
      <formula>17</formula>
      <formula>20</formula>
    </cfRule>
  </conditionalFormatting>
  <conditionalFormatting sqref="AD26:AD32">
    <cfRule type="cellIs" dxfId="5086" priority="9020" operator="between">
      <formula>21</formula>
      <formula>24</formula>
    </cfRule>
  </conditionalFormatting>
  <conditionalFormatting sqref="AD26:AD32">
    <cfRule type="cellIs" dxfId="5085" priority="9019" operator="between">
      <formula>25</formula>
      <formula>28</formula>
    </cfRule>
  </conditionalFormatting>
  <conditionalFormatting sqref="AD26:AD32">
    <cfRule type="cellIs" dxfId="5084" priority="9018" operator="between">
      <formula>29</formula>
      <formula>32</formula>
    </cfRule>
  </conditionalFormatting>
  <conditionalFormatting sqref="U15">
    <cfRule type="cellIs" dxfId="5083" priority="8105" operator="between">
      <formula>1</formula>
      <formula>4</formula>
    </cfRule>
  </conditionalFormatting>
  <conditionalFormatting sqref="U15">
    <cfRule type="cellIs" dxfId="5082" priority="8104" operator="between">
      <formula>5</formula>
      <formula>8</formula>
    </cfRule>
  </conditionalFormatting>
  <conditionalFormatting sqref="U15">
    <cfRule type="cellIs" dxfId="5081" priority="8103" operator="between">
      <formula>9</formula>
      <formula>12</formula>
    </cfRule>
  </conditionalFormatting>
  <conditionalFormatting sqref="U15">
    <cfRule type="cellIs" dxfId="5080" priority="8102" operator="between">
      <formula>13</formula>
      <formula>16</formula>
    </cfRule>
  </conditionalFormatting>
  <conditionalFormatting sqref="U15">
    <cfRule type="cellIs" dxfId="5079" priority="8101" operator="between">
      <formula>17</formula>
      <formula>20</formula>
    </cfRule>
  </conditionalFormatting>
  <conditionalFormatting sqref="U15">
    <cfRule type="cellIs" dxfId="5078" priority="8100" operator="between">
      <formula>21</formula>
      <formula>24</formula>
    </cfRule>
  </conditionalFormatting>
  <conditionalFormatting sqref="U15">
    <cfRule type="cellIs" dxfId="5077" priority="8099" operator="between">
      <formula>25</formula>
      <formula>28</formula>
    </cfRule>
  </conditionalFormatting>
  <conditionalFormatting sqref="U15">
    <cfRule type="cellIs" dxfId="5076" priority="8098" operator="between">
      <formula>29</formula>
      <formula>32</formula>
    </cfRule>
  </conditionalFormatting>
  <conditionalFormatting sqref="U13">
    <cfRule type="cellIs" dxfId="5075" priority="8921" operator="between">
      <formula>1</formula>
      <formula>4</formula>
    </cfRule>
  </conditionalFormatting>
  <conditionalFormatting sqref="U13">
    <cfRule type="cellIs" dxfId="5074" priority="8920" operator="between">
      <formula>5</formula>
      <formula>8</formula>
    </cfRule>
  </conditionalFormatting>
  <conditionalFormatting sqref="U13">
    <cfRule type="cellIs" dxfId="5073" priority="8919" operator="between">
      <formula>9</formula>
      <formula>12</formula>
    </cfRule>
  </conditionalFormatting>
  <conditionalFormatting sqref="U13">
    <cfRule type="cellIs" dxfId="5072" priority="8918" operator="between">
      <formula>13</formula>
      <formula>16</formula>
    </cfRule>
  </conditionalFormatting>
  <conditionalFormatting sqref="U13">
    <cfRule type="cellIs" dxfId="5071" priority="8917" operator="between">
      <formula>17</formula>
      <formula>20</formula>
    </cfRule>
  </conditionalFormatting>
  <conditionalFormatting sqref="U13">
    <cfRule type="cellIs" dxfId="5070" priority="8916" operator="between">
      <formula>21</formula>
      <formula>24</formula>
    </cfRule>
  </conditionalFormatting>
  <conditionalFormatting sqref="U13">
    <cfRule type="cellIs" dxfId="5069" priority="8915" operator="between">
      <formula>25</formula>
      <formula>28</formula>
    </cfRule>
  </conditionalFormatting>
  <conditionalFormatting sqref="U13">
    <cfRule type="cellIs" dxfId="5068" priority="8914" operator="between">
      <formula>29</formula>
      <formula>32</formula>
    </cfRule>
  </conditionalFormatting>
  <conditionalFormatting sqref="Q13:S13">
    <cfRule type="cellIs" dxfId="5067" priority="8570" operator="between">
      <formula>29</formula>
      <formula>32</formula>
    </cfRule>
    <cfRule type="cellIs" dxfId="5066" priority="8571" operator="between">
      <formula>25</formula>
      <formula>28</formula>
    </cfRule>
    <cfRule type="cellIs" dxfId="5065" priority="8572" operator="between">
      <formula>21</formula>
      <formula>24</formula>
    </cfRule>
    <cfRule type="cellIs" dxfId="5064" priority="8573" operator="between">
      <formula>17</formula>
      <formula>20</formula>
    </cfRule>
    <cfRule type="cellIs" dxfId="5063" priority="8574" operator="between">
      <formula>13</formula>
      <formula>16</formula>
    </cfRule>
    <cfRule type="cellIs" dxfId="5062" priority="8575" operator="between">
      <formula>9</formula>
      <formula>12</formula>
    </cfRule>
    <cfRule type="cellIs" dxfId="5061" priority="8576" operator="between">
      <formula>5</formula>
      <formula>8</formula>
    </cfRule>
    <cfRule type="cellIs" dxfId="5060" priority="8577" operator="between">
      <formula>1</formula>
      <formula>4</formula>
    </cfRule>
  </conditionalFormatting>
  <conditionalFormatting sqref="R15:S15">
    <cfRule type="cellIs" dxfId="5059" priority="8113" operator="between">
      <formula>1</formula>
      <formula>4</formula>
    </cfRule>
  </conditionalFormatting>
  <conditionalFormatting sqref="R15:S15">
    <cfRule type="cellIs" dxfId="5058" priority="8112" operator="between">
      <formula>5</formula>
      <formula>8</formula>
    </cfRule>
  </conditionalFormatting>
  <conditionalFormatting sqref="R15:S15">
    <cfRule type="cellIs" dxfId="5057" priority="8111" operator="between">
      <formula>9</formula>
      <formula>12</formula>
    </cfRule>
  </conditionalFormatting>
  <conditionalFormatting sqref="R15:S15">
    <cfRule type="cellIs" dxfId="5056" priority="8110" operator="between">
      <formula>13</formula>
      <formula>16</formula>
    </cfRule>
  </conditionalFormatting>
  <conditionalFormatting sqref="R15:S15">
    <cfRule type="cellIs" dxfId="5055" priority="8109" operator="between">
      <formula>17</formula>
      <formula>20</formula>
    </cfRule>
  </conditionalFormatting>
  <conditionalFormatting sqref="R15:S15">
    <cfRule type="cellIs" dxfId="5054" priority="8108" operator="between">
      <formula>21</formula>
      <formula>24</formula>
    </cfRule>
  </conditionalFormatting>
  <conditionalFormatting sqref="R15:S15">
    <cfRule type="cellIs" dxfId="5053" priority="8107" operator="between">
      <formula>25</formula>
      <formula>28</formula>
    </cfRule>
  </conditionalFormatting>
  <conditionalFormatting sqref="R15:S15">
    <cfRule type="cellIs" dxfId="5052" priority="8106" operator="between">
      <formula>29</formula>
      <formula>32</formula>
    </cfRule>
  </conditionalFormatting>
  <conditionalFormatting sqref="H9:O9">
    <cfRule type="cellIs" dxfId="5051" priority="8089" operator="between">
      <formula>1</formula>
      <formula>4</formula>
    </cfRule>
  </conditionalFormatting>
  <conditionalFormatting sqref="H9:O9">
    <cfRule type="cellIs" dxfId="5050" priority="8088" operator="between">
      <formula>5</formula>
      <formula>8</formula>
    </cfRule>
  </conditionalFormatting>
  <conditionalFormatting sqref="H9:O9">
    <cfRule type="cellIs" dxfId="5049" priority="8087" operator="between">
      <formula>9</formula>
      <formula>12</formula>
    </cfRule>
  </conditionalFormatting>
  <conditionalFormatting sqref="H9:O9">
    <cfRule type="cellIs" dxfId="5048" priority="8086" operator="between">
      <formula>13</formula>
      <formula>16</formula>
    </cfRule>
  </conditionalFormatting>
  <conditionalFormatting sqref="H9:O9">
    <cfRule type="cellIs" dxfId="5047" priority="8085" operator="between">
      <formula>17</formula>
      <formula>20</formula>
    </cfRule>
  </conditionalFormatting>
  <conditionalFormatting sqref="H9:O9">
    <cfRule type="cellIs" dxfId="5046" priority="8084" operator="between">
      <formula>21</formula>
      <formula>24</formula>
    </cfRule>
  </conditionalFormatting>
  <conditionalFormatting sqref="H9:O9">
    <cfRule type="cellIs" dxfId="5045" priority="8083" operator="between">
      <formula>25</formula>
      <formula>28</formula>
    </cfRule>
  </conditionalFormatting>
  <conditionalFormatting sqref="H9:O9">
    <cfRule type="cellIs" dxfId="5044" priority="8082" operator="between">
      <formula>29</formula>
      <formula>32</formula>
    </cfRule>
  </conditionalFormatting>
  <conditionalFormatting sqref="H15:O15">
    <cfRule type="cellIs" dxfId="5043" priority="8129" operator="between">
      <formula>1</formula>
      <formula>4</formula>
    </cfRule>
  </conditionalFormatting>
  <conditionalFormatting sqref="H15:O15">
    <cfRule type="cellIs" dxfId="5042" priority="8128" operator="between">
      <formula>5</formula>
      <formula>8</formula>
    </cfRule>
  </conditionalFormatting>
  <conditionalFormatting sqref="H15:O15">
    <cfRule type="cellIs" dxfId="5041" priority="8127" operator="between">
      <formula>9</formula>
      <formula>12</formula>
    </cfRule>
  </conditionalFormatting>
  <conditionalFormatting sqref="H15:O15">
    <cfRule type="cellIs" dxfId="5040" priority="8126" operator="between">
      <formula>13</formula>
      <formula>16</formula>
    </cfRule>
  </conditionalFormatting>
  <conditionalFormatting sqref="H15:O15">
    <cfRule type="cellIs" dxfId="5039" priority="8125" operator="between">
      <formula>17</formula>
      <formula>20</formula>
    </cfRule>
  </conditionalFormatting>
  <conditionalFormatting sqref="H15:O15">
    <cfRule type="cellIs" dxfId="5038" priority="8124" operator="between">
      <formula>21</formula>
      <formula>24</formula>
    </cfRule>
  </conditionalFormatting>
  <conditionalFormatting sqref="H15:O15">
    <cfRule type="cellIs" dxfId="5037" priority="8123" operator="between">
      <formula>25</formula>
      <formula>28</formula>
    </cfRule>
  </conditionalFormatting>
  <conditionalFormatting sqref="H15:O15">
    <cfRule type="cellIs" dxfId="5036" priority="8122" operator="between">
      <formula>29</formula>
      <formula>32</formula>
    </cfRule>
  </conditionalFormatting>
  <conditionalFormatting sqref="Q15">
    <cfRule type="cellIs" dxfId="5035" priority="8121" operator="between">
      <formula>1</formula>
      <formula>4</formula>
    </cfRule>
  </conditionalFormatting>
  <conditionalFormatting sqref="Q15">
    <cfRule type="cellIs" dxfId="5034" priority="8120" operator="between">
      <formula>5</formula>
      <formula>8</formula>
    </cfRule>
  </conditionalFormatting>
  <conditionalFormatting sqref="Q15">
    <cfRule type="cellIs" dxfId="5033" priority="8119" operator="between">
      <formula>9</formula>
      <formula>12</formula>
    </cfRule>
  </conditionalFormatting>
  <conditionalFormatting sqref="Q15">
    <cfRule type="cellIs" dxfId="5032" priority="8118" operator="between">
      <formula>13</formula>
      <formula>16</formula>
    </cfRule>
  </conditionalFormatting>
  <conditionalFormatting sqref="Q15">
    <cfRule type="cellIs" dxfId="5031" priority="8117" operator="between">
      <formula>17</formula>
      <formula>20</formula>
    </cfRule>
  </conditionalFormatting>
  <conditionalFormatting sqref="Q15">
    <cfRule type="cellIs" dxfId="5030" priority="8116" operator="between">
      <formula>21</formula>
      <formula>24</formula>
    </cfRule>
  </conditionalFormatting>
  <conditionalFormatting sqref="Q15">
    <cfRule type="cellIs" dxfId="5029" priority="8115" operator="between">
      <formula>25</formula>
      <formula>28</formula>
    </cfRule>
  </conditionalFormatting>
  <conditionalFormatting sqref="Q15">
    <cfRule type="cellIs" dxfId="5028" priority="8114" operator="between">
      <formula>29</formula>
      <formula>32</formula>
    </cfRule>
  </conditionalFormatting>
  <conditionalFormatting sqref="Q15:S15">
    <cfRule type="cellIs" dxfId="5027" priority="8090" operator="between">
      <formula>29</formula>
      <formula>32</formula>
    </cfRule>
    <cfRule type="cellIs" dxfId="5026" priority="8091" operator="between">
      <formula>25</formula>
      <formula>28</formula>
    </cfRule>
    <cfRule type="cellIs" dxfId="5025" priority="8092" operator="between">
      <formula>21</formula>
      <formula>24</formula>
    </cfRule>
    <cfRule type="cellIs" dxfId="5024" priority="8093" operator="between">
      <formula>17</formula>
      <formula>20</formula>
    </cfRule>
    <cfRule type="cellIs" dxfId="5023" priority="8094" operator="between">
      <formula>13</formula>
      <formula>16</formula>
    </cfRule>
    <cfRule type="cellIs" dxfId="5022" priority="8095" operator="between">
      <formula>9</formula>
      <formula>12</formula>
    </cfRule>
    <cfRule type="cellIs" dxfId="5021" priority="8096" operator="between">
      <formula>5</formula>
      <formula>8</formula>
    </cfRule>
    <cfRule type="cellIs" dxfId="5020" priority="8097" operator="between">
      <formula>1</formula>
      <formula>4</formula>
    </cfRule>
  </conditionalFormatting>
  <conditionalFormatting sqref="Q9">
    <cfRule type="cellIs" dxfId="5019" priority="8081" operator="between">
      <formula>1</formula>
      <formula>4</formula>
    </cfRule>
  </conditionalFormatting>
  <conditionalFormatting sqref="Q9">
    <cfRule type="cellIs" dxfId="5018" priority="8080" operator="between">
      <formula>5</formula>
      <formula>8</formula>
    </cfRule>
  </conditionalFormatting>
  <conditionalFormatting sqref="Q9">
    <cfRule type="cellIs" dxfId="5017" priority="8079" operator="between">
      <formula>9</formula>
      <formula>12</formula>
    </cfRule>
  </conditionalFormatting>
  <conditionalFormatting sqref="Q9">
    <cfRule type="cellIs" dxfId="5016" priority="8078" operator="between">
      <formula>13</formula>
      <formula>16</formula>
    </cfRule>
  </conditionalFormatting>
  <conditionalFormatting sqref="Q9">
    <cfRule type="cellIs" dxfId="5015" priority="8077" operator="between">
      <formula>17</formula>
      <formula>20</formula>
    </cfRule>
  </conditionalFormatting>
  <conditionalFormatting sqref="Q9">
    <cfRule type="cellIs" dxfId="5014" priority="8076" operator="between">
      <formula>21</formula>
      <formula>24</formula>
    </cfRule>
  </conditionalFormatting>
  <conditionalFormatting sqref="Q9">
    <cfRule type="cellIs" dxfId="5013" priority="8075" operator="between">
      <formula>25</formula>
      <formula>28</formula>
    </cfRule>
  </conditionalFormatting>
  <conditionalFormatting sqref="Q9">
    <cfRule type="cellIs" dxfId="5012" priority="8074" operator="between">
      <formula>29</formula>
      <formula>32</formula>
    </cfRule>
  </conditionalFormatting>
  <conditionalFormatting sqref="R9:S9">
    <cfRule type="cellIs" dxfId="5011" priority="8073" operator="between">
      <formula>1</formula>
      <formula>4</formula>
    </cfRule>
  </conditionalFormatting>
  <conditionalFormatting sqref="R9:S9">
    <cfRule type="cellIs" dxfId="5010" priority="8072" operator="between">
      <formula>5</formula>
      <formula>8</formula>
    </cfRule>
  </conditionalFormatting>
  <conditionalFormatting sqref="R9:S9">
    <cfRule type="cellIs" dxfId="5009" priority="8071" operator="between">
      <formula>9</formula>
      <formula>12</formula>
    </cfRule>
  </conditionalFormatting>
  <conditionalFormatting sqref="R9:S9">
    <cfRule type="cellIs" dxfId="5008" priority="8070" operator="between">
      <formula>13</formula>
      <formula>16</formula>
    </cfRule>
  </conditionalFormatting>
  <conditionalFormatting sqref="R9:S9">
    <cfRule type="cellIs" dxfId="5007" priority="8069" operator="between">
      <formula>17</formula>
      <formula>20</formula>
    </cfRule>
  </conditionalFormatting>
  <conditionalFormatting sqref="R9:S9">
    <cfRule type="cellIs" dxfId="5006" priority="8068" operator="between">
      <formula>21</formula>
      <formula>24</formula>
    </cfRule>
  </conditionalFormatting>
  <conditionalFormatting sqref="R9:S9">
    <cfRule type="cellIs" dxfId="5005" priority="8067" operator="between">
      <formula>25</formula>
      <formula>28</formula>
    </cfRule>
  </conditionalFormatting>
  <conditionalFormatting sqref="R9:S9">
    <cfRule type="cellIs" dxfId="5004" priority="8066" operator="between">
      <formula>29</formula>
      <formula>32</formula>
    </cfRule>
  </conditionalFormatting>
  <conditionalFormatting sqref="U9">
    <cfRule type="cellIs" dxfId="5003" priority="8065" operator="between">
      <formula>1</formula>
      <formula>4</formula>
    </cfRule>
  </conditionalFormatting>
  <conditionalFormatting sqref="U9">
    <cfRule type="cellIs" dxfId="5002" priority="8064" operator="between">
      <formula>5</formula>
      <formula>8</formula>
    </cfRule>
  </conditionalFormatting>
  <conditionalFormatting sqref="U9">
    <cfRule type="cellIs" dxfId="5001" priority="8063" operator="between">
      <formula>9</formula>
      <formula>12</formula>
    </cfRule>
  </conditionalFormatting>
  <conditionalFormatting sqref="U9">
    <cfRule type="cellIs" dxfId="5000" priority="8062" operator="between">
      <formula>13</formula>
      <formula>16</formula>
    </cfRule>
  </conditionalFormatting>
  <conditionalFormatting sqref="U9">
    <cfRule type="cellIs" dxfId="4999" priority="8061" operator="between">
      <formula>17</formula>
      <formula>20</formula>
    </cfRule>
  </conditionalFormatting>
  <conditionalFormatting sqref="U9">
    <cfRule type="cellIs" dxfId="4998" priority="8060" operator="between">
      <formula>21</formula>
      <formula>24</formula>
    </cfRule>
  </conditionalFormatting>
  <conditionalFormatting sqref="U9">
    <cfRule type="cellIs" dxfId="4997" priority="8059" operator="between">
      <formula>25</formula>
      <formula>28</formula>
    </cfRule>
  </conditionalFormatting>
  <conditionalFormatting sqref="U9">
    <cfRule type="cellIs" dxfId="4996" priority="8058" operator="between">
      <formula>29</formula>
      <formula>32</formula>
    </cfRule>
  </conditionalFormatting>
  <conditionalFormatting sqref="Q9:S9">
    <cfRule type="cellIs" dxfId="4995" priority="8050" operator="between">
      <formula>29</formula>
      <formula>32</formula>
    </cfRule>
    <cfRule type="cellIs" dxfId="4994" priority="8051" operator="between">
      <formula>25</formula>
      <formula>28</formula>
    </cfRule>
    <cfRule type="cellIs" dxfId="4993" priority="8052" operator="between">
      <formula>21</formula>
      <formula>24</formula>
    </cfRule>
    <cfRule type="cellIs" dxfId="4992" priority="8053" operator="between">
      <formula>17</formula>
      <formula>20</formula>
    </cfRule>
    <cfRule type="cellIs" dxfId="4991" priority="8054" operator="between">
      <formula>13</formula>
      <formula>16</formula>
    </cfRule>
    <cfRule type="cellIs" dxfId="4990" priority="8055" operator="between">
      <formula>9</formula>
      <formula>12</formula>
    </cfRule>
    <cfRule type="cellIs" dxfId="4989" priority="8056" operator="between">
      <formula>5</formula>
      <formula>8</formula>
    </cfRule>
    <cfRule type="cellIs" dxfId="4988" priority="8057" operator="between">
      <formula>1</formula>
      <formula>4</formula>
    </cfRule>
  </conditionalFormatting>
  <conditionalFormatting sqref="H8:O8">
    <cfRule type="cellIs" dxfId="4987" priority="7329" operator="between">
      <formula>1</formula>
      <formula>4</formula>
    </cfRule>
  </conditionalFormatting>
  <conditionalFormatting sqref="H8:O8">
    <cfRule type="cellIs" dxfId="4986" priority="7328" operator="between">
      <formula>5</formula>
      <formula>8</formula>
    </cfRule>
  </conditionalFormatting>
  <conditionalFormatting sqref="H8:O8">
    <cfRule type="cellIs" dxfId="4985" priority="7327" operator="between">
      <formula>9</formula>
      <formula>12</formula>
    </cfRule>
  </conditionalFormatting>
  <conditionalFormatting sqref="H8:O8">
    <cfRule type="cellIs" dxfId="4984" priority="7326" operator="between">
      <formula>13</formula>
      <formula>16</formula>
    </cfRule>
  </conditionalFormatting>
  <conditionalFormatting sqref="H8:O8">
    <cfRule type="cellIs" dxfId="4983" priority="7325" operator="between">
      <formula>17</formula>
      <formula>20</formula>
    </cfRule>
  </conditionalFormatting>
  <conditionalFormatting sqref="H8:O8">
    <cfRule type="cellIs" dxfId="4982" priority="7324" operator="between">
      <formula>21</formula>
      <formula>24</formula>
    </cfRule>
  </conditionalFormatting>
  <conditionalFormatting sqref="H8:O8">
    <cfRule type="cellIs" dxfId="4981" priority="7323" operator="between">
      <formula>25</formula>
      <formula>28</formula>
    </cfRule>
  </conditionalFormatting>
  <conditionalFormatting sqref="H8:O8">
    <cfRule type="cellIs" dxfId="4980" priority="7322" operator="between">
      <formula>29</formula>
      <formula>32</formula>
    </cfRule>
  </conditionalFormatting>
  <conditionalFormatting sqref="H11:O11">
    <cfRule type="cellIs" dxfId="4979" priority="7569" operator="between">
      <formula>1</formula>
      <formula>4</formula>
    </cfRule>
  </conditionalFormatting>
  <conditionalFormatting sqref="H11:O11">
    <cfRule type="cellIs" dxfId="4978" priority="7568" operator="between">
      <formula>5</formula>
      <formula>8</formula>
    </cfRule>
  </conditionalFormatting>
  <conditionalFormatting sqref="H11:O11">
    <cfRule type="cellIs" dxfId="4977" priority="7567" operator="between">
      <formula>9</formula>
      <formula>12</formula>
    </cfRule>
  </conditionalFormatting>
  <conditionalFormatting sqref="H11:O11">
    <cfRule type="cellIs" dxfId="4976" priority="7566" operator="between">
      <formula>13</formula>
      <formula>16</formula>
    </cfRule>
  </conditionalFormatting>
  <conditionalFormatting sqref="H11:O11">
    <cfRule type="cellIs" dxfId="4975" priority="7565" operator="between">
      <formula>17</formula>
      <formula>20</formula>
    </cfRule>
  </conditionalFormatting>
  <conditionalFormatting sqref="H11:O11">
    <cfRule type="cellIs" dxfId="4974" priority="7564" operator="between">
      <formula>21</formula>
      <formula>24</formula>
    </cfRule>
  </conditionalFormatting>
  <conditionalFormatting sqref="H11:O11">
    <cfRule type="cellIs" dxfId="4973" priority="7563" operator="between">
      <formula>25</formula>
      <formula>28</formula>
    </cfRule>
  </conditionalFormatting>
  <conditionalFormatting sqref="H11:O11">
    <cfRule type="cellIs" dxfId="4972" priority="7562" operator="between">
      <formula>29</formula>
      <formula>32</formula>
    </cfRule>
  </conditionalFormatting>
  <conditionalFormatting sqref="Q11">
    <cfRule type="cellIs" dxfId="4971" priority="7561" operator="between">
      <formula>1</formula>
      <formula>4</formula>
    </cfRule>
  </conditionalFormatting>
  <conditionalFormatting sqref="Q11">
    <cfRule type="cellIs" dxfId="4970" priority="7560" operator="between">
      <formula>5</formula>
      <formula>8</formula>
    </cfRule>
  </conditionalFormatting>
  <conditionalFormatting sqref="Q11">
    <cfRule type="cellIs" dxfId="4969" priority="7559" operator="between">
      <formula>9</formula>
      <formula>12</formula>
    </cfRule>
  </conditionalFormatting>
  <conditionalFormatting sqref="Q11">
    <cfRule type="cellIs" dxfId="4968" priority="7558" operator="between">
      <formula>13</formula>
      <formula>16</formula>
    </cfRule>
  </conditionalFormatting>
  <conditionalFormatting sqref="Q11">
    <cfRule type="cellIs" dxfId="4967" priority="7557" operator="between">
      <formula>17</formula>
      <formula>20</formula>
    </cfRule>
  </conditionalFormatting>
  <conditionalFormatting sqref="Q11">
    <cfRule type="cellIs" dxfId="4966" priority="7556" operator="between">
      <formula>21</formula>
      <formula>24</formula>
    </cfRule>
  </conditionalFormatting>
  <conditionalFormatting sqref="Q11">
    <cfRule type="cellIs" dxfId="4965" priority="7555" operator="between">
      <formula>25</formula>
      <formula>28</formula>
    </cfRule>
  </conditionalFormatting>
  <conditionalFormatting sqref="Q11">
    <cfRule type="cellIs" dxfId="4964" priority="7554" operator="between">
      <formula>29</formula>
      <formula>32</formula>
    </cfRule>
  </conditionalFormatting>
  <conditionalFormatting sqref="R11:S11">
    <cfRule type="cellIs" dxfId="4963" priority="7553" operator="between">
      <formula>1</formula>
      <formula>4</formula>
    </cfRule>
  </conditionalFormatting>
  <conditionalFormatting sqref="R11:S11">
    <cfRule type="cellIs" dxfId="4962" priority="7552" operator="between">
      <formula>5</formula>
      <formula>8</formula>
    </cfRule>
  </conditionalFormatting>
  <conditionalFormatting sqref="R11:S11">
    <cfRule type="cellIs" dxfId="4961" priority="7551" operator="between">
      <formula>9</formula>
      <formula>12</formula>
    </cfRule>
  </conditionalFormatting>
  <conditionalFormatting sqref="R11:S11">
    <cfRule type="cellIs" dxfId="4960" priority="7550" operator="between">
      <formula>13</formula>
      <formula>16</formula>
    </cfRule>
  </conditionalFormatting>
  <conditionalFormatting sqref="R11:S11">
    <cfRule type="cellIs" dxfId="4959" priority="7549" operator="between">
      <formula>17</formula>
      <formula>20</formula>
    </cfRule>
  </conditionalFormatting>
  <conditionalFormatting sqref="R11:S11">
    <cfRule type="cellIs" dxfId="4958" priority="7548" operator="between">
      <formula>21</formula>
      <formula>24</formula>
    </cfRule>
  </conditionalFormatting>
  <conditionalFormatting sqref="R11:S11">
    <cfRule type="cellIs" dxfId="4957" priority="7547" operator="between">
      <formula>25</formula>
      <formula>28</formula>
    </cfRule>
  </conditionalFormatting>
  <conditionalFormatting sqref="R11:S11">
    <cfRule type="cellIs" dxfId="4956" priority="7546" operator="between">
      <formula>29</formula>
      <formula>32</formula>
    </cfRule>
  </conditionalFormatting>
  <conditionalFormatting sqref="U11">
    <cfRule type="cellIs" dxfId="4955" priority="7545" operator="between">
      <formula>1</formula>
      <formula>4</formula>
    </cfRule>
  </conditionalFormatting>
  <conditionalFormatting sqref="U11">
    <cfRule type="cellIs" dxfId="4954" priority="7544" operator="between">
      <formula>5</formula>
      <formula>8</formula>
    </cfRule>
  </conditionalFormatting>
  <conditionalFormatting sqref="U11">
    <cfRule type="cellIs" dxfId="4953" priority="7543" operator="between">
      <formula>9</formula>
      <formula>12</formula>
    </cfRule>
  </conditionalFormatting>
  <conditionalFormatting sqref="U11">
    <cfRule type="cellIs" dxfId="4952" priority="7542" operator="between">
      <formula>13</formula>
      <formula>16</formula>
    </cfRule>
  </conditionalFormatting>
  <conditionalFormatting sqref="U11">
    <cfRule type="cellIs" dxfId="4951" priority="7541" operator="between">
      <formula>17</formula>
      <formula>20</formula>
    </cfRule>
  </conditionalFormatting>
  <conditionalFormatting sqref="U11">
    <cfRule type="cellIs" dxfId="4950" priority="7540" operator="between">
      <formula>21</formula>
      <formula>24</formula>
    </cfRule>
  </conditionalFormatting>
  <conditionalFormatting sqref="U11">
    <cfRule type="cellIs" dxfId="4949" priority="7539" operator="between">
      <formula>25</formula>
      <formula>28</formula>
    </cfRule>
  </conditionalFormatting>
  <conditionalFormatting sqref="U11">
    <cfRule type="cellIs" dxfId="4948" priority="7538" operator="between">
      <formula>29</formula>
      <formula>32</formula>
    </cfRule>
  </conditionalFormatting>
  <conditionalFormatting sqref="Q11:S11">
    <cfRule type="cellIs" dxfId="4947" priority="7530" operator="between">
      <formula>29</formula>
      <formula>32</formula>
    </cfRule>
    <cfRule type="cellIs" dxfId="4946" priority="7531" operator="between">
      <formula>25</formula>
      <formula>28</formula>
    </cfRule>
    <cfRule type="cellIs" dxfId="4945" priority="7532" operator="between">
      <formula>21</formula>
      <formula>24</formula>
    </cfRule>
    <cfRule type="cellIs" dxfId="4944" priority="7533" operator="between">
      <formula>17</formula>
      <formula>20</formula>
    </cfRule>
    <cfRule type="cellIs" dxfId="4943" priority="7534" operator="between">
      <formula>13</formula>
      <formula>16</formula>
    </cfRule>
    <cfRule type="cellIs" dxfId="4942" priority="7535" operator="between">
      <formula>9</formula>
      <formula>12</formula>
    </cfRule>
    <cfRule type="cellIs" dxfId="4941" priority="7536" operator="between">
      <formula>5</formula>
      <formula>8</formula>
    </cfRule>
    <cfRule type="cellIs" dxfId="4940" priority="7537" operator="between">
      <formula>1</formula>
      <formula>4</formula>
    </cfRule>
  </conditionalFormatting>
  <conditionalFormatting sqref="Q8">
    <cfRule type="cellIs" dxfId="4939" priority="7321" operator="between">
      <formula>1</formula>
      <formula>4</formula>
    </cfRule>
  </conditionalFormatting>
  <conditionalFormatting sqref="Q8">
    <cfRule type="cellIs" dxfId="4938" priority="7320" operator="between">
      <formula>5</formula>
      <formula>8</formula>
    </cfRule>
  </conditionalFormatting>
  <conditionalFormatting sqref="Q8">
    <cfRule type="cellIs" dxfId="4937" priority="7319" operator="between">
      <formula>9</formula>
      <formula>12</formula>
    </cfRule>
  </conditionalFormatting>
  <conditionalFormatting sqref="Q8">
    <cfRule type="cellIs" dxfId="4936" priority="7318" operator="between">
      <formula>13</formula>
      <formula>16</formula>
    </cfRule>
  </conditionalFormatting>
  <conditionalFormatting sqref="Q8">
    <cfRule type="cellIs" dxfId="4935" priority="7317" operator="between">
      <formula>17</formula>
      <formula>20</formula>
    </cfRule>
  </conditionalFormatting>
  <conditionalFormatting sqref="Q8">
    <cfRule type="cellIs" dxfId="4934" priority="7316" operator="between">
      <formula>21</formula>
      <formula>24</formula>
    </cfRule>
  </conditionalFormatting>
  <conditionalFormatting sqref="Q8">
    <cfRule type="cellIs" dxfId="4933" priority="7315" operator="between">
      <formula>25</formula>
      <formula>28</formula>
    </cfRule>
  </conditionalFormatting>
  <conditionalFormatting sqref="Q8">
    <cfRule type="cellIs" dxfId="4932" priority="7314" operator="between">
      <formula>29</formula>
      <formula>32</formula>
    </cfRule>
  </conditionalFormatting>
  <conditionalFormatting sqref="R8:S8">
    <cfRule type="cellIs" dxfId="4931" priority="7313" operator="between">
      <formula>1</formula>
      <formula>4</formula>
    </cfRule>
  </conditionalFormatting>
  <conditionalFormatting sqref="R8:S8">
    <cfRule type="cellIs" dxfId="4930" priority="7312" operator="between">
      <formula>5</formula>
      <formula>8</formula>
    </cfRule>
  </conditionalFormatting>
  <conditionalFormatting sqref="R8:S8">
    <cfRule type="cellIs" dxfId="4929" priority="7311" operator="between">
      <formula>9</formula>
      <formula>12</formula>
    </cfRule>
  </conditionalFormatting>
  <conditionalFormatting sqref="R8:S8">
    <cfRule type="cellIs" dxfId="4928" priority="7310" operator="between">
      <formula>13</formula>
      <formula>16</formula>
    </cfRule>
  </conditionalFormatting>
  <conditionalFormatting sqref="R8:S8">
    <cfRule type="cellIs" dxfId="4927" priority="7309" operator="between">
      <formula>17</formula>
      <formula>20</formula>
    </cfRule>
  </conditionalFormatting>
  <conditionalFormatting sqref="R8:S8">
    <cfRule type="cellIs" dxfId="4926" priority="7308" operator="between">
      <formula>21</formula>
      <formula>24</formula>
    </cfRule>
  </conditionalFormatting>
  <conditionalFormatting sqref="R8:S8">
    <cfRule type="cellIs" dxfId="4925" priority="7307" operator="between">
      <formula>25</formula>
      <formula>28</formula>
    </cfRule>
  </conditionalFormatting>
  <conditionalFormatting sqref="R8:S8">
    <cfRule type="cellIs" dxfId="4924" priority="7306" operator="between">
      <formula>29</formula>
      <formula>32</formula>
    </cfRule>
  </conditionalFormatting>
  <conditionalFormatting sqref="U8">
    <cfRule type="cellIs" dxfId="4923" priority="7305" operator="between">
      <formula>1</formula>
      <formula>4</formula>
    </cfRule>
  </conditionalFormatting>
  <conditionalFormatting sqref="U8">
    <cfRule type="cellIs" dxfId="4922" priority="7304" operator="between">
      <formula>5</formula>
      <formula>8</formula>
    </cfRule>
  </conditionalFormatting>
  <conditionalFormatting sqref="U8">
    <cfRule type="cellIs" dxfId="4921" priority="7303" operator="between">
      <formula>9</formula>
      <formula>12</formula>
    </cfRule>
  </conditionalFormatting>
  <conditionalFormatting sqref="U8">
    <cfRule type="cellIs" dxfId="4920" priority="7302" operator="between">
      <formula>13</formula>
      <formula>16</formula>
    </cfRule>
  </conditionalFormatting>
  <conditionalFormatting sqref="U8">
    <cfRule type="cellIs" dxfId="4919" priority="7301" operator="between">
      <formula>17</formula>
      <formula>20</formula>
    </cfRule>
  </conditionalFormatting>
  <conditionalFormatting sqref="U8">
    <cfRule type="cellIs" dxfId="4918" priority="7300" operator="between">
      <formula>21</formula>
      <formula>24</formula>
    </cfRule>
  </conditionalFormatting>
  <conditionalFormatting sqref="U8">
    <cfRule type="cellIs" dxfId="4917" priority="7299" operator="between">
      <formula>25</formula>
      <formula>28</formula>
    </cfRule>
  </conditionalFormatting>
  <conditionalFormatting sqref="U8">
    <cfRule type="cellIs" dxfId="4916" priority="7298" operator="between">
      <formula>29</formula>
      <formula>32</formula>
    </cfRule>
  </conditionalFormatting>
  <conditionalFormatting sqref="Q8:S8">
    <cfRule type="cellIs" dxfId="4915" priority="7290" operator="between">
      <formula>29</formula>
      <formula>32</formula>
    </cfRule>
    <cfRule type="cellIs" dxfId="4914" priority="7291" operator="between">
      <formula>25</formula>
      <formula>28</formula>
    </cfRule>
    <cfRule type="cellIs" dxfId="4913" priority="7292" operator="between">
      <formula>21</formula>
      <formula>24</formula>
    </cfRule>
    <cfRule type="cellIs" dxfId="4912" priority="7293" operator="between">
      <formula>17</formula>
      <formula>20</formula>
    </cfRule>
    <cfRule type="cellIs" dxfId="4911" priority="7294" operator="between">
      <formula>13</formula>
      <formula>16</formula>
    </cfRule>
    <cfRule type="cellIs" dxfId="4910" priority="7295" operator="between">
      <formula>9</formula>
      <formula>12</formula>
    </cfRule>
    <cfRule type="cellIs" dxfId="4909" priority="7296" operator="between">
      <formula>5</formula>
      <formula>8</formula>
    </cfRule>
    <cfRule type="cellIs" dxfId="4908" priority="7297" operator="between">
      <formula>1</formula>
      <formula>4</formula>
    </cfRule>
  </conditionalFormatting>
  <conditionalFormatting sqref="R19:S19">
    <cfRule type="cellIs" dxfId="4907" priority="5553" operator="between">
      <formula>1</formula>
      <formula>4</formula>
    </cfRule>
  </conditionalFormatting>
  <conditionalFormatting sqref="R19:S19">
    <cfRule type="cellIs" dxfId="4906" priority="5552" operator="between">
      <formula>5</formula>
      <formula>8</formula>
    </cfRule>
  </conditionalFormatting>
  <conditionalFormatting sqref="R19:S19">
    <cfRule type="cellIs" dxfId="4905" priority="5551" operator="between">
      <formula>9</formula>
      <formula>12</formula>
    </cfRule>
  </conditionalFormatting>
  <conditionalFormatting sqref="R19:S19">
    <cfRule type="cellIs" dxfId="4904" priority="5550" operator="between">
      <formula>13</formula>
      <formula>16</formula>
    </cfRule>
  </conditionalFormatting>
  <conditionalFormatting sqref="R19:S19">
    <cfRule type="cellIs" dxfId="4903" priority="5549" operator="between">
      <formula>17</formula>
      <formula>20</formula>
    </cfRule>
  </conditionalFormatting>
  <conditionalFormatting sqref="R19:S19">
    <cfRule type="cellIs" dxfId="4902" priority="5548" operator="between">
      <formula>21</formula>
      <formula>24</formula>
    </cfRule>
  </conditionalFormatting>
  <conditionalFormatting sqref="R19:S19">
    <cfRule type="cellIs" dxfId="4901" priority="5547" operator="between">
      <formula>25</formula>
      <formula>28</formula>
    </cfRule>
  </conditionalFormatting>
  <conditionalFormatting sqref="R19:S19">
    <cfRule type="cellIs" dxfId="4900" priority="5546" operator="between">
      <formula>29</formula>
      <formula>32</formula>
    </cfRule>
  </conditionalFormatting>
  <conditionalFormatting sqref="U19">
    <cfRule type="cellIs" dxfId="4899" priority="5545" operator="between">
      <formula>1</formula>
      <formula>4</formula>
    </cfRule>
  </conditionalFormatting>
  <conditionalFormatting sqref="U19">
    <cfRule type="cellIs" dxfId="4898" priority="5544" operator="between">
      <formula>5</formula>
      <formula>8</formula>
    </cfRule>
  </conditionalFormatting>
  <conditionalFormatting sqref="U19">
    <cfRule type="cellIs" dxfId="4897" priority="5543" operator="between">
      <formula>9</formula>
      <formula>12</formula>
    </cfRule>
  </conditionalFormatting>
  <conditionalFormatting sqref="U19">
    <cfRule type="cellIs" dxfId="4896" priority="5542" operator="between">
      <formula>13</formula>
      <formula>16</formula>
    </cfRule>
  </conditionalFormatting>
  <conditionalFormatting sqref="U19">
    <cfRule type="cellIs" dxfId="4895" priority="5541" operator="between">
      <formula>17</formula>
      <formula>20</formula>
    </cfRule>
  </conditionalFormatting>
  <conditionalFormatting sqref="U19">
    <cfRule type="cellIs" dxfId="4894" priority="5540" operator="between">
      <formula>21</formula>
      <formula>24</formula>
    </cfRule>
  </conditionalFormatting>
  <conditionalFormatting sqref="U19">
    <cfRule type="cellIs" dxfId="4893" priority="5539" operator="between">
      <formula>25</formula>
      <formula>28</formula>
    </cfRule>
  </conditionalFormatting>
  <conditionalFormatting sqref="U19">
    <cfRule type="cellIs" dxfId="4892" priority="5538" operator="between">
      <formula>29</formula>
      <formula>32</formula>
    </cfRule>
  </conditionalFormatting>
  <conditionalFormatting sqref="H23:O23">
    <cfRule type="cellIs" dxfId="4891" priority="6249" operator="between">
      <formula>1</formula>
      <formula>4</formula>
    </cfRule>
  </conditionalFormatting>
  <conditionalFormatting sqref="H23:O23">
    <cfRule type="cellIs" dxfId="4890" priority="6248" operator="between">
      <formula>5</formula>
      <formula>8</formula>
    </cfRule>
  </conditionalFormatting>
  <conditionalFormatting sqref="H23:O23">
    <cfRule type="cellIs" dxfId="4889" priority="6247" operator="between">
      <formula>9</formula>
      <formula>12</formula>
    </cfRule>
  </conditionalFormatting>
  <conditionalFormatting sqref="H23:O23">
    <cfRule type="cellIs" dxfId="4888" priority="6246" operator="between">
      <formula>13</formula>
      <formula>16</formula>
    </cfRule>
  </conditionalFormatting>
  <conditionalFormatting sqref="H23:O23">
    <cfRule type="cellIs" dxfId="4887" priority="6245" operator="between">
      <formula>17</formula>
      <formula>20</formula>
    </cfRule>
  </conditionalFormatting>
  <conditionalFormatting sqref="H23:O23">
    <cfRule type="cellIs" dxfId="4886" priority="6244" operator="between">
      <formula>21</formula>
      <formula>24</formula>
    </cfRule>
  </conditionalFormatting>
  <conditionalFormatting sqref="H23:O23">
    <cfRule type="cellIs" dxfId="4885" priority="6243" operator="between">
      <formula>25</formula>
      <formula>28</formula>
    </cfRule>
  </conditionalFormatting>
  <conditionalFormatting sqref="H23:O23">
    <cfRule type="cellIs" dxfId="4884" priority="6242" operator="between">
      <formula>29</formula>
      <formula>32</formula>
    </cfRule>
  </conditionalFormatting>
  <conditionalFormatting sqref="Q23">
    <cfRule type="cellIs" dxfId="4883" priority="6241" operator="between">
      <formula>1</formula>
      <formula>4</formula>
    </cfRule>
  </conditionalFormatting>
  <conditionalFormatting sqref="Q23">
    <cfRule type="cellIs" dxfId="4882" priority="6240" operator="between">
      <formula>5</formula>
      <formula>8</formula>
    </cfRule>
  </conditionalFormatting>
  <conditionalFormatting sqref="Q23">
    <cfRule type="cellIs" dxfId="4881" priority="6239" operator="between">
      <formula>9</formula>
      <formula>12</formula>
    </cfRule>
  </conditionalFormatting>
  <conditionalFormatting sqref="Q23">
    <cfRule type="cellIs" dxfId="4880" priority="6238" operator="between">
      <formula>13</formula>
      <formula>16</formula>
    </cfRule>
  </conditionalFormatting>
  <conditionalFormatting sqref="Q23">
    <cfRule type="cellIs" dxfId="4879" priority="6237" operator="between">
      <formula>17</formula>
      <formula>20</formula>
    </cfRule>
  </conditionalFormatting>
  <conditionalFormatting sqref="Q23">
    <cfRule type="cellIs" dxfId="4878" priority="6236" operator="between">
      <formula>21</formula>
      <formula>24</formula>
    </cfRule>
  </conditionalFormatting>
  <conditionalFormatting sqref="Q23">
    <cfRule type="cellIs" dxfId="4877" priority="6235" operator="between">
      <formula>25</formula>
      <formula>28</formula>
    </cfRule>
  </conditionalFormatting>
  <conditionalFormatting sqref="Q23">
    <cfRule type="cellIs" dxfId="4876" priority="6234" operator="between">
      <formula>29</formula>
      <formula>32</formula>
    </cfRule>
  </conditionalFormatting>
  <conditionalFormatting sqref="R23:S23">
    <cfRule type="cellIs" dxfId="4875" priority="6233" operator="between">
      <formula>1</formula>
      <formula>4</formula>
    </cfRule>
  </conditionalFormatting>
  <conditionalFormatting sqref="R23:S23">
    <cfRule type="cellIs" dxfId="4874" priority="6232" operator="between">
      <formula>5</formula>
      <formula>8</formula>
    </cfRule>
  </conditionalFormatting>
  <conditionalFormatting sqref="R23:S23">
    <cfRule type="cellIs" dxfId="4873" priority="6231" operator="between">
      <formula>9</formula>
      <formula>12</formula>
    </cfRule>
  </conditionalFormatting>
  <conditionalFormatting sqref="R23:S23">
    <cfRule type="cellIs" dxfId="4872" priority="6230" operator="between">
      <formula>13</formula>
      <formula>16</formula>
    </cfRule>
  </conditionalFormatting>
  <conditionalFormatting sqref="R23:S23">
    <cfRule type="cellIs" dxfId="4871" priority="6229" operator="between">
      <formula>17</formula>
      <formula>20</formula>
    </cfRule>
  </conditionalFormatting>
  <conditionalFormatting sqref="R23:S23">
    <cfRule type="cellIs" dxfId="4870" priority="6228" operator="between">
      <formula>21</formula>
      <formula>24</formula>
    </cfRule>
  </conditionalFormatting>
  <conditionalFormatting sqref="R23:S23">
    <cfRule type="cellIs" dxfId="4869" priority="6227" operator="between">
      <formula>25</formula>
      <formula>28</formula>
    </cfRule>
  </conditionalFormatting>
  <conditionalFormatting sqref="R23:S23">
    <cfRule type="cellIs" dxfId="4868" priority="6226" operator="between">
      <formula>29</formula>
      <formula>32</formula>
    </cfRule>
  </conditionalFormatting>
  <conditionalFormatting sqref="U23">
    <cfRule type="cellIs" dxfId="4867" priority="6225" operator="between">
      <formula>1</formula>
      <formula>4</formula>
    </cfRule>
  </conditionalFormatting>
  <conditionalFormatting sqref="U23">
    <cfRule type="cellIs" dxfId="4866" priority="6224" operator="between">
      <formula>5</formula>
      <formula>8</formula>
    </cfRule>
  </conditionalFormatting>
  <conditionalFormatting sqref="U23">
    <cfRule type="cellIs" dxfId="4865" priority="6223" operator="between">
      <formula>9</formula>
      <formula>12</formula>
    </cfRule>
  </conditionalFormatting>
  <conditionalFormatting sqref="U23">
    <cfRule type="cellIs" dxfId="4864" priority="6222" operator="between">
      <formula>13</formula>
      <formula>16</formula>
    </cfRule>
  </conditionalFormatting>
  <conditionalFormatting sqref="U23">
    <cfRule type="cellIs" dxfId="4863" priority="6221" operator="between">
      <formula>17</formula>
      <formula>20</formula>
    </cfRule>
  </conditionalFormatting>
  <conditionalFormatting sqref="U23">
    <cfRule type="cellIs" dxfId="4862" priority="6220" operator="between">
      <formula>21</formula>
      <formula>24</formula>
    </cfRule>
  </conditionalFormatting>
  <conditionalFormatting sqref="U23">
    <cfRule type="cellIs" dxfId="4861" priority="6219" operator="between">
      <formula>25</formula>
      <formula>28</formula>
    </cfRule>
  </conditionalFormatting>
  <conditionalFormatting sqref="U23">
    <cfRule type="cellIs" dxfId="4860" priority="6218" operator="between">
      <formula>29</formula>
      <formula>32</formula>
    </cfRule>
  </conditionalFormatting>
  <conditionalFormatting sqref="Q23:S23">
    <cfRule type="cellIs" dxfId="4859" priority="6210" operator="between">
      <formula>29</formula>
      <formula>32</formula>
    </cfRule>
    <cfRule type="cellIs" dxfId="4858" priority="6211" operator="between">
      <formula>25</formula>
      <formula>28</formula>
    </cfRule>
    <cfRule type="cellIs" dxfId="4857" priority="6212" operator="between">
      <formula>21</formula>
      <formula>24</formula>
    </cfRule>
    <cfRule type="cellIs" dxfId="4856" priority="6213" operator="between">
      <formula>17</formula>
      <formula>20</formula>
    </cfRule>
    <cfRule type="cellIs" dxfId="4855" priority="6214" operator="between">
      <formula>13</formula>
      <formula>16</formula>
    </cfRule>
    <cfRule type="cellIs" dxfId="4854" priority="6215" operator="between">
      <formula>9</formula>
      <formula>12</formula>
    </cfRule>
    <cfRule type="cellIs" dxfId="4853" priority="6216" operator="between">
      <formula>5</formula>
      <formula>8</formula>
    </cfRule>
    <cfRule type="cellIs" dxfId="4852" priority="6217" operator="between">
      <formula>1</formula>
      <formula>4</formula>
    </cfRule>
  </conditionalFormatting>
  <conditionalFormatting sqref="H14:O14">
    <cfRule type="cellIs" dxfId="4851" priority="6089" operator="between">
      <formula>1</formula>
      <formula>4</formula>
    </cfRule>
  </conditionalFormatting>
  <conditionalFormatting sqref="H14:O14">
    <cfRule type="cellIs" dxfId="4850" priority="6088" operator="between">
      <formula>5</formula>
      <formula>8</formula>
    </cfRule>
  </conditionalFormatting>
  <conditionalFormatting sqref="H14:O14">
    <cfRule type="cellIs" dxfId="4849" priority="6087" operator="between">
      <formula>9</formula>
      <formula>12</formula>
    </cfRule>
  </conditionalFormatting>
  <conditionalFormatting sqref="H14:O14">
    <cfRule type="cellIs" dxfId="4848" priority="6086" operator="between">
      <formula>13</formula>
      <formula>16</formula>
    </cfRule>
  </conditionalFormatting>
  <conditionalFormatting sqref="H14:O14">
    <cfRule type="cellIs" dxfId="4847" priority="6085" operator="between">
      <formula>17</formula>
      <formula>20</formula>
    </cfRule>
  </conditionalFormatting>
  <conditionalFormatting sqref="H14:O14">
    <cfRule type="cellIs" dxfId="4846" priority="6084" operator="between">
      <formula>21</formula>
      <formula>24</formula>
    </cfRule>
  </conditionalFormatting>
  <conditionalFormatting sqref="H14:O14">
    <cfRule type="cellIs" dxfId="4845" priority="6083" operator="between">
      <formula>25</formula>
      <formula>28</formula>
    </cfRule>
  </conditionalFormatting>
  <conditionalFormatting sqref="H14:O14">
    <cfRule type="cellIs" dxfId="4844" priority="6082" operator="between">
      <formula>29</formula>
      <formula>32</formula>
    </cfRule>
  </conditionalFormatting>
  <conditionalFormatting sqref="Q14">
    <cfRule type="cellIs" dxfId="4843" priority="6081" operator="between">
      <formula>1</formula>
      <formula>4</formula>
    </cfRule>
  </conditionalFormatting>
  <conditionalFormatting sqref="Q14">
    <cfRule type="cellIs" dxfId="4842" priority="6080" operator="between">
      <formula>5</formula>
      <formula>8</formula>
    </cfRule>
  </conditionalFormatting>
  <conditionalFormatting sqref="Q14">
    <cfRule type="cellIs" dxfId="4841" priority="6079" operator="between">
      <formula>9</formula>
      <formula>12</formula>
    </cfRule>
  </conditionalFormatting>
  <conditionalFormatting sqref="Q14">
    <cfRule type="cellIs" dxfId="4840" priority="6078" operator="between">
      <formula>13</formula>
      <formula>16</formula>
    </cfRule>
  </conditionalFormatting>
  <conditionalFormatting sqref="Q14">
    <cfRule type="cellIs" dxfId="4839" priority="6077" operator="between">
      <formula>17</formula>
      <formula>20</formula>
    </cfRule>
  </conditionalFormatting>
  <conditionalFormatting sqref="Q14">
    <cfRule type="cellIs" dxfId="4838" priority="6076" operator="between">
      <formula>21</formula>
      <formula>24</formula>
    </cfRule>
  </conditionalFormatting>
  <conditionalFormatting sqref="Q14">
    <cfRule type="cellIs" dxfId="4837" priority="6075" operator="between">
      <formula>25</formula>
      <formula>28</formula>
    </cfRule>
  </conditionalFormatting>
  <conditionalFormatting sqref="Q14">
    <cfRule type="cellIs" dxfId="4836" priority="6074" operator="between">
      <formula>29</formula>
      <formula>32</formula>
    </cfRule>
  </conditionalFormatting>
  <conditionalFormatting sqref="R14:S14">
    <cfRule type="cellIs" dxfId="4835" priority="6073" operator="between">
      <formula>1</formula>
      <formula>4</formula>
    </cfRule>
  </conditionalFormatting>
  <conditionalFormatting sqref="R14:S14">
    <cfRule type="cellIs" dxfId="4834" priority="6072" operator="between">
      <formula>5</formula>
      <formula>8</formula>
    </cfRule>
  </conditionalFormatting>
  <conditionalFormatting sqref="R14:S14">
    <cfRule type="cellIs" dxfId="4833" priority="6071" operator="between">
      <formula>9</formula>
      <formula>12</formula>
    </cfRule>
  </conditionalFormatting>
  <conditionalFormatting sqref="R14:S14">
    <cfRule type="cellIs" dxfId="4832" priority="6070" operator="between">
      <formula>13</formula>
      <formula>16</formula>
    </cfRule>
  </conditionalFormatting>
  <conditionalFormatting sqref="R14:S14">
    <cfRule type="cellIs" dxfId="4831" priority="6069" operator="between">
      <formula>17</formula>
      <formula>20</formula>
    </cfRule>
  </conditionalFormatting>
  <conditionalFormatting sqref="R14:S14">
    <cfRule type="cellIs" dxfId="4830" priority="6068" operator="between">
      <formula>21</formula>
      <formula>24</formula>
    </cfRule>
  </conditionalFormatting>
  <conditionalFormatting sqref="R14:S14">
    <cfRule type="cellIs" dxfId="4829" priority="6067" operator="between">
      <formula>25</formula>
      <formula>28</formula>
    </cfRule>
  </conditionalFormatting>
  <conditionalFormatting sqref="R14:S14">
    <cfRule type="cellIs" dxfId="4828" priority="6066" operator="between">
      <formula>29</formula>
      <formula>32</formula>
    </cfRule>
  </conditionalFormatting>
  <conditionalFormatting sqref="U14">
    <cfRule type="cellIs" dxfId="4827" priority="6065" operator="between">
      <formula>1</formula>
      <formula>4</formula>
    </cfRule>
  </conditionalFormatting>
  <conditionalFormatting sqref="U14">
    <cfRule type="cellIs" dxfId="4826" priority="6064" operator="between">
      <formula>5</formula>
      <formula>8</formula>
    </cfRule>
  </conditionalFormatting>
  <conditionalFormatting sqref="U14">
    <cfRule type="cellIs" dxfId="4825" priority="6063" operator="between">
      <formula>9</formula>
      <formula>12</formula>
    </cfRule>
  </conditionalFormatting>
  <conditionalFormatting sqref="U14">
    <cfRule type="cellIs" dxfId="4824" priority="6062" operator="between">
      <formula>13</formula>
      <formula>16</formula>
    </cfRule>
  </conditionalFormatting>
  <conditionalFormatting sqref="U14">
    <cfRule type="cellIs" dxfId="4823" priority="6061" operator="between">
      <formula>17</formula>
      <formula>20</formula>
    </cfRule>
  </conditionalFormatting>
  <conditionalFormatting sqref="U14">
    <cfRule type="cellIs" dxfId="4822" priority="6060" operator="between">
      <formula>21</formula>
      <formula>24</formula>
    </cfRule>
  </conditionalFormatting>
  <conditionalFormatting sqref="U14">
    <cfRule type="cellIs" dxfId="4821" priority="6059" operator="between">
      <formula>25</formula>
      <formula>28</formula>
    </cfRule>
  </conditionalFormatting>
  <conditionalFormatting sqref="U14">
    <cfRule type="cellIs" dxfId="4820" priority="6058" operator="between">
      <formula>29</formula>
      <formula>32</formula>
    </cfRule>
  </conditionalFormatting>
  <conditionalFormatting sqref="Q14:S14">
    <cfRule type="cellIs" dxfId="4819" priority="6050" operator="between">
      <formula>29</formula>
      <formula>32</formula>
    </cfRule>
    <cfRule type="cellIs" dxfId="4818" priority="6051" operator="between">
      <formula>25</formula>
      <formula>28</formula>
    </cfRule>
    <cfRule type="cellIs" dxfId="4817" priority="6052" operator="between">
      <formula>21</formula>
      <formula>24</formula>
    </cfRule>
    <cfRule type="cellIs" dxfId="4816" priority="6053" operator="between">
      <formula>17</formula>
      <formula>20</formula>
    </cfRule>
    <cfRule type="cellIs" dxfId="4815" priority="6054" operator="between">
      <formula>13</formula>
      <formula>16</formula>
    </cfRule>
    <cfRule type="cellIs" dxfId="4814" priority="6055" operator="between">
      <formula>9</formula>
      <formula>12</formula>
    </cfRule>
    <cfRule type="cellIs" dxfId="4813" priority="6056" operator="between">
      <formula>5</formula>
      <formula>8</formula>
    </cfRule>
    <cfRule type="cellIs" dxfId="4812" priority="6057" operator="between">
      <formula>1</formula>
      <formula>4</formula>
    </cfRule>
  </conditionalFormatting>
  <conditionalFormatting sqref="R21:S21">
    <cfRule type="cellIs" dxfId="4811" priority="4993" operator="between">
      <formula>1</formula>
      <formula>4</formula>
    </cfRule>
  </conditionalFormatting>
  <conditionalFormatting sqref="R21:S21">
    <cfRule type="cellIs" dxfId="4810" priority="4992" operator="between">
      <formula>5</formula>
      <formula>8</formula>
    </cfRule>
  </conditionalFormatting>
  <conditionalFormatting sqref="R21:S21">
    <cfRule type="cellIs" dxfId="4809" priority="4991" operator="between">
      <formula>9</formula>
      <formula>12</formula>
    </cfRule>
  </conditionalFormatting>
  <conditionalFormatting sqref="R21:S21">
    <cfRule type="cellIs" dxfId="4808" priority="4990" operator="between">
      <formula>13</formula>
      <formula>16</formula>
    </cfRule>
  </conditionalFormatting>
  <conditionalFormatting sqref="R21:S21">
    <cfRule type="cellIs" dxfId="4807" priority="4989" operator="between">
      <formula>17</formula>
      <formula>20</formula>
    </cfRule>
  </conditionalFormatting>
  <conditionalFormatting sqref="R21:S21">
    <cfRule type="cellIs" dxfId="4806" priority="4988" operator="between">
      <formula>21</formula>
      <formula>24</formula>
    </cfRule>
  </conditionalFormatting>
  <conditionalFormatting sqref="R21:S21">
    <cfRule type="cellIs" dxfId="4805" priority="4987" operator="between">
      <formula>25</formula>
      <formula>28</formula>
    </cfRule>
  </conditionalFormatting>
  <conditionalFormatting sqref="R21:S21">
    <cfRule type="cellIs" dxfId="4804" priority="4986" operator="between">
      <formula>29</formula>
      <formula>32</formula>
    </cfRule>
  </conditionalFormatting>
  <conditionalFormatting sqref="U21">
    <cfRule type="cellIs" dxfId="4803" priority="4985" operator="between">
      <formula>1</formula>
      <formula>4</formula>
    </cfRule>
  </conditionalFormatting>
  <conditionalFormatting sqref="U21">
    <cfRule type="cellIs" dxfId="4802" priority="4984" operator="between">
      <formula>5</formula>
      <formula>8</formula>
    </cfRule>
  </conditionalFormatting>
  <conditionalFormatting sqref="U21">
    <cfRule type="cellIs" dxfId="4801" priority="4983" operator="between">
      <formula>9</formula>
      <formula>12</formula>
    </cfRule>
  </conditionalFormatting>
  <conditionalFormatting sqref="U21">
    <cfRule type="cellIs" dxfId="4800" priority="4982" operator="between">
      <formula>13</formula>
      <formula>16</formula>
    </cfRule>
  </conditionalFormatting>
  <conditionalFormatting sqref="U21">
    <cfRule type="cellIs" dxfId="4799" priority="4981" operator="between">
      <formula>17</formula>
      <formula>20</formula>
    </cfRule>
  </conditionalFormatting>
  <conditionalFormatting sqref="U21">
    <cfRule type="cellIs" dxfId="4798" priority="4980" operator="between">
      <formula>21</formula>
      <formula>24</formula>
    </cfRule>
  </conditionalFormatting>
  <conditionalFormatting sqref="U21">
    <cfRule type="cellIs" dxfId="4797" priority="4979" operator="between">
      <formula>25</formula>
      <formula>28</formula>
    </cfRule>
  </conditionalFormatting>
  <conditionalFormatting sqref="U21">
    <cfRule type="cellIs" dxfId="4796" priority="4978" operator="between">
      <formula>29</formula>
      <formula>32</formula>
    </cfRule>
  </conditionalFormatting>
  <conditionalFormatting sqref="H12:O12">
    <cfRule type="cellIs" dxfId="4795" priority="4969" operator="between">
      <formula>1</formula>
      <formula>4</formula>
    </cfRule>
  </conditionalFormatting>
  <conditionalFormatting sqref="H12:O12">
    <cfRule type="cellIs" dxfId="4794" priority="4968" operator="between">
      <formula>5</formula>
      <formula>8</formula>
    </cfRule>
  </conditionalFormatting>
  <conditionalFormatting sqref="H12:O12">
    <cfRule type="cellIs" dxfId="4793" priority="4967" operator="between">
      <formula>9</formula>
      <formula>12</formula>
    </cfRule>
  </conditionalFormatting>
  <conditionalFormatting sqref="H12:O12">
    <cfRule type="cellIs" dxfId="4792" priority="4966" operator="between">
      <formula>13</formula>
      <formula>16</formula>
    </cfRule>
  </conditionalFormatting>
  <conditionalFormatting sqref="H12:O12">
    <cfRule type="cellIs" dxfId="4791" priority="4965" operator="between">
      <formula>17</formula>
      <formula>20</formula>
    </cfRule>
  </conditionalFormatting>
  <conditionalFormatting sqref="H12:O12">
    <cfRule type="cellIs" dxfId="4790" priority="4964" operator="between">
      <formula>21</formula>
      <formula>24</formula>
    </cfRule>
  </conditionalFormatting>
  <conditionalFormatting sqref="H12:O12">
    <cfRule type="cellIs" dxfId="4789" priority="4963" operator="between">
      <formula>25</formula>
      <formula>28</formula>
    </cfRule>
  </conditionalFormatting>
  <conditionalFormatting sqref="H12:O12">
    <cfRule type="cellIs" dxfId="4788" priority="4962" operator="between">
      <formula>29</formula>
      <formula>32</formula>
    </cfRule>
  </conditionalFormatting>
  <conditionalFormatting sqref="Q16">
    <cfRule type="cellIs" dxfId="4787" priority="4921" operator="between">
      <formula>1</formula>
      <formula>4</formula>
    </cfRule>
  </conditionalFormatting>
  <conditionalFormatting sqref="Q16">
    <cfRule type="cellIs" dxfId="4786" priority="4920" operator="between">
      <formula>5</formula>
      <formula>8</formula>
    </cfRule>
  </conditionalFormatting>
  <conditionalFormatting sqref="Q16">
    <cfRule type="cellIs" dxfId="4785" priority="4919" operator="between">
      <formula>9</formula>
      <formula>12</formula>
    </cfRule>
  </conditionalFormatting>
  <conditionalFormatting sqref="Q16">
    <cfRule type="cellIs" dxfId="4784" priority="4918" operator="between">
      <formula>13</formula>
      <formula>16</formula>
    </cfRule>
  </conditionalFormatting>
  <conditionalFormatting sqref="Q16">
    <cfRule type="cellIs" dxfId="4783" priority="4917" operator="between">
      <formula>17</formula>
      <formula>20</formula>
    </cfRule>
  </conditionalFormatting>
  <conditionalFormatting sqref="Q16">
    <cfRule type="cellIs" dxfId="4782" priority="4916" operator="between">
      <formula>21</formula>
      <formula>24</formula>
    </cfRule>
  </conditionalFormatting>
  <conditionalFormatting sqref="Q16">
    <cfRule type="cellIs" dxfId="4781" priority="4915" operator="between">
      <formula>25</formula>
      <formula>28</formula>
    </cfRule>
  </conditionalFormatting>
  <conditionalFormatting sqref="Q16">
    <cfRule type="cellIs" dxfId="4780" priority="4914" operator="between">
      <formula>29</formula>
      <formula>32</formula>
    </cfRule>
  </conditionalFormatting>
  <conditionalFormatting sqref="H10:O10">
    <cfRule type="cellIs" dxfId="4779" priority="5369" operator="between">
      <formula>1</formula>
      <formula>4</formula>
    </cfRule>
  </conditionalFormatting>
  <conditionalFormatting sqref="H10:O10">
    <cfRule type="cellIs" dxfId="4778" priority="5368" operator="between">
      <formula>5</formula>
      <formula>8</formula>
    </cfRule>
  </conditionalFormatting>
  <conditionalFormatting sqref="H10:O10">
    <cfRule type="cellIs" dxfId="4777" priority="5367" operator="between">
      <formula>9</formula>
      <formula>12</formula>
    </cfRule>
  </conditionalFormatting>
  <conditionalFormatting sqref="H10:O10">
    <cfRule type="cellIs" dxfId="4776" priority="5366" operator="between">
      <formula>13</formula>
      <formula>16</formula>
    </cfRule>
  </conditionalFormatting>
  <conditionalFormatting sqref="H10:O10">
    <cfRule type="cellIs" dxfId="4775" priority="5365" operator="between">
      <formula>17</formula>
      <formula>20</formula>
    </cfRule>
  </conditionalFormatting>
  <conditionalFormatting sqref="H10:O10">
    <cfRule type="cellIs" dxfId="4774" priority="5364" operator="between">
      <formula>21</formula>
      <formula>24</formula>
    </cfRule>
  </conditionalFormatting>
  <conditionalFormatting sqref="H10:O10">
    <cfRule type="cellIs" dxfId="4773" priority="5363" operator="between">
      <formula>25</formula>
      <formula>28</formula>
    </cfRule>
  </conditionalFormatting>
  <conditionalFormatting sqref="H10:O10">
    <cfRule type="cellIs" dxfId="4772" priority="5362" operator="between">
      <formula>29</formula>
      <formula>32</formula>
    </cfRule>
  </conditionalFormatting>
  <conditionalFormatting sqref="H19:O19">
    <cfRule type="cellIs" dxfId="4771" priority="5569" operator="between">
      <formula>1</formula>
      <formula>4</formula>
    </cfRule>
  </conditionalFormatting>
  <conditionalFormatting sqref="H19:O19">
    <cfRule type="cellIs" dxfId="4770" priority="5568" operator="between">
      <formula>5</formula>
      <formula>8</formula>
    </cfRule>
  </conditionalFormatting>
  <conditionalFormatting sqref="H19:O19">
    <cfRule type="cellIs" dxfId="4769" priority="5567" operator="between">
      <formula>9</formula>
      <formula>12</formula>
    </cfRule>
  </conditionalFormatting>
  <conditionalFormatting sqref="H19:O19">
    <cfRule type="cellIs" dxfId="4768" priority="5566" operator="between">
      <formula>13</formula>
      <formula>16</formula>
    </cfRule>
  </conditionalFormatting>
  <conditionalFormatting sqref="H19:O19">
    <cfRule type="cellIs" dxfId="4767" priority="5565" operator="between">
      <formula>17</formula>
      <formula>20</formula>
    </cfRule>
  </conditionalFormatting>
  <conditionalFormatting sqref="H19:O19">
    <cfRule type="cellIs" dxfId="4766" priority="5564" operator="between">
      <formula>21</formula>
      <formula>24</formula>
    </cfRule>
  </conditionalFormatting>
  <conditionalFormatting sqref="H19:O19">
    <cfRule type="cellIs" dxfId="4765" priority="5563" operator="between">
      <formula>25</formula>
      <formula>28</formula>
    </cfRule>
  </conditionalFormatting>
  <conditionalFormatting sqref="H19:O19">
    <cfRule type="cellIs" dxfId="4764" priority="5562" operator="between">
      <formula>29</formula>
      <formula>32</formula>
    </cfRule>
  </conditionalFormatting>
  <conditionalFormatting sqref="Q19">
    <cfRule type="cellIs" dxfId="4763" priority="5561" operator="between">
      <formula>1</formula>
      <formula>4</formula>
    </cfRule>
  </conditionalFormatting>
  <conditionalFormatting sqref="Q19">
    <cfRule type="cellIs" dxfId="4762" priority="5560" operator="between">
      <formula>5</formula>
      <formula>8</formula>
    </cfRule>
  </conditionalFormatting>
  <conditionalFormatting sqref="Q19">
    <cfRule type="cellIs" dxfId="4761" priority="5559" operator="between">
      <formula>9</formula>
      <formula>12</formula>
    </cfRule>
  </conditionalFormatting>
  <conditionalFormatting sqref="Q19">
    <cfRule type="cellIs" dxfId="4760" priority="5558" operator="between">
      <formula>13</formula>
      <formula>16</formula>
    </cfRule>
  </conditionalFormatting>
  <conditionalFormatting sqref="Q19">
    <cfRule type="cellIs" dxfId="4759" priority="5557" operator="between">
      <formula>17</formula>
      <formula>20</formula>
    </cfRule>
  </conditionalFormatting>
  <conditionalFormatting sqref="Q19">
    <cfRule type="cellIs" dxfId="4758" priority="5556" operator="between">
      <formula>21</formula>
      <formula>24</formula>
    </cfRule>
  </conditionalFormatting>
  <conditionalFormatting sqref="Q19">
    <cfRule type="cellIs" dxfId="4757" priority="5555" operator="between">
      <formula>25</formula>
      <formula>28</formula>
    </cfRule>
  </conditionalFormatting>
  <conditionalFormatting sqref="Q19">
    <cfRule type="cellIs" dxfId="4756" priority="5554" operator="between">
      <formula>29</formula>
      <formula>32</formula>
    </cfRule>
  </conditionalFormatting>
  <conditionalFormatting sqref="Q19:S19">
    <cfRule type="cellIs" dxfId="4755" priority="5530" operator="between">
      <formula>29</formula>
      <formula>32</formula>
    </cfRule>
    <cfRule type="cellIs" dxfId="4754" priority="5531" operator="between">
      <formula>25</formula>
      <formula>28</formula>
    </cfRule>
    <cfRule type="cellIs" dxfId="4753" priority="5532" operator="between">
      <formula>21</formula>
      <formula>24</formula>
    </cfRule>
    <cfRule type="cellIs" dxfId="4752" priority="5533" operator="between">
      <formula>17</formula>
      <formula>20</formula>
    </cfRule>
    <cfRule type="cellIs" dxfId="4751" priority="5534" operator="between">
      <formula>13</formula>
      <formula>16</formula>
    </cfRule>
    <cfRule type="cellIs" dxfId="4750" priority="5535" operator="between">
      <formula>9</formula>
      <formula>12</formula>
    </cfRule>
    <cfRule type="cellIs" dxfId="4749" priority="5536" operator="between">
      <formula>5</formula>
      <formula>8</formula>
    </cfRule>
    <cfRule type="cellIs" dxfId="4748" priority="5537" operator="between">
      <formula>1</formula>
      <formula>4</formula>
    </cfRule>
  </conditionalFormatting>
  <conditionalFormatting sqref="H16:O16">
    <cfRule type="cellIs" dxfId="4747" priority="4929" operator="between">
      <formula>1</formula>
      <formula>4</formula>
    </cfRule>
  </conditionalFormatting>
  <conditionalFormatting sqref="H16:O16">
    <cfRule type="cellIs" dxfId="4746" priority="4928" operator="between">
      <formula>5</formula>
      <formula>8</formula>
    </cfRule>
  </conditionalFormatting>
  <conditionalFormatting sqref="H16:O16">
    <cfRule type="cellIs" dxfId="4745" priority="4927" operator="between">
      <formula>9</formula>
      <formula>12</formula>
    </cfRule>
  </conditionalFormatting>
  <conditionalFormatting sqref="H16:O16">
    <cfRule type="cellIs" dxfId="4744" priority="4926" operator="between">
      <formula>13</formula>
      <formula>16</formula>
    </cfRule>
  </conditionalFormatting>
  <conditionalFormatting sqref="H16:O16">
    <cfRule type="cellIs" dxfId="4743" priority="4925" operator="between">
      <formula>17</formula>
      <formula>20</formula>
    </cfRule>
  </conditionalFormatting>
  <conditionalFormatting sqref="H16:O16">
    <cfRule type="cellIs" dxfId="4742" priority="4924" operator="between">
      <formula>21</formula>
      <formula>24</formula>
    </cfRule>
  </conditionalFormatting>
  <conditionalFormatting sqref="H16:O16">
    <cfRule type="cellIs" dxfId="4741" priority="4923" operator="between">
      <formula>25</formula>
      <formula>28</formula>
    </cfRule>
  </conditionalFormatting>
  <conditionalFormatting sqref="H16:O16">
    <cfRule type="cellIs" dxfId="4740" priority="4922" operator="between">
      <formula>29</formula>
      <formula>32</formula>
    </cfRule>
  </conditionalFormatting>
  <conditionalFormatting sqref="R16:S16">
    <cfRule type="cellIs" dxfId="4739" priority="4913" operator="between">
      <formula>1</formula>
      <formula>4</formula>
    </cfRule>
  </conditionalFormatting>
  <conditionalFormatting sqref="R16:S16">
    <cfRule type="cellIs" dxfId="4738" priority="4912" operator="between">
      <formula>5</formula>
      <formula>8</formula>
    </cfRule>
  </conditionalFormatting>
  <conditionalFormatting sqref="R16:S16">
    <cfRule type="cellIs" dxfId="4737" priority="4911" operator="between">
      <formula>9</formula>
      <formula>12</formula>
    </cfRule>
  </conditionalFormatting>
  <conditionalFormatting sqref="R16:S16">
    <cfRule type="cellIs" dxfId="4736" priority="4910" operator="between">
      <formula>13</formula>
      <formula>16</formula>
    </cfRule>
  </conditionalFormatting>
  <conditionalFormatting sqref="R16:S16">
    <cfRule type="cellIs" dxfId="4735" priority="4909" operator="between">
      <formula>17</formula>
      <formula>20</formula>
    </cfRule>
  </conditionalFormatting>
  <conditionalFormatting sqref="R16:S16">
    <cfRule type="cellIs" dxfId="4734" priority="4908" operator="between">
      <formula>21</formula>
      <formula>24</formula>
    </cfRule>
  </conditionalFormatting>
  <conditionalFormatting sqref="R16:S16">
    <cfRule type="cellIs" dxfId="4733" priority="4907" operator="between">
      <formula>25</formula>
      <formula>28</formula>
    </cfRule>
  </conditionalFormatting>
  <conditionalFormatting sqref="R16:S16">
    <cfRule type="cellIs" dxfId="4732" priority="4906" operator="between">
      <formula>29</formula>
      <formula>32</formula>
    </cfRule>
  </conditionalFormatting>
  <conditionalFormatting sqref="Q10">
    <cfRule type="cellIs" dxfId="4731" priority="5361" operator="between">
      <formula>1</formula>
      <formula>4</formula>
    </cfRule>
  </conditionalFormatting>
  <conditionalFormatting sqref="Q10">
    <cfRule type="cellIs" dxfId="4730" priority="5360" operator="between">
      <formula>5</formula>
      <formula>8</formula>
    </cfRule>
  </conditionalFormatting>
  <conditionalFormatting sqref="Q10">
    <cfRule type="cellIs" dxfId="4729" priority="5359" operator="between">
      <formula>9</formula>
      <formula>12</formula>
    </cfRule>
  </conditionalFormatting>
  <conditionalFormatting sqref="Q10">
    <cfRule type="cellIs" dxfId="4728" priority="5358" operator="between">
      <formula>13</formula>
      <formula>16</formula>
    </cfRule>
  </conditionalFormatting>
  <conditionalFormatting sqref="Q10">
    <cfRule type="cellIs" dxfId="4727" priority="5357" operator="between">
      <formula>17</formula>
      <formula>20</formula>
    </cfRule>
  </conditionalFormatting>
  <conditionalFormatting sqref="Q10">
    <cfRule type="cellIs" dxfId="4726" priority="5356" operator="between">
      <formula>21</formula>
      <formula>24</formula>
    </cfRule>
  </conditionalFormatting>
  <conditionalFormatting sqref="Q10">
    <cfRule type="cellIs" dxfId="4725" priority="5355" operator="between">
      <formula>25</formula>
      <formula>28</formula>
    </cfRule>
  </conditionalFormatting>
  <conditionalFormatting sqref="Q10">
    <cfRule type="cellIs" dxfId="4724" priority="5354" operator="between">
      <formula>29</formula>
      <formula>32</formula>
    </cfRule>
  </conditionalFormatting>
  <conditionalFormatting sqref="R10:S10">
    <cfRule type="cellIs" dxfId="4723" priority="5353" operator="between">
      <formula>1</formula>
      <formula>4</formula>
    </cfRule>
  </conditionalFormatting>
  <conditionalFormatting sqref="R10:S10">
    <cfRule type="cellIs" dxfId="4722" priority="5352" operator="between">
      <formula>5</formula>
      <formula>8</formula>
    </cfRule>
  </conditionalFormatting>
  <conditionalFormatting sqref="R10:S10">
    <cfRule type="cellIs" dxfId="4721" priority="5351" operator="between">
      <formula>9</formula>
      <formula>12</formula>
    </cfRule>
  </conditionalFormatting>
  <conditionalFormatting sqref="R10:S10">
    <cfRule type="cellIs" dxfId="4720" priority="5350" operator="between">
      <formula>13</formula>
      <formula>16</formula>
    </cfRule>
  </conditionalFormatting>
  <conditionalFormatting sqref="R10:S10">
    <cfRule type="cellIs" dxfId="4719" priority="5349" operator="between">
      <formula>17</formula>
      <formula>20</formula>
    </cfRule>
  </conditionalFormatting>
  <conditionalFormatting sqref="R10:S10">
    <cfRule type="cellIs" dxfId="4718" priority="5348" operator="between">
      <formula>21</formula>
      <formula>24</formula>
    </cfRule>
  </conditionalFormatting>
  <conditionalFormatting sqref="R10:S10">
    <cfRule type="cellIs" dxfId="4717" priority="5347" operator="between">
      <formula>25</formula>
      <formula>28</formula>
    </cfRule>
  </conditionalFormatting>
  <conditionalFormatting sqref="R10:S10">
    <cfRule type="cellIs" dxfId="4716" priority="5346" operator="between">
      <formula>29</formula>
      <formula>32</formula>
    </cfRule>
  </conditionalFormatting>
  <conditionalFormatting sqref="U10">
    <cfRule type="cellIs" dxfId="4715" priority="5345" operator="between">
      <formula>1</formula>
      <formula>4</formula>
    </cfRule>
  </conditionalFormatting>
  <conditionalFormatting sqref="U10">
    <cfRule type="cellIs" dxfId="4714" priority="5344" operator="between">
      <formula>5</formula>
      <formula>8</formula>
    </cfRule>
  </conditionalFormatting>
  <conditionalFormatting sqref="U10">
    <cfRule type="cellIs" dxfId="4713" priority="5343" operator="between">
      <formula>9</formula>
      <formula>12</formula>
    </cfRule>
  </conditionalFormatting>
  <conditionalFormatting sqref="U10">
    <cfRule type="cellIs" dxfId="4712" priority="5342" operator="between">
      <formula>13</formula>
      <formula>16</formula>
    </cfRule>
  </conditionalFormatting>
  <conditionalFormatting sqref="U10">
    <cfRule type="cellIs" dxfId="4711" priority="5341" operator="between">
      <formula>17</formula>
      <formula>20</formula>
    </cfRule>
  </conditionalFormatting>
  <conditionalFormatting sqref="U10">
    <cfRule type="cellIs" dxfId="4710" priority="5340" operator="between">
      <formula>21</formula>
      <formula>24</formula>
    </cfRule>
  </conditionalFormatting>
  <conditionalFormatting sqref="U10">
    <cfRule type="cellIs" dxfId="4709" priority="5339" operator="between">
      <formula>25</formula>
      <formula>28</formula>
    </cfRule>
  </conditionalFormatting>
  <conditionalFormatting sqref="U10">
    <cfRule type="cellIs" dxfId="4708" priority="5338" operator="between">
      <formula>29</formula>
      <formula>32</formula>
    </cfRule>
  </conditionalFormatting>
  <conditionalFormatting sqref="Q10:S10">
    <cfRule type="cellIs" dxfId="4707" priority="5330" operator="between">
      <formula>29</formula>
      <formula>32</formula>
    </cfRule>
    <cfRule type="cellIs" dxfId="4706" priority="5331" operator="between">
      <formula>25</formula>
      <formula>28</formula>
    </cfRule>
    <cfRule type="cellIs" dxfId="4705" priority="5332" operator="between">
      <formula>21</formula>
      <formula>24</formula>
    </cfRule>
    <cfRule type="cellIs" dxfId="4704" priority="5333" operator="between">
      <formula>17</formula>
      <formula>20</formula>
    </cfRule>
    <cfRule type="cellIs" dxfId="4703" priority="5334" operator="between">
      <formula>13</formula>
      <formula>16</formula>
    </cfRule>
    <cfRule type="cellIs" dxfId="4702" priority="5335" operator="between">
      <formula>9</formula>
      <formula>12</formula>
    </cfRule>
    <cfRule type="cellIs" dxfId="4701" priority="5336" operator="between">
      <formula>5</formula>
      <formula>8</formula>
    </cfRule>
    <cfRule type="cellIs" dxfId="4700" priority="5337" operator="between">
      <formula>1</formula>
      <formula>4</formula>
    </cfRule>
  </conditionalFormatting>
  <conditionalFormatting sqref="H20:O20">
    <cfRule type="cellIs" dxfId="4699" priority="5329" operator="between">
      <formula>1</formula>
      <formula>4</formula>
    </cfRule>
  </conditionalFormatting>
  <conditionalFormatting sqref="H20:O20">
    <cfRule type="cellIs" dxfId="4698" priority="5328" operator="between">
      <formula>5</formula>
      <formula>8</formula>
    </cfRule>
  </conditionalFormatting>
  <conditionalFormatting sqref="H20:O20">
    <cfRule type="cellIs" dxfId="4697" priority="5327" operator="between">
      <formula>9</formula>
      <formula>12</formula>
    </cfRule>
  </conditionalFormatting>
  <conditionalFormatting sqref="H20:O20">
    <cfRule type="cellIs" dxfId="4696" priority="5326" operator="between">
      <formula>13</formula>
      <formula>16</formula>
    </cfRule>
  </conditionalFormatting>
  <conditionalFormatting sqref="H20:O20">
    <cfRule type="cellIs" dxfId="4695" priority="5325" operator="between">
      <formula>17</formula>
      <formula>20</formula>
    </cfRule>
  </conditionalFormatting>
  <conditionalFormatting sqref="H20:O20">
    <cfRule type="cellIs" dxfId="4694" priority="5324" operator="between">
      <formula>21</formula>
      <formula>24</formula>
    </cfRule>
  </conditionalFormatting>
  <conditionalFormatting sqref="H20:O20">
    <cfRule type="cellIs" dxfId="4693" priority="5323" operator="between">
      <formula>25</formula>
      <formula>28</formula>
    </cfRule>
  </conditionalFormatting>
  <conditionalFormatting sqref="H20:O20">
    <cfRule type="cellIs" dxfId="4692" priority="5322" operator="between">
      <formula>29</formula>
      <formula>32</formula>
    </cfRule>
  </conditionalFormatting>
  <conditionalFormatting sqref="Q20">
    <cfRule type="cellIs" dxfId="4691" priority="5321" operator="between">
      <formula>1</formula>
      <formula>4</formula>
    </cfRule>
  </conditionalFormatting>
  <conditionalFormatting sqref="Q20">
    <cfRule type="cellIs" dxfId="4690" priority="5320" operator="between">
      <formula>5</formula>
      <formula>8</formula>
    </cfRule>
  </conditionalFormatting>
  <conditionalFormatting sqref="Q20">
    <cfRule type="cellIs" dxfId="4689" priority="5319" operator="between">
      <formula>9</formula>
      <formula>12</formula>
    </cfRule>
  </conditionalFormatting>
  <conditionalFormatting sqref="Q20">
    <cfRule type="cellIs" dxfId="4688" priority="5318" operator="between">
      <formula>13</formula>
      <formula>16</formula>
    </cfRule>
  </conditionalFormatting>
  <conditionalFormatting sqref="Q20">
    <cfRule type="cellIs" dxfId="4687" priority="5317" operator="between">
      <formula>17</formula>
      <formula>20</formula>
    </cfRule>
  </conditionalFormatting>
  <conditionalFormatting sqref="Q20">
    <cfRule type="cellIs" dxfId="4686" priority="5316" operator="between">
      <formula>21</formula>
      <formula>24</formula>
    </cfRule>
  </conditionalFormatting>
  <conditionalFormatting sqref="Q20">
    <cfRule type="cellIs" dxfId="4685" priority="5315" operator="between">
      <formula>25</formula>
      <formula>28</formula>
    </cfRule>
  </conditionalFormatting>
  <conditionalFormatting sqref="Q20">
    <cfRule type="cellIs" dxfId="4684" priority="5314" operator="between">
      <formula>29</formula>
      <formula>32</formula>
    </cfRule>
  </conditionalFormatting>
  <conditionalFormatting sqref="R20:S20">
    <cfRule type="cellIs" dxfId="4683" priority="5313" operator="between">
      <formula>1</formula>
      <formula>4</formula>
    </cfRule>
  </conditionalFormatting>
  <conditionalFormatting sqref="R20:S20">
    <cfRule type="cellIs" dxfId="4682" priority="5312" operator="between">
      <formula>5</formula>
      <formula>8</formula>
    </cfRule>
  </conditionalFormatting>
  <conditionalFormatting sqref="R20:S20">
    <cfRule type="cellIs" dxfId="4681" priority="5311" operator="between">
      <formula>9</formula>
      <formula>12</formula>
    </cfRule>
  </conditionalFormatting>
  <conditionalFormatting sqref="R20:S20">
    <cfRule type="cellIs" dxfId="4680" priority="5310" operator="between">
      <formula>13</formula>
      <formula>16</formula>
    </cfRule>
  </conditionalFormatting>
  <conditionalFormatting sqref="R20:S20">
    <cfRule type="cellIs" dxfId="4679" priority="5309" operator="between">
      <formula>17</formula>
      <formula>20</formula>
    </cfRule>
  </conditionalFormatting>
  <conditionalFormatting sqref="R20:S20">
    <cfRule type="cellIs" dxfId="4678" priority="5308" operator="between">
      <formula>21</formula>
      <formula>24</formula>
    </cfRule>
  </conditionalFormatting>
  <conditionalFormatting sqref="R20:S20">
    <cfRule type="cellIs" dxfId="4677" priority="5307" operator="between">
      <formula>25</formula>
      <formula>28</formula>
    </cfRule>
  </conditionalFormatting>
  <conditionalFormatting sqref="R20:S20">
    <cfRule type="cellIs" dxfId="4676" priority="5306" operator="between">
      <formula>29</formula>
      <formula>32</formula>
    </cfRule>
  </conditionalFormatting>
  <conditionalFormatting sqref="U20">
    <cfRule type="cellIs" dxfId="4675" priority="5305" operator="between">
      <formula>1</formula>
      <formula>4</formula>
    </cfRule>
  </conditionalFormatting>
  <conditionalFormatting sqref="U20">
    <cfRule type="cellIs" dxfId="4674" priority="5304" operator="between">
      <formula>5</formula>
      <formula>8</formula>
    </cfRule>
  </conditionalFormatting>
  <conditionalFormatting sqref="U20">
    <cfRule type="cellIs" dxfId="4673" priority="5303" operator="between">
      <formula>9</formula>
      <formula>12</formula>
    </cfRule>
  </conditionalFormatting>
  <conditionalFormatting sqref="U20">
    <cfRule type="cellIs" dxfId="4672" priority="5302" operator="between">
      <formula>13</formula>
      <formula>16</formula>
    </cfRule>
  </conditionalFormatting>
  <conditionalFormatting sqref="U20">
    <cfRule type="cellIs" dxfId="4671" priority="5301" operator="between">
      <formula>17</formula>
      <formula>20</formula>
    </cfRule>
  </conditionalFormatting>
  <conditionalFormatting sqref="U20">
    <cfRule type="cellIs" dxfId="4670" priority="5300" operator="between">
      <formula>21</formula>
      <formula>24</formula>
    </cfRule>
  </conditionalFormatting>
  <conditionalFormatting sqref="U20">
    <cfRule type="cellIs" dxfId="4669" priority="5299" operator="between">
      <formula>25</formula>
      <formula>28</formula>
    </cfRule>
  </conditionalFormatting>
  <conditionalFormatting sqref="U20">
    <cfRule type="cellIs" dxfId="4668" priority="5298" operator="between">
      <formula>29</formula>
      <formula>32</formula>
    </cfRule>
  </conditionalFormatting>
  <conditionalFormatting sqref="Q20:S20">
    <cfRule type="cellIs" dxfId="4667" priority="5290" operator="between">
      <formula>29</formula>
      <formula>32</formula>
    </cfRule>
    <cfRule type="cellIs" dxfId="4666" priority="5291" operator="between">
      <formula>25</formula>
      <formula>28</formula>
    </cfRule>
    <cfRule type="cellIs" dxfId="4665" priority="5292" operator="between">
      <formula>21</formula>
      <formula>24</formula>
    </cfRule>
    <cfRule type="cellIs" dxfId="4664" priority="5293" operator="between">
      <formula>17</formula>
      <formula>20</formula>
    </cfRule>
    <cfRule type="cellIs" dxfId="4663" priority="5294" operator="between">
      <formula>13</formula>
      <formula>16</formula>
    </cfRule>
    <cfRule type="cellIs" dxfId="4662" priority="5295" operator="between">
      <formula>9</formula>
      <formula>12</formula>
    </cfRule>
    <cfRule type="cellIs" dxfId="4661" priority="5296" operator="between">
      <formula>5</formula>
      <formula>8</formula>
    </cfRule>
    <cfRule type="cellIs" dxfId="4660" priority="5297" operator="between">
      <formula>1</formula>
      <formula>4</formula>
    </cfRule>
  </conditionalFormatting>
  <conditionalFormatting sqref="Q22:S22">
    <cfRule type="cellIs" dxfId="4659" priority="4235" operator="between">
      <formula>29</formula>
      <formula>32</formula>
    </cfRule>
    <cfRule type="cellIs" dxfId="4658" priority="4236" operator="between">
      <formula>25</formula>
      <formula>28</formula>
    </cfRule>
    <cfRule type="cellIs" dxfId="4657" priority="4237" operator="between">
      <formula>21</formula>
      <formula>24</formula>
    </cfRule>
    <cfRule type="cellIs" dxfId="4656" priority="4238" operator="between">
      <formula>17</formula>
      <formula>20</formula>
    </cfRule>
    <cfRule type="cellIs" dxfId="4655" priority="4239" operator="between">
      <formula>13</formula>
      <formula>16</formula>
    </cfRule>
    <cfRule type="cellIs" dxfId="4654" priority="4240" operator="between">
      <formula>9</formula>
      <formula>12</formula>
    </cfRule>
    <cfRule type="cellIs" dxfId="4653" priority="4241" operator="between">
      <formula>5</formula>
      <formula>8</formula>
    </cfRule>
    <cfRule type="cellIs" dxfId="4652" priority="4242" operator="between">
      <formula>1</formula>
      <formula>4</formula>
    </cfRule>
  </conditionalFormatting>
  <conditionalFormatting sqref="H6:O6 H21:O21">
    <cfRule type="cellIs" dxfId="4651" priority="5009" operator="between">
      <formula>1</formula>
      <formula>4</formula>
    </cfRule>
  </conditionalFormatting>
  <conditionalFormatting sqref="H6:O6 H21:O21">
    <cfRule type="cellIs" dxfId="4650" priority="5008" operator="between">
      <formula>5</formula>
      <formula>8</formula>
    </cfRule>
  </conditionalFormatting>
  <conditionalFormatting sqref="H6:O6 H21:O21">
    <cfRule type="cellIs" dxfId="4649" priority="5007" operator="between">
      <formula>9</formula>
      <formula>12</formula>
    </cfRule>
  </conditionalFormatting>
  <conditionalFormatting sqref="H6:O6 H21:O21">
    <cfRule type="cellIs" dxfId="4648" priority="5006" operator="between">
      <formula>13</formula>
      <formula>16</formula>
    </cfRule>
  </conditionalFormatting>
  <conditionalFormatting sqref="H6:O6 H21:O21">
    <cfRule type="cellIs" dxfId="4647" priority="5005" operator="between">
      <formula>17</formula>
      <formula>20</formula>
    </cfRule>
  </conditionalFormatting>
  <conditionalFormatting sqref="H6:O6 H21:O21">
    <cfRule type="cellIs" dxfId="4646" priority="5004" operator="between">
      <formula>21</formula>
      <formula>24</formula>
    </cfRule>
  </conditionalFormatting>
  <conditionalFormatting sqref="H6:O6 H21:O21">
    <cfRule type="cellIs" dxfId="4645" priority="5003" operator="between">
      <formula>25</formula>
      <formula>28</formula>
    </cfRule>
  </conditionalFormatting>
  <conditionalFormatting sqref="H6:O6 H21:O21">
    <cfRule type="cellIs" dxfId="4644" priority="5002" operator="between">
      <formula>29</formula>
      <formula>32</formula>
    </cfRule>
  </conditionalFormatting>
  <conditionalFormatting sqref="Q21">
    <cfRule type="cellIs" dxfId="4643" priority="5001" operator="between">
      <formula>1</formula>
      <formula>4</formula>
    </cfRule>
  </conditionalFormatting>
  <conditionalFormatting sqref="Q21">
    <cfRule type="cellIs" dxfId="4642" priority="5000" operator="between">
      <formula>5</formula>
      <formula>8</formula>
    </cfRule>
  </conditionalFormatting>
  <conditionalFormatting sqref="Q21">
    <cfRule type="cellIs" dxfId="4641" priority="4999" operator="between">
      <formula>9</formula>
      <formula>12</formula>
    </cfRule>
  </conditionalFormatting>
  <conditionalFormatting sqref="Q21">
    <cfRule type="cellIs" dxfId="4640" priority="4998" operator="between">
      <formula>13</formula>
      <formula>16</formula>
    </cfRule>
  </conditionalFormatting>
  <conditionalFormatting sqref="Q21">
    <cfRule type="cellIs" dxfId="4639" priority="4997" operator="between">
      <formula>17</formula>
      <formula>20</formula>
    </cfRule>
  </conditionalFormatting>
  <conditionalFormatting sqref="Q21">
    <cfRule type="cellIs" dxfId="4638" priority="4996" operator="between">
      <formula>21</formula>
      <formula>24</formula>
    </cfRule>
  </conditionalFormatting>
  <conditionalFormatting sqref="Q21">
    <cfRule type="cellIs" dxfId="4637" priority="4995" operator="between">
      <formula>25</formula>
      <formula>28</formula>
    </cfRule>
  </conditionalFormatting>
  <conditionalFormatting sqref="Q21">
    <cfRule type="cellIs" dxfId="4636" priority="4994" operator="between">
      <formula>29</formula>
      <formula>32</formula>
    </cfRule>
  </conditionalFormatting>
  <conditionalFormatting sqref="Q21:S21">
    <cfRule type="cellIs" dxfId="4635" priority="4970" operator="between">
      <formula>29</formula>
      <formula>32</formula>
    </cfRule>
    <cfRule type="cellIs" dxfId="4634" priority="4971" operator="between">
      <formula>25</formula>
      <formula>28</formula>
    </cfRule>
    <cfRule type="cellIs" dxfId="4633" priority="4972" operator="between">
      <formula>21</formula>
      <formula>24</formula>
    </cfRule>
    <cfRule type="cellIs" dxfId="4632" priority="4973" operator="between">
      <formula>17</formula>
      <formula>20</formula>
    </cfRule>
    <cfRule type="cellIs" dxfId="4631" priority="4974" operator="between">
      <formula>13</formula>
      <formula>16</formula>
    </cfRule>
    <cfRule type="cellIs" dxfId="4630" priority="4975" operator="between">
      <formula>9</formula>
      <formula>12</formula>
    </cfRule>
    <cfRule type="cellIs" dxfId="4629" priority="4976" operator="between">
      <formula>5</formula>
      <formula>8</formula>
    </cfRule>
    <cfRule type="cellIs" dxfId="4628" priority="4977" operator="between">
      <formula>1</formula>
      <formula>4</formula>
    </cfRule>
  </conditionalFormatting>
  <conditionalFormatting sqref="Q12">
    <cfRule type="cellIs" dxfId="4627" priority="4961" operator="between">
      <formula>1</formula>
      <formula>4</formula>
    </cfRule>
  </conditionalFormatting>
  <conditionalFormatting sqref="Q12">
    <cfRule type="cellIs" dxfId="4626" priority="4960" operator="between">
      <formula>5</formula>
      <formula>8</formula>
    </cfRule>
  </conditionalFormatting>
  <conditionalFormatting sqref="Q12">
    <cfRule type="cellIs" dxfId="4625" priority="4959" operator="between">
      <formula>9</formula>
      <formula>12</formula>
    </cfRule>
  </conditionalFormatting>
  <conditionalFormatting sqref="Q12">
    <cfRule type="cellIs" dxfId="4624" priority="4958" operator="between">
      <formula>13</formula>
      <formula>16</formula>
    </cfRule>
  </conditionalFormatting>
  <conditionalFormatting sqref="Q12">
    <cfRule type="cellIs" dxfId="4623" priority="4957" operator="between">
      <formula>17</formula>
      <formula>20</formula>
    </cfRule>
  </conditionalFormatting>
  <conditionalFormatting sqref="Q12">
    <cfRule type="cellIs" dxfId="4622" priority="4956" operator="between">
      <formula>21</formula>
      <formula>24</formula>
    </cfRule>
  </conditionalFormatting>
  <conditionalFormatting sqref="Q12">
    <cfRule type="cellIs" dxfId="4621" priority="4955" operator="between">
      <formula>25</formula>
      <formula>28</formula>
    </cfRule>
  </conditionalFormatting>
  <conditionalFormatting sqref="Q12">
    <cfRule type="cellIs" dxfId="4620" priority="4954" operator="between">
      <formula>29</formula>
      <formula>32</formula>
    </cfRule>
  </conditionalFormatting>
  <conditionalFormatting sqref="R12:S12">
    <cfRule type="cellIs" dxfId="4619" priority="4953" operator="between">
      <formula>1</formula>
      <formula>4</formula>
    </cfRule>
  </conditionalFormatting>
  <conditionalFormatting sqref="R12:S12">
    <cfRule type="cellIs" dxfId="4618" priority="4952" operator="between">
      <formula>5</formula>
      <formula>8</formula>
    </cfRule>
  </conditionalFormatting>
  <conditionalFormatting sqref="R12:S12">
    <cfRule type="cellIs" dxfId="4617" priority="4951" operator="between">
      <formula>9</formula>
      <formula>12</formula>
    </cfRule>
  </conditionalFormatting>
  <conditionalFormatting sqref="R12:S12">
    <cfRule type="cellIs" dxfId="4616" priority="4950" operator="between">
      <formula>13</formula>
      <formula>16</formula>
    </cfRule>
  </conditionalFormatting>
  <conditionalFormatting sqref="R12:S12">
    <cfRule type="cellIs" dxfId="4615" priority="4949" operator="between">
      <formula>17</formula>
      <formula>20</formula>
    </cfRule>
  </conditionalFormatting>
  <conditionalFormatting sqref="R12:S12">
    <cfRule type="cellIs" dxfId="4614" priority="4948" operator="between">
      <formula>21</formula>
      <formula>24</formula>
    </cfRule>
  </conditionalFormatting>
  <conditionalFormatting sqref="R12:S12">
    <cfRule type="cellIs" dxfId="4613" priority="4947" operator="between">
      <formula>25</formula>
      <formula>28</formula>
    </cfRule>
  </conditionalFormatting>
  <conditionalFormatting sqref="R12:S12">
    <cfRule type="cellIs" dxfId="4612" priority="4946" operator="between">
      <formula>29</formula>
      <formula>32</formula>
    </cfRule>
  </conditionalFormatting>
  <conditionalFormatting sqref="U12">
    <cfRule type="cellIs" dxfId="4611" priority="4945" operator="between">
      <formula>1</formula>
      <formula>4</formula>
    </cfRule>
  </conditionalFormatting>
  <conditionalFormatting sqref="U12">
    <cfRule type="cellIs" dxfId="4610" priority="4944" operator="between">
      <formula>5</formula>
      <formula>8</formula>
    </cfRule>
  </conditionalFormatting>
  <conditionalFormatting sqref="U12">
    <cfRule type="cellIs" dxfId="4609" priority="4943" operator="between">
      <formula>9</formula>
      <formula>12</formula>
    </cfRule>
  </conditionalFormatting>
  <conditionalFormatting sqref="U12">
    <cfRule type="cellIs" dxfId="4608" priority="4942" operator="between">
      <formula>13</formula>
      <formula>16</formula>
    </cfRule>
  </conditionalFormatting>
  <conditionalFormatting sqref="U12">
    <cfRule type="cellIs" dxfId="4607" priority="4941" operator="between">
      <formula>17</formula>
      <formula>20</formula>
    </cfRule>
  </conditionalFormatting>
  <conditionalFormatting sqref="U12">
    <cfRule type="cellIs" dxfId="4606" priority="4940" operator="between">
      <formula>21</formula>
      <formula>24</formula>
    </cfRule>
  </conditionalFormatting>
  <conditionalFormatting sqref="U12">
    <cfRule type="cellIs" dxfId="4605" priority="4939" operator="between">
      <formula>25</formula>
      <formula>28</formula>
    </cfRule>
  </conditionalFormatting>
  <conditionalFormatting sqref="U12">
    <cfRule type="cellIs" dxfId="4604" priority="4938" operator="between">
      <formula>29</formula>
      <formula>32</formula>
    </cfRule>
  </conditionalFormatting>
  <conditionalFormatting sqref="Q12:S12">
    <cfRule type="cellIs" dxfId="4603" priority="4930" operator="between">
      <formula>29</formula>
      <formula>32</formula>
    </cfRule>
    <cfRule type="cellIs" dxfId="4602" priority="4931" operator="between">
      <formula>25</formula>
      <formula>28</formula>
    </cfRule>
    <cfRule type="cellIs" dxfId="4601" priority="4932" operator="between">
      <formula>21</formula>
      <formula>24</formula>
    </cfRule>
    <cfRule type="cellIs" dxfId="4600" priority="4933" operator="between">
      <formula>17</formula>
      <formula>20</formula>
    </cfRule>
    <cfRule type="cellIs" dxfId="4599" priority="4934" operator="between">
      <formula>13</formula>
      <formula>16</formula>
    </cfRule>
    <cfRule type="cellIs" dxfId="4598" priority="4935" operator="between">
      <formula>9</formula>
      <formula>12</formula>
    </cfRule>
    <cfRule type="cellIs" dxfId="4597" priority="4936" operator="between">
      <formula>5</formula>
      <formula>8</formula>
    </cfRule>
    <cfRule type="cellIs" dxfId="4596" priority="4937" operator="between">
      <formula>1</formula>
      <formula>4</formula>
    </cfRule>
  </conditionalFormatting>
  <conditionalFormatting sqref="U16">
    <cfRule type="cellIs" dxfId="4595" priority="4905" operator="between">
      <formula>1</formula>
      <formula>4</formula>
    </cfRule>
  </conditionalFormatting>
  <conditionalFormatting sqref="U16">
    <cfRule type="cellIs" dxfId="4594" priority="4904" operator="between">
      <formula>5</formula>
      <formula>8</formula>
    </cfRule>
  </conditionalFormatting>
  <conditionalFormatting sqref="U16">
    <cfRule type="cellIs" dxfId="4593" priority="4903" operator="between">
      <formula>9</formula>
      <formula>12</formula>
    </cfRule>
  </conditionalFormatting>
  <conditionalFormatting sqref="U16">
    <cfRule type="cellIs" dxfId="4592" priority="4902" operator="between">
      <formula>13</formula>
      <formula>16</formula>
    </cfRule>
  </conditionalFormatting>
  <conditionalFormatting sqref="U16">
    <cfRule type="cellIs" dxfId="4591" priority="4901" operator="between">
      <formula>17</formula>
      <formula>20</formula>
    </cfRule>
  </conditionalFormatting>
  <conditionalFormatting sqref="U16">
    <cfRule type="cellIs" dxfId="4590" priority="4900" operator="between">
      <formula>21</formula>
      <formula>24</formula>
    </cfRule>
  </conditionalFormatting>
  <conditionalFormatting sqref="U16">
    <cfRule type="cellIs" dxfId="4589" priority="4899" operator="between">
      <formula>25</formula>
      <formula>28</formula>
    </cfRule>
  </conditionalFormatting>
  <conditionalFormatting sqref="U16">
    <cfRule type="cellIs" dxfId="4588" priority="4898" operator="between">
      <formula>29</formula>
      <formula>32</formula>
    </cfRule>
  </conditionalFormatting>
  <conditionalFormatting sqref="Q16:S16">
    <cfRule type="cellIs" dxfId="4587" priority="4890" operator="between">
      <formula>29</formula>
      <formula>32</formula>
    </cfRule>
    <cfRule type="cellIs" dxfId="4586" priority="4891" operator="between">
      <formula>25</formula>
      <formula>28</formula>
    </cfRule>
    <cfRule type="cellIs" dxfId="4585" priority="4892" operator="between">
      <formula>21</formula>
      <formula>24</formula>
    </cfRule>
    <cfRule type="cellIs" dxfId="4584" priority="4893" operator="between">
      <formula>17</formula>
      <formula>20</formula>
    </cfRule>
    <cfRule type="cellIs" dxfId="4583" priority="4894" operator="between">
      <formula>13</formula>
      <formula>16</formula>
    </cfRule>
    <cfRule type="cellIs" dxfId="4582" priority="4895" operator="between">
      <formula>9</formula>
      <formula>12</formula>
    </cfRule>
    <cfRule type="cellIs" dxfId="4581" priority="4896" operator="between">
      <formula>5</formula>
      <formula>8</formula>
    </cfRule>
    <cfRule type="cellIs" dxfId="4580" priority="4897" operator="between">
      <formula>1</formula>
      <formula>4</formula>
    </cfRule>
  </conditionalFormatting>
  <conditionalFormatting sqref="U294 U309 U262 U277 U230 U245 U198 U213 U166 U181 U134 U149 U102 U117 U70 U85 U38 U53">
    <cfRule type="cellIs" dxfId="4579" priority="3713" operator="between">
      <formula>1</formula>
      <formula>4</formula>
    </cfRule>
  </conditionalFormatting>
  <conditionalFormatting sqref="U294 U309 U262 U277 U230 U245 U198 U213 U166 U181 U134 U149 U102 U117 U70 U85 U38 U53">
    <cfRule type="cellIs" dxfId="4578" priority="3712" operator="between">
      <formula>5</formula>
      <formula>8</formula>
    </cfRule>
  </conditionalFormatting>
  <conditionalFormatting sqref="U294 U309 U262 U277 U230 U245 U198 U213 U166 U181 U134 U149 U102 U117 U70 U85 U38 U53">
    <cfRule type="cellIs" dxfId="4577" priority="3711" operator="between">
      <formula>9</formula>
      <formula>12</formula>
    </cfRule>
  </conditionalFormatting>
  <conditionalFormatting sqref="U294 U309 U262 U277 U230 U245 U198 U213 U166 U181 U134 U149 U102 U117 U70 U85 U38 U53">
    <cfRule type="cellIs" dxfId="4576" priority="3710" operator="between">
      <formula>13</formula>
      <formula>16</formula>
    </cfRule>
  </conditionalFormatting>
  <conditionalFormatting sqref="U294 U309 U262 U277 U230 U245 U198 U213 U166 U181 U134 U149 U102 U117 U70 U85 U38 U53">
    <cfRule type="cellIs" dxfId="4575" priority="3709" operator="between">
      <formula>17</formula>
      <formula>20</formula>
    </cfRule>
  </conditionalFormatting>
  <conditionalFormatting sqref="U294 U309 U262 U277 U230 U245 U198 U213 U166 U181 U134 U149 U102 U117 U70 U85 U38 U53">
    <cfRule type="cellIs" dxfId="4574" priority="3708" operator="between">
      <formula>21</formula>
      <formula>24</formula>
    </cfRule>
  </conditionalFormatting>
  <conditionalFormatting sqref="U294 U309 U262 U277 U230 U245 U198 U213 U166 U181 U134 U149 U102 U117 U70 U85 U38 U53">
    <cfRule type="cellIs" dxfId="4573" priority="3707" operator="between">
      <formula>25</formula>
      <formula>28</formula>
    </cfRule>
  </conditionalFormatting>
  <conditionalFormatting sqref="U294 U309 U262 U277 U230 U245 U198 U213 U166 U181 U134 U149 U102 U117 U70 U85 U38 U53">
    <cfRule type="cellIs" dxfId="4572" priority="3706" operator="between">
      <formula>29</formula>
      <formula>32</formula>
    </cfRule>
  </conditionalFormatting>
  <conditionalFormatting sqref="H300:O300 H236:O236 H204:O204 H172:O172 H140:O140 H76:O76 H44:O44">
    <cfRule type="cellIs" dxfId="4571" priority="3697" operator="between">
      <formula>1</formula>
      <formula>4</formula>
    </cfRule>
  </conditionalFormatting>
  <conditionalFormatting sqref="H300:O300 H236:O236 H204:O204 H172:O172 H140:O140 H76:O76 H44:O44">
    <cfRule type="cellIs" dxfId="4570" priority="3696" operator="between">
      <formula>5</formula>
      <formula>8</formula>
    </cfRule>
  </conditionalFormatting>
  <conditionalFormatting sqref="H300:O300 H236:O236 H204:O204 H172:O172 H140:O140 H76:O76 H44:O44">
    <cfRule type="cellIs" dxfId="4569" priority="3695" operator="between">
      <formula>9</formula>
      <formula>12</formula>
    </cfRule>
  </conditionalFormatting>
  <conditionalFormatting sqref="H300:O300 H236:O236 H204:O204 H172:O172 H140:O140 H76:O76 H44:O44">
    <cfRule type="cellIs" dxfId="4568" priority="3694" operator="between">
      <formula>13</formula>
      <formula>16</formula>
    </cfRule>
  </conditionalFormatting>
  <conditionalFormatting sqref="H300:O300 H236:O236 H204:O204 H172:O172 H140:O140 H76:O76 H44:O44">
    <cfRule type="cellIs" dxfId="4567" priority="3693" operator="between">
      <formula>17</formula>
      <formula>20</formula>
    </cfRule>
  </conditionalFormatting>
  <conditionalFormatting sqref="H300:O300 H236:O236 H204:O204 H172:O172 H140:O140 H76:O76 H44:O44">
    <cfRule type="cellIs" dxfId="4566" priority="3692" operator="between">
      <formula>21</formula>
      <formula>24</formula>
    </cfRule>
  </conditionalFormatting>
  <conditionalFormatting sqref="H300:O300 H236:O236 H204:O204 H172:O172 H140:O140 H76:O76 H44:O44">
    <cfRule type="cellIs" dxfId="4565" priority="3691" operator="between">
      <formula>25</formula>
      <formula>28</formula>
    </cfRule>
  </conditionalFormatting>
  <conditionalFormatting sqref="H300:O300 H236:O236 H204:O204 H172:O172 H140:O140 H76:O76 H44:O44">
    <cfRule type="cellIs" dxfId="4564" priority="3690" operator="between">
      <formula>29</formula>
      <formula>32</formula>
    </cfRule>
  </conditionalFormatting>
  <conditionalFormatting sqref="Q300 Q236 Q204 Q172 Q140 Q76 Q44">
    <cfRule type="cellIs" dxfId="4563" priority="3689" operator="between">
      <formula>1</formula>
      <formula>4</formula>
    </cfRule>
  </conditionalFormatting>
  <conditionalFormatting sqref="Q300 Q236 Q204 Q172 Q140 Q76 Q44">
    <cfRule type="cellIs" dxfId="4562" priority="3688" operator="between">
      <formula>5</formula>
      <formula>8</formula>
    </cfRule>
  </conditionalFormatting>
  <conditionalFormatting sqref="Q300 Q236 Q204 Q172 Q140 Q76 Q44">
    <cfRule type="cellIs" dxfId="4561" priority="3687" operator="between">
      <formula>9</formula>
      <formula>12</formula>
    </cfRule>
  </conditionalFormatting>
  <conditionalFormatting sqref="Q300 Q236 Q204 Q172 Q140 Q76 Q44">
    <cfRule type="cellIs" dxfId="4560" priority="3686" operator="between">
      <formula>13</formula>
      <formula>16</formula>
    </cfRule>
  </conditionalFormatting>
  <conditionalFormatting sqref="Q300 Q236 Q204 Q172 Q140 Q76 Q44">
    <cfRule type="cellIs" dxfId="4559" priority="3685" operator="between">
      <formula>17</formula>
      <formula>20</formula>
    </cfRule>
  </conditionalFormatting>
  <conditionalFormatting sqref="Q300 Q236 Q204 Q172 Q140 Q76 Q44">
    <cfRule type="cellIs" dxfId="4558" priority="3684" operator="between">
      <formula>21</formula>
      <formula>24</formula>
    </cfRule>
  </conditionalFormatting>
  <conditionalFormatting sqref="Q300 Q236 Q204 Q172 Q140 Q76 Q44">
    <cfRule type="cellIs" dxfId="4557" priority="3683" operator="between">
      <formula>25</formula>
      <formula>28</formula>
    </cfRule>
  </conditionalFormatting>
  <conditionalFormatting sqref="Q300 Q236 Q204 Q172 Q140 Q76 Q44">
    <cfRule type="cellIs" dxfId="4556" priority="3682" operator="between">
      <formula>29</formula>
      <formula>32</formula>
    </cfRule>
  </conditionalFormatting>
  <conditionalFormatting sqref="U299 U267 U235 U203 U171 U139 U107 U75">
    <cfRule type="cellIs" dxfId="4555" priority="4073" operator="between">
      <formula>1</formula>
      <formula>4</formula>
    </cfRule>
  </conditionalFormatting>
  <conditionalFormatting sqref="U299 U267 U235 U203 U171 U139 U107 U75">
    <cfRule type="cellIs" dxfId="4554" priority="4072" operator="between">
      <formula>5</formula>
      <formula>8</formula>
    </cfRule>
  </conditionalFormatting>
  <conditionalFormatting sqref="U299 U267 U235 U203 U171 U139 U107 U75">
    <cfRule type="cellIs" dxfId="4553" priority="4071" operator="between">
      <formula>9</formula>
      <formula>12</formula>
    </cfRule>
  </conditionalFormatting>
  <conditionalFormatting sqref="U299 U267 U235 U203 U171 U139 U107 U75">
    <cfRule type="cellIs" dxfId="4552" priority="4070" operator="between">
      <formula>13</formula>
      <formula>16</formula>
    </cfRule>
  </conditionalFormatting>
  <conditionalFormatting sqref="U299 U267 U235 U203 U171 U139 U107 U75">
    <cfRule type="cellIs" dxfId="4551" priority="4069" operator="between">
      <formula>17</formula>
      <formula>20</formula>
    </cfRule>
  </conditionalFormatting>
  <conditionalFormatting sqref="U299 U267 U235 U203 U171 U139 U107 U75">
    <cfRule type="cellIs" dxfId="4550" priority="4068" operator="between">
      <formula>21</formula>
      <formula>24</formula>
    </cfRule>
  </conditionalFormatting>
  <conditionalFormatting sqref="U299 U267 U235 U203 U171 U139 U107 U75">
    <cfRule type="cellIs" dxfId="4549" priority="4067" operator="between">
      <formula>25</formula>
      <formula>28</formula>
    </cfRule>
  </conditionalFormatting>
  <conditionalFormatting sqref="U299 U267 U235 U203 U171 U139 U107 U75">
    <cfRule type="cellIs" dxfId="4548" priority="4066" operator="between">
      <formula>29</formula>
      <formula>32</formula>
    </cfRule>
  </conditionalFormatting>
  <conditionalFormatting sqref="Q295 Q263 Q231 Q199 Q167 Q135 Q103 Q71 Q39">
    <cfRule type="cellIs" dxfId="4547" priority="3609" operator="between">
      <formula>1</formula>
      <formula>4</formula>
    </cfRule>
  </conditionalFormatting>
  <conditionalFormatting sqref="Q295 Q263 Q231 Q199 Q167 Q135 Q103 Q71 Q39">
    <cfRule type="cellIs" dxfId="4546" priority="3608" operator="between">
      <formula>5</formula>
      <formula>8</formula>
    </cfRule>
  </conditionalFormatting>
  <conditionalFormatting sqref="Q295 Q263 Q231 Q199 Q167 Q135 Q103 Q71 Q39">
    <cfRule type="cellIs" dxfId="4545" priority="3607" operator="between">
      <formula>9</formula>
      <formula>12</formula>
    </cfRule>
  </conditionalFormatting>
  <conditionalFormatting sqref="Q295 Q263 Q231 Q199 Q167 Q135 Q103 Q71 Q39">
    <cfRule type="cellIs" dxfId="4544" priority="3606" operator="between">
      <formula>13</formula>
      <formula>16</formula>
    </cfRule>
  </conditionalFormatting>
  <conditionalFormatting sqref="Q295 Q263 Q231 Q199 Q167 Q135 Q103 Q71 Q39">
    <cfRule type="cellIs" dxfId="4543" priority="3605" operator="between">
      <formula>17</formula>
      <formula>20</formula>
    </cfRule>
  </conditionalFormatting>
  <conditionalFormatting sqref="Q295 Q263 Q231 Q199 Q167 Q135 Q103 Q71 Q39">
    <cfRule type="cellIs" dxfId="4542" priority="3604" operator="between">
      <formula>21</formula>
      <formula>24</formula>
    </cfRule>
  </conditionalFormatting>
  <conditionalFormatting sqref="Q295 Q263 Q231 Q199 Q167 Q135 Q103 Q71 Q39">
    <cfRule type="cellIs" dxfId="4541" priority="3603" operator="between">
      <formula>25</formula>
      <formula>28</formula>
    </cfRule>
  </conditionalFormatting>
  <conditionalFormatting sqref="Q295 Q263 Q231 Q199 Q167 Q135 Q103 Q71 Q39">
    <cfRule type="cellIs" dxfId="4540" priority="3602" operator="between">
      <formula>29</formula>
      <formula>32</formula>
    </cfRule>
  </conditionalFormatting>
  <conditionalFormatting sqref="H296:O296 H264:O264 H232:O232 H200:O200 H168:O168 H136:O136 H104:O104 H72:O72 H40:O40">
    <cfRule type="cellIs" dxfId="4539" priority="4057" operator="between">
      <formula>1</formula>
      <formula>4</formula>
    </cfRule>
  </conditionalFormatting>
  <conditionalFormatting sqref="H296:O296 H264:O264 H232:O232 H200:O200 H168:O168 H136:O136 H104:O104 H72:O72 H40:O40">
    <cfRule type="cellIs" dxfId="4538" priority="4056" operator="between">
      <formula>5</formula>
      <formula>8</formula>
    </cfRule>
  </conditionalFormatting>
  <conditionalFormatting sqref="H296:O296 H264:O264 H232:O232 H200:O200 H168:O168 H136:O136 H104:O104 H72:O72 H40:O40">
    <cfRule type="cellIs" dxfId="4537" priority="4055" operator="between">
      <formula>9</formula>
      <formula>12</formula>
    </cfRule>
  </conditionalFormatting>
  <conditionalFormatting sqref="H296:O296 H264:O264 H232:O232 H200:O200 H168:O168 H136:O136 H104:O104 H72:O72 H40:O40">
    <cfRule type="cellIs" dxfId="4536" priority="4054" operator="between">
      <formula>13</formula>
      <formula>16</formula>
    </cfRule>
  </conditionalFormatting>
  <conditionalFormatting sqref="H296:O296 H264:O264 H232:O232 H200:O200 H168:O168 H136:O136 H104:O104 H72:O72 H40:O40">
    <cfRule type="cellIs" dxfId="4535" priority="4053" operator="between">
      <formula>17</formula>
      <formula>20</formula>
    </cfRule>
  </conditionalFormatting>
  <conditionalFormatting sqref="H296:O296 H264:O264 H232:O232 H200:O200 H168:O168 H136:O136 H104:O104 H72:O72 H40:O40">
    <cfRule type="cellIs" dxfId="4534" priority="4052" operator="between">
      <formula>21</formula>
      <formula>24</formula>
    </cfRule>
  </conditionalFormatting>
  <conditionalFormatting sqref="H296:O296 H264:O264 H232:O232 H200:O200 H168:O168 H136:O136 H104:O104 H72:O72 H40:O40">
    <cfRule type="cellIs" dxfId="4533" priority="4051" operator="between">
      <formula>25</formula>
      <formula>28</formula>
    </cfRule>
  </conditionalFormatting>
  <conditionalFormatting sqref="H296:O296 H264:O264 H232:O232 H200:O200 H168:O168 H136:O136 H104:O104 H72:O72 H40:O40">
    <cfRule type="cellIs" dxfId="4532" priority="4050" operator="between">
      <formula>29</formula>
      <formula>32</formula>
    </cfRule>
  </conditionalFormatting>
  <conditionalFormatting sqref="Q296 Q264 Q232 Q200 Q168 Q136 Q104 Q72 Q40">
    <cfRule type="cellIs" dxfId="4531" priority="4049" operator="between">
      <formula>1</formula>
      <formula>4</formula>
    </cfRule>
  </conditionalFormatting>
  <conditionalFormatting sqref="Q296 Q264 Q232 Q200 Q168 Q136 Q104 Q72 Q40">
    <cfRule type="cellIs" dxfId="4530" priority="4048" operator="between">
      <formula>5</formula>
      <formula>8</formula>
    </cfRule>
  </conditionalFormatting>
  <conditionalFormatting sqref="Q296 Q264 Q232 Q200 Q168 Q136 Q104 Q72 Q40">
    <cfRule type="cellIs" dxfId="4529" priority="4047" operator="between">
      <formula>9</formula>
      <formula>12</formula>
    </cfRule>
  </conditionalFormatting>
  <conditionalFormatting sqref="Q296 Q264 Q232 Q200 Q168 Q136 Q104 Q72 Q40">
    <cfRule type="cellIs" dxfId="4528" priority="4046" operator="between">
      <formula>13</formula>
      <formula>16</formula>
    </cfRule>
  </conditionalFormatting>
  <conditionalFormatting sqref="Q296 Q264 Q232 Q200 Q168 Q136 Q104 Q72 Q40">
    <cfRule type="cellIs" dxfId="4527" priority="4045" operator="between">
      <formula>17</formula>
      <formula>20</formula>
    </cfRule>
  </conditionalFormatting>
  <conditionalFormatting sqref="Q296 Q264 Q232 Q200 Q168 Q136 Q104 Q72 Q40">
    <cfRule type="cellIs" dxfId="4526" priority="4044" operator="between">
      <formula>21</formula>
      <formula>24</formula>
    </cfRule>
  </conditionalFormatting>
  <conditionalFormatting sqref="Q296 Q264 Q232 Q200 Q168 Q136 Q104 Q72 Q40">
    <cfRule type="cellIs" dxfId="4525" priority="4043" operator="between">
      <formula>25</formula>
      <formula>28</formula>
    </cfRule>
  </conditionalFormatting>
  <conditionalFormatting sqref="Q296 Q264 Q232 Q200 Q168 Q136 Q104 Q72 Q40">
    <cfRule type="cellIs" dxfId="4524" priority="4042" operator="between">
      <formula>29</formula>
      <formula>32</formula>
    </cfRule>
  </conditionalFormatting>
  <conditionalFormatting sqref="Q295:S295 Q263:S263 Q231:S231 Q199:S199 Q167:S167 Q135:S135 Q103:S103 Q71:S71 Q39:S39">
    <cfRule type="cellIs" dxfId="4523" priority="3578" operator="between">
      <formula>29</formula>
      <formula>32</formula>
    </cfRule>
    <cfRule type="cellIs" dxfId="4522" priority="3579" operator="between">
      <formula>25</formula>
      <formula>28</formula>
    </cfRule>
    <cfRule type="cellIs" dxfId="4521" priority="3580" operator="between">
      <formula>21</formula>
      <formula>24</formula>
    </cfRule>
    <cfRule type="cellIs" dxfId="4520" priority="3581" operator="between">
      <formula>17</formula>
      <formula>20</formula>
    </cfRule>
    <cfRule type="cellIs" dxfId="4519" priority="3582" operator="between">
      <formula>13</formula>
      <formula>16</formula>
    </cfRule>
    <cfRule type="cellIs" dxfId="4518" priority="3583" operator="between">
      <formula>9</formula>
      <formula>12</formula>
    </cfRule>
    <cfRule type="cellIs" dxfId="4517" priority="3584" operator="between">
      <formula>5</formula>
      <formula>8</formula>
    </cfRule>
    <cfRule type="cellIs" dxfId="4516" priority="3585" operator="between">
      <formula>1</formula>
      <formula>4</formula>
    </cfRule>
  </conditionalFormatting>
  <conditionalFormatting sqref="U296 U264 U232 U200 U168 U136 U104 U72 U40">
    <cfRule type="cellIs" dxfId="4515" priority="4033" operator="between">
      <formula>1</formula>
      <formula>4</formula>
    </cfRule>
  </conditionalFormatting>
  <conditionalFormatting sqref="U296 U264 U232 U200 U168 U136 U104 U72 U40">
    <cfRule type="cellIs" dxfId="4514" priority="4032" operator="between">
      <formula>5</formula>
      <formula>8</formula>
    </cfRule>
  </conditionalFormatting>
  <conditionalFormatting sqref="U296 U264 U232 U200 U168 U136 U104 U72 U40">
    <cfRule type="cellIs" dxfId="4513" priority="4031" operator="between">
      <formula>9</formula>
      <formula>12</formula>
    </cfRule>
  </conditionalFormatting>
  <conditionalFormatting sqref="U296 U264 U232 U200 U168 U136 U104 U72 U40">
    <cfRule type="cellIs" dxfId="4512" priority="4030" operator="between">
      <formula>13</formula>
      <formula>16</formula>
    </cfRule>
  </conditionalFormatting>
  <conditionalFormatting sqref="U296 U264 U232 U200 U168 U136 U104 U72 U40">
    <cfRule type="cellIs" dxfId="4511" priority="4029" operator="between">
      <formula>17</formula>
      <formula>20</formula>
    </cfRule>
  </conditionalFormatting>
  <conditionalFormatting sqref="U296 U264 U232 U200 U168 U136 U104 U72 U40">
    <cfRule type="cellIs" dxfId="4510" priority="4028" operator="between">
      <formula>21</formula>
      <formula>24</formula>
    </cfRule>
  </conditionalFormatting>
  <conditionalFormatting sqref="U296 U264 U232 U200 U168 U136 U104 U72 U40">
    <cfRule type="cellIs" dxfId="4509" priority="4027" operator="between">
      <formula>25</formula>
      <formula>28</formula>
    </cfRule>
  </conditionalFormatting>
  <conditionalFormatting sqref="U296 U264 U232 U200 U168 U136 U104 U72 U40">
    <cfRule type="cellIs" dxfId="4508" priority="4026" operator="between">
      <formula>29</formula>
      <formula>32</formula>
    </cfRule>
  </conditionalFormatting>
  <conditionalFormatting sqref="H306:O306 H274:O274 H210:O210 H178:O178 H114:O114 H82:O82 H50:O50">
    <cfRule type="cellIs" dxfId="4507" priority="4017" operator="between">
      <formula>1</formula>
      <formula>4</formula>
    </cfRule>
  </conditionalFormatting>
  <conditionalFormatting sqref="H306:O306 H274:O274 H210:O210 H178:O178 H114:O114 H82:O82 H50:O50">
    <cfRule type="cellIs" dxfId="4506" priority="4016" operator="between">
      <formula>5</formula>
      <formula>8</formula>
    </cfRule>
  </conditionalFormatting>
  <conditionalFormatting sqref="H306:O306 H274:O274 H210:O210 H178:O178 H114:O114 H82:O82 H50:O50">
    <cfRule type="cellIs" dxfId="4505" priority="4015" operator="between">
      <formula>9</formula>
      <formula>12</formula>
    </cfRule>
  </conditionalFormatting>
  <conditionalFormatting sqref="H306:O306 H274:O274 H210:O210 H178:O178 H114:O114 H82:O82 H50:O50">
    <cfRule type="cellIs" dxfId="4504" priority="4014" operator="between">
      <formula>13</formula>
      <formula>16</formula>
    </cfRule>
  </conditionalFormatting>
  <conditionalFormatting sqref="H306:O306 H274:O274 H210:O210 H178:O178 H114:O114 H82:O82 H50:O50">
    <cfRule type="cellIs" dxfId="4503" priority="4013" operator="between">
      <formula>17</formula>
      <formula>20</formula>
    </cfRule>
  </conditionalFormatting>
  <conditionalFormatting sqref="H306:O306 H274:O274 H210:O210 H178:O178 H114:O114 H82:O82 H50:O50">
    <cfRule type="cellIs" dxfId="4502" priority="4012" operator="between">
      <formula>21</formula>
      <formula>24</formula>
    </cfRule>
  </conditionalFormatting>
  <conditionalFormatting sqref="H306:O306 H274:O274 H210:O210 H178:O178 H114:O114 H82:O82 H50:O50">
    <cfRule type="cellIs" dxfId="4501" priority="4011" operator="between">
      <formula>25</formula>
      <formula>28</formula>
    </cfRule>
  </conditionalFormatting>
  <conditionalFormatting sqref="H306:O306 H274:O274 H210:O210 H178:O178 H114:O114 H82:O82 H50:O50">
    <cfRule type="cellIs" dxfId="4500" priority="4010" operator="between">
      <formula>29</formula>
      <formula>32</formula>
    </cfRule>
  </conditionalFormatting>
  <conditionalFormatting sqref="Q306 Q274 Q210 Q178 Q114 Q82 Q50">
    <cfRule type="cellIs" dxfId="4499" priority="4009" operator="between">
      <formula>1</formula>
      <formula>4</formula>
    </cfRule>
  </conditionalFormatting>
  <conditionalFormatting sqref="Q306 Q274 Q210 Q178 Q114 Q82 Q50">
    <cfRule type="cellIs" dxfId="4498" priority="4008" operator="between">
      <formula>5</formula>
      <formula>8</formula>
    </cfRule>
  </conditionalFormatting>
  <conditionalFormatting sqref="Q306 Q274 Q210 Q178 Q114 Q82 Q50">
    <cfRule type="cellIs" dxfId="4497" priority="4007" operator="between">
      <formula>9</formula>
      <formula>12</formula>
    </cfRule>
  </conditionalFormatting>
  <conditionalFormatting sqref="Q306 Q274 Q210 Q178 Q114 Q82 Q50">
    <cfRule type="cellIs" dxfId="4496" priority="4006" operator="between">
      <formula>13</formula>
      <formula>16</formula>
    </cfRule>
  </conditionalFormatting>
  <conditionalFormatting sqref="Q306 Q274 Q210 Q178 Q114 Q82 Q50">
    <cfRule type="cellIs" dxfId="4495" priority="4005" operator="between">
      <formula>17</formula>
      <formula>20</formula>
    </cfRule>
  </conditionalFormatting>
  <conditionalFormatting sqref="Q306 Q274 Q210 Q178 Q114 Q82 Q50">
    <cfRule type="cellIs" dxfId="4494" priority="4004" operator="between">
      <formula>21</formula>
      <formula>24</formula>
    </cfRule>
  </conditionalFormatting>
  <conditionalFormatting sqref="Q306 Q274 Q210 Q178 Q114 Q82 Q50">
    <cfRule type="cellIs" dxfId="4493" priority="4003" operator="between">
      <formula>25</formula>
      <formula>28</formula>
    </cfRule>
  </conditionalFormatting>
  <conditionalFormatting sqref="Q306 Q274 Q210 Q178 Q114 Q82 Q50">
    <cfRule type="cellIs" dxfId="4492" priority="4002" operator="between">
      <formula>29</formula>
      <formula>32</formula>
    </cfRule>
  </conditionalFormatting>
  <conditionalFormatting sqref="H7:O7">
    <cfRule type="cellIs" dxfId="4491" priority="4449" operator="between">
      <formula>1</formula>
      <formula>4</formula>
    </cfRule>
  </conditionalFormatting>
  <conditionalFormatting sqref="H7:O7">
    <cfRule type="cellIs" dxfId="4490" priority="4448" operator="between">
      <formula>5</formula>
      <formula>8</formula>
    </cfRule>
  </conditionalFormatting>
  <conditionalFormatting sqref="H7:O7">
    <cfRule type="cellIs" dxfId="4489" priority="4447" operator="between">
      <formula>9</formula>
      <formula>12</formula>
    </cfRule>
  </conditionalFormatting>
  <conditionalFormatting sqref="H7:O7">
    <cfRule type="cellIs" dxfId="4488" priority="4446" operator="between">
      <formula>13</formula>
      <formula>16</formula>
    </cfRule>
  </conditionalFormatting>
  <conditionalFormatting sqref="H7:O7">
    <cfRule type="cellIs" dxfId="4487" priority="4445" operator="between">
      <formula>17</formula>
      <formula>20</formula>
    </cfRule>
  </conditionalFormatting>
  <conditionalFormatting sqref="H7:O7">
    <cfRule type="cellIs" dxfId="4486" priority="4444" operator="between">
      <formula>21</formula>
      <formula>24</formula>
    </cfRule>
  </conditionalFormatting>
  <conditionalFormatting sqref="H7:O7">
    <cfRule type="cellIs" dxfId="4485" priority="4443" operator="between">
      <formula>25</formula>
      <formula>28</formula>
    </cfRule>
  </conditionalFormatting>
  <conditionalFormatting sqref="H7:O7">
    <cfRule type="cellIs" dxfId="4484" priority="4442" operator="between">
      <formula>29</formula>
      <formula>32</formula>
    </cfRule>
  </conditionalFormatting>
  <conditionalFormatting sqref="Q7">
    <cfRule type="cellIs" dxfId="4483" priority="4441" operator="between">
      <formula>1</formula>
      <formula>4</formula>
    </cfRule>
  </conditionalFormatting>
  <conditionalFormatting sqref="Q7">
    <cfRule type="cellIs" dxfId="4482" priority="4440" operator="between">
      <formula>5</formula>
      <formula>8</formula>
    </cfRule>
  </conditionalFormatting>
  <conditionalFormatting sqref="Q7">
    <cfRule type="cellIs" dxfId="4481" priority="4439" operator="between">
      <formula>9</formula>
      <formula>12</formula>
    </cfRule>
  </conditionalFormatting>
  <conditionalFormatting sqref="Q7">
    <cfRule type="cellIs" dxfId="4480" priority="4438" operator="between">
      <formula>13</formula>
      <formula>16</formula>
    </cfRule>
  </conditionalFormatting>
  <conditionalFormatting sqref="Q7">
    <cfRule type="cellIs" dxfId="4479" priority="4437" operator="between">
      <formula>17</formula>
      <formula>20</formula>
    </cfRule>
  </conditionalFormatting>
  <conditionalFormatting sqref="Q7">
    <cfRule type="cellIs" dxfId="4478" priority="4436" operator="between">
      <formula>21</formula>
      <formula>24</formula>
    </cfRule>
  </conditionalFormatting>
  <conditionalFormatting sqref="Q7">
    <cfRule type="cellIs" dxfId="4477" priority="4435" operator="between">
      <formula>25</formula>
      <formula>28</formula>
    </cfRule>
  </conditionalFormatting>
  <conditionalFormatting sqref="Q7">
    <cfRule type="cellIs" dxfId="4476" priority="4434" operator="between">
      <formula>29</formula>
      <formula>32</formula>
    </cfRule>
  </conditionalFormatting>
  <conditionalFormatting sqref="R7:S7">
    <cfRule type="cellIs" dxfId="4475" priority="4433" operator="between">
      <formula>1</formula>
      <formula>4</formula>
    </cfRule>
  </conditionalFormatting>
  <conditionalFormatting sqref="R7:S7">
    <cfRule type="cellIs" dxfId="4474" priority="4432" operator="between">
      <formula>5</formula>
      <formula>8</formula>
    </cfRule>
  </conditionalFormatting>
  <conditionalFormatting sqref="R7:S7">
    <cfRule type="cellIs" dxfId="4473" priority="4431" operator="between">
      <formula>9</formula>
      <formula>12</formula>
    </cfRule>
  </conditionalFormatting>
  <conditionalFormatting sqref="R7:S7">
    <cfRule type="cellIs" dxfId="4472" priority="4430" operator="between">
      <formula>13</formula>
      <formula>16</formula>
    </cfRule>
  </conditionalFormatting>
  <conditionalFormatting sqref="R7:S7">
    <cfRule type="cellIs" dxfId="4471" priority="4429" operator="between">
      <formula>17</formula>
      <formula>20</formula>
    </cfRule>
  </conditionalFormatting>
  <conditionalFormatting sqref="R7:S7">
    <cfRule type="cellIs" dxfId="4470" priority="4428" operator="between">
      <formula>21</formula>
      <formula>24</formula>
    </cfRule>
  </conditionalFormatting>
  <conditionalFormatting sqref="R7:S7">
    <cfRule type="cellIs" dxfId="4469" priority="4427" operator="between">
      <formula>25</formula>
      <formula>28</formula>
    </cfRule>
  </conditionalFormatting>
  <conditionalFormatting sqref="R7:S7">
    <cfRule type="cellIs" dxfId="4468" priority="4426" operator="between">
      <formula>29</formula>
      <formula>32</formula>
    </cfRule>
  </conditionalFormatting>
  <conditionalFormatting sqref="U7">
    <cfRule type="cellIs" dxfId="4467" priority="4425" operator="between">
      <formula>1</formula>
      <formula>4</formula>
    </cfRule>
  </conditionalFormatting>
  <conditionalFormatting sqref="U7">
    <cfRule type="cellIs" dxfId="4466" priority="4424" operator="between">
      <formula>5</formula>
      <formula>8</formula>
    </cfRule>
  </conditionalFormatting>
  <conditionalFormatting sqref="U7">
    <cfRule type="cellIs" dxfId="4465" priority="4423" operator="between">
      <formula>9</formula>
      <formula>12</formula>
    </cfRule>
  </conditionalFormatting>
  <conditionalFormatting sqref="U7">
    <cfRule type="cellIs" dxfId="4464" priority="4422" operator="between">
      <formula>13</formula>
      <formula>16</formula>
    </cfRule>
  </conditionalFormatting>
  <conditionalFormatting sqref="U7">
    <cfRule type="cellIs" dxfId="4463" priority="4421" operator="between">
      <formula>17</formula>
      <formula>20</formula>
    </cfRule>
  </conditionalFormatting>
  <conditionalFormatting sqref="U7">
    <cfRule type="cellIs" dxfId="4462" priority="4420" operator="between">
      <formula>21</formula>
      <formula>24</formula>
    </cfRule>
  </conditionalFormatting>
  <conditionalFormatting sqref="U7">
    <cfRule type="cellIs" dxfId="4461" priority="4419" operator="between">
      <formula>25</formula>
      <formula>28</formula>
    </cfRule>
  </conditionalFormatting>
  <conditionalFormatting sqref="U7">
    <cfRule type="cellIs" dxfId="4460" priority="4418" operator="between">
      <formula>29</formula>
      <formula>32</formula>
    </cfRule>
  </conditionalFormatting>
  <conditionalFormatting sqref="Q7:S7">
    <cfRule type="cellIs" dxfId="4459" priority="4410" operator="between">
      <formula>29</formula>
      <formula>32</formula>
    </cfRule>
    <cfRule type="cellIs" dxfId="4458" priority="4411" operator="between">
      <formula>25</formula>
      <formula>28</formula>
    </cfRule>
    <cfRule type="cellIs" dxfId="4457" priority="4412" operator="between">
      <formula>21</formula>
      <formula>24</formula>
    </cfRule>
    <cfRule type="cellIs" dxfId="4456" priority="4413" operator="between">
      <formula>17</formula>
      <formula>20</formula>
    </cfRule>
    <cfRule type="cellIs" dxfId="4455" priority="4414" operator="between">
      <formula>13</formula>
      <formula>16</formula>
    </cfRule>
    <cfRule type="cellIs" dxfId="4454" priority="4415" operator="between">
      <formula>9</formula>
      <formula>12</formula>
    </cfRule>
    <cfRule type="cellIs" dxfId="4453" priority="4416" operator="between">
      <formula>5</formula>
      <formula>8</formula>
    </cfRule>
    <cfRule type="cellIs" dxfId="4452" priority="4417" operator="between">
      <formula>1</formula>
      <formula>4</formula>
    </cfRule>
  </conditionalFormatting>
  <conditionalFormatting sqref="H272:O272 H240:O240 H208:O208 H176:O176 H144:O144 H112:O112 H80:O80 H48:O48">
    <cfRule type="cellIs" dxfId="4451" priority="3657" operator="between">
      <formula>1</formula>
      <formula>4</formula>
    </cfRule>
  </conditionalFormatting>
  <conditionalFormatting sqref="H272:O272 H240:O240 H208:O208 H176:O176 H144:O144 H112:O112 H80:O80 H48:O48">
    <cfRule type="cellIs" dxfId="4450" priority="3656" operator="between">
      <formula>5</formula>
      <formula>8</formula>
    </cfRule>
  </conditionalFormatting>
  <conditionalFormatting sqref="H272:O272 H240:O240 H208:O208 H176:O176 H144:O144 H112:O112 H80:O80 H48:O48">
    <cfRule type="cellIs" dxfId="4449" priority="3655" operator="between">
      <formula>9</formula>
      <formula>12</formula>
    </cfRule>
  </conditionalFormatting>
  <conditionalFormatting sqref="H272:O272 H240:O240 H208:O208 H176:O176 H144:O144 H112:O112 H80:O80 H48:O48">
    <cfRule type="cellIs" dxfId="4448" priority="3654" operator="between">
      <formula>13</formula>
      <formula>16</formula>
    </cfRule>
  </conditionalFormatting>
  <conditionalFormatting sqref="H272:O272 H240:O240 H208:O208 H176:O176 H144:O144 H112:O112 H80:O80 H48:O48">
    <cfRule type="cellIs" dxfId="4447" priority="3653" operator="between">
      <formula>17</formula>
      <formula>20</formula>
    </cfRule>
  </conditionalFormatting>
  <conditionalFormatting sqref="H272:O272 H240:O240 H208:O208 H176:O176 H144:O144 H112:O112 H80:O80 H48:O48">
    <cfRule type="cellIs" dxfId="4446" priority="3652" operator="between">
      <formula>21</formula>
      <formula>24</formula>
    </cfRule>
  </conditionalFormatting>
  <conditionalFormatting sqref="H272:O272 H240:O240 H208:O208 H176:O176 H144:O144 H112:O112 H80:O80 H48:O48">
    <cfRule type="cellIs" dxfId="4445" priority="3651" operator="between">
      <formula>25</formula>
      <formula>28</formula>
    </cfRule>
  </conditionalFormatting>
  <conditionalFormatting sqref="H272:O272 H240:O240 H208:O208 H176:O176 H144:O144 H112:O112 H80:O80 H48:O48">
    <cfRule type="cellIs" dxfId="4444" priority="3650" operator="between">
      <formula>29</formula>
      <formula>32</formula>
    </cfRule>
  </conditionalFormatting>
  <conditionalFormatting sqref="Q272 Q240 Q208 Q176 Q144 Q112 Q80 Q48">
    <cfRule type="cellIs" dxfId="4443" priority="3649" operator="between">
      <formula>1</formula>
      <formula>4</formula>
    </cfRule>
  </conditionalFormatting>
  <conditionalFormatting sqref="Q272 Q240 Q208 Q176 Q144 Q112 Q80 Q48">
    <cfRule type="cellIs" dxfId="4442" priority="3648" operator="between">
      <formula>5</formula>
      <formula>8</formula>
    </cfRule>
  </conditionalFormatting>
  <conditionalFormatting sqref="Q272 Q240 Q208 Q176 Q144 Q112 Q80 Q48">
    <cfRule type="cellIs" dxfId="4441" priority="3647" operator="between">
      <formula>9</formula>
      <formula>12</formula>
    </cfRule>
  </conditionalFormatting>
  <conditionalFormatting sqref="Q272 Q240 Q208 Q176 Q144 Q112 Q80 Q48">
    <cfRule type="cellIs" dxfId="4440" priority="3646" operator="between">
      <formula>13</formula>
      <formula>16</formula>
    </cfRule>
  </conditionalFormatting>
  <conditionalFormatting sqref="Q272 Q240 Q208 Q176 Q144 Q112 Q80 Q48">
    <cfRule type="cellIs" dxfId="4439" priority="3645" operator="between">
      <formula>17</formula>
      <formula>20</formula>
    </cfRule>
  </conditionalFormatting>
  <conditionalFormatting sqref="Q272 Q240 Q208 Q176 Q144 Q112 Q80 Q48">
    <cfRule type="cellIs" dxfId="4438" priority="3644" operator="between">
      <formula>21</formula>
      <formula>24</formula>
    </cfRule>
  </conditionalFormatting>
  <conditionalFormatting sqref="Q272 Q240 Q208 Q176 Q144 Q112 Q80 Q48">
    <cfRule type="cellIs" dxfId="4437" priority="3643" operator="between">
      <formula>25</formula>
      <formula>28</formula>
    </cfRule>
  </conditionalFormatting>
  <conditionalFormatting sqref="Q272 Q240 Q208 Q176 Q144 Q112 Q80 Q48">
    <cfRule type="cellIs" dxfId="4436" priority="3642" operator="between">
      <formula>29</formula>
      <formula>32</formula>
    </cfRule>
  </conditionalFormatting>
  <conditionalFormatting sqref="R272:S272 R240:S240 R208:S208 R176:S176 R144:S144 R112:S112 R80:S80 R48:S48">
    <cfRule type="cellIs" dxfId="4435" priority="3641" operator="between">
      <formula>1</formula>
      <formula>4</formula>
    </cfRule>
  </conditionalFormatting>
  <conditionalFormatting sqref="R272:S272 R240:S240 R208:S208 R176:S176 R144:S144 R112:S112 R80:S80 R48:S48">
    <cfRule type="cellIs" dxfId="4434" priority="3640" operator="between">
      <formula>5</formula>
      <formula>8</formula>
    </cfRule>
  </conditionalFormatting>
  <conditionalFormatting sqref="R272:S272 R240:S240 R208:S208 R176:S176 R144:S144 R112:S112 R80:S80 R48:S48">
    <cfRule type="cellIs" dxfId="4433" priority="3639" operator="between">
      <formula>9</formula>
      <formula>12</formula>
    </cfRule>
  </conditionalFormatting>
  <conditionalFormatting sqref="R272:S272 R240:S240 R208:S208 R176:S176 R144:S144 R112:S112 R80:S80 R48:S48">
    <cfRule type="cellIs" dxfId="4432" priority="3638" operator="between">
      <formula>13</formula>
      <formula>16</formula>
    </cfRule>
  </conditionalFormatting>
  <conditionalFormatting sqref="R272:S272 R240:S240 R208:S208 R176:S176 R144:S144 R112:S112 R80:S80 R48:S48">
    <cfRule type="cellIs" dxfId="4431" priority="3637" operator="between">
      <formula>17</formula>
      <formula>20</formula>
    </cfRule>
  </conditionalFormatting>
  <conditionalFormatting sqref="R272:S272 R240:S240 R208:S208 R176:S176 R144:S144 R112:S112 R80:S80 R48:S48">
    <cfRule type="cellIs" dxfId="4430" priority="3636" operator="between">
      <formula>21</formula>
      <formula>24</formula>
    </cfRule>
  </conditionalFormatting>
  <conditionalFormatting sqref="R272:S272 R240:S240 R208:S208 R176:S176 R144:S144 R112:S112 R80:S80 R48:S48">
    <cfRule type="cellIs" dxfId="4429" priority="3635" operator="between">
      <formula>25</formula>
      <formula>28</formula>
    </cfRule>
  </conditionalFormatting>
  <conditionalFormatting sqref="R272:S272 R240:S240 R208:S208 R176:S176 R144:S144 R112:S112 R80:S80 R48:S48">
    <cfRule type="cellIs" dxfId="4428" priority="3634" operator="between">
      <formula>29</formula>
      <formula>32</formula>
    </cfRule>
  </conditionalFormatting>
  <conditionalFormatting sqref="U272 U240 U208 U176 U144 U112 U80 U48">
    <cfRule type="cellIs" dxfId="4427" priority="3633" operator="between">
      <formula>1</formula>
      <formula>4</formula>
    </cfRule>
  </conditionalFormatting>
  <conditionalFormatting sqref="U272 U240 U208 U176 U144 U112 U80 U48">
    <cfRule type="cellIs" dxfId="4426" priority="3632" operator="between">
      <formula>5</formula>
      <formula>8</formula>
    </cfRule>
  </conditionalFormatting>
  <conditionalFormatting sqref="U272 U240 U208 U176 U144 U112 U80 U48">
    <cfRule type="cellIs" dxfId="4425" priority="3631" operator="between">
      <formula>9</formula>
      <formula>12</formula>
    </cfRule>
  </conditionalFormatting>
  <conditionalFormatting sqref="U272 U240 U208 U176 U144 U112 U80 U48">
    <cfRule type="cellIs" dxfId="4424" priority="3630" operator="between">
      <formula>13</formula>
      <formula>16</formula>
    </cfRule>
  </conditionalFormatting>
  <conditionalFormatting sqref="U272 U240 U208 U176 U144 U112 U80 U48">
    <cfRule type="cellIs" dxfId="4423" priority="3629" operator="between">
      <formula>17</formula>
      <formula>20</formula>
    </cfRule>
  </conditionalFormatting>
  <conditionalFormatting sqref="U272 U240 U208 U176 U144 U112 U80 U48">
    <cfRule type="cellIs" dxfId="4422" priority="3628" operator="between">
      <formula>21</formula>
      <formula>24</formula>
    </cfRule>
  </conditionalFormatting>
  <conditionalFormatting sqref="U272 U240 U208 U176 U144 U112 U80 U48">
    <cfRule type="cellIs" dxfId="4421" priority="3627" operator="between">
      <formula>25</formula>
      <formula>28</formula>
    </cfRule>
  </conditionalFormatting>
  <conditionalFormatting sqref="U272 U240 U208 U176 U144 U112 U80 U48">
    <cfRule type="cellIs" dxfId="4420" priority="3626" operator="between">
      <formula>29</formula>
      <formula>32</formula>
    </cfRule>
  </conditionalFormatting>
  <conditionalFormatting sqref="AF26:AF32">
    <cfRule type="cellIs" dxfId="4419" priority="4339" operator="between">
      <formula>1</formula>
      <formula>4</formula>
    </cfRule>
  </conditionalFormatting>
  <conditionalFormatting sqref="AF26:AF32">
    <cfRule type="cellIs" dxfId="4418" priority="4338" operator="between">
      <formula>5</formula>
      <formula>8</formula>
    </cfRule>
  </conditionalFormatting>
  <conditionalFormatting sqref="AF26:AF32">
    <cfRule type="cellIs" dxfId="4417" priority="4337" operator="between">
      <formula>9</formula>
      <formula>12</formula>
    </cfRule>
  </conditionalFormatting>
  <conditionalFormatting sqref="AF26:AF32">
    <cfRule type="cellIs" dxfId="4416" priority="4336" operator="between">
      <formula>13</formula>
      <formula>16</formula>
    </cfRule>
  </conditionalFormatting>
  <conditionalFormatting sqref="AF26:AF32">
    <cfRule type="cellIs" dxfId="4415" priority="4335" operator="between">
      <formula>17</formula>
      <formula>20</formula>
    </cfRule>
  </conditionalFormatting>
  <conditionalFormatting sqref="AF26:AF32">
    <cfRule type="cellIs" dxfId="4414" priority="4334" operator="between">
      <formula>21</formula>
      <formula>24</formula>
    </cfRule>
  </conditionalFormatting>
  <conditionalFormatting sqref="AF26:AF32">
    <cfRule type="cellIs" dxfId="4413" priority="4333" operator="between">
      <formula>25</formula>
      <formula>28</formula>
    </cfRule>
  </conditionalFormatting>
  <conditionalFormatting sqref="AF26:AF32">
    <cfRule type="cellIs" dxfId="4412" priority="4332" operator="between">
      <formula>29</formula>
      <formula>32</formula>
    </cfRule>
  </conditionalFormatting>
  <conditionalFormatting sqref="H22:O22">
    <cfRule type="cellIs" dxfId="4411" priority="4274" operator="between">
      <formula>1</formula>
      <formula>4</formula>
    </cfRule>
  </conditionalFormatting>
  <conditionalFormatting sqref="H22:O22">
    <cfRule type="cellIs" dxfId="4410" priority="4273" operator="between">
      <formula>5</formula>
      <formula>8</formula>
    </cfRule>
  </conditionalFormatting>
  <conditionalFormatting sqref="H22:O22">
    <cfRule type="cellIs" dxfId="4409" priority="4272" operator="between">
      <formula>9</formula>
      <formula>12</formula>
    </cfRule>
  </conditionalFormatting>
  <conditionalFormatting sqref="H22:O22">
    <cfRule type="cellIs" dxfId="4408" priority="4271" operator="between">
      <formula>13</formula>
      <formula>16</formula>
    </cfRule>
  </conditionalFormatting>
  <conditionalFormatting sqref="H22:O22">
    <cfRule type="cellIs" dxfId="4407" priority="4270" operator="between">
      <formula>17</formula>
      <formula>20</formula>
    </cfRule>
  </conditionalFormatting>
  <conditionalFormatting sqref="H22:O22">
    <cfRule type="cellIs" dxfId="4406" priority="4269" operator="between">
      <formula>21</formula>
      <formula>24</formula>
    </cfRule>
  </conditionalFormatting>
  <conditionalFormatting sqref="H22:O22">
    <cfRule type="cellIs" dxfId="4405" priority="4268" operator="between">
      <formula>25</formula>
      <formula>28</formula>
    </cfRule>
  </conditionalFormatting>
  <conditionalFormatting sqref="H22:O22">
    <cfRule type="cellIs" dxfId="4404" priority="4267" operator="between">
      <formula>29</formula>
      <formula>32</formula>
    </cfRule>
  </conditionalFormatting>
  <conditionalFormatting sqref="Q22">
    <cfRule type="cellIs" dxfId="4403" priority="4266" operator="between">
      <formula>1</formula>
      <formula>4</formula>
    </cfRule>
  </conditionalFormatting>
  <conditionalFormatting sqref="Q22">
    <cfRule type="cellIs" dxfId="4402" priority="4265" operator="between">
      <formula>5</formula>
      <formula>8</formula>
    </cfRule>
  </conditionalFormatting>
  <conditionalFormatting sqref="Q22">
    <cfRule type="cellIs" dxfId="4401" priority="4264" operator="between">
      <formula>9</formula>
      <formula>12</formula>
    </cfRule>
  </conditionalFormatting>
  <conditionalFormatting sqref="Q22">
    <cfRule type="cellIs" dxfId="4400" priority="4263" operator="between">
      <formula>13</formula>
      <formula>16</formula>
    </cfRule>
  </conditionalFormatting>
  <conditionalFormatting sqref="Q22">
    <cfRule type="cellIs" dxfId="4399" priority="4262" operator="between">
      <formula>17</formula>
      <formula>20</formula>
    </cfRule>
  </conditionalFormatting>
  <conditionalFormatting sqref="Q22">
    <cfRule type="cellIs" dxfId="4398" priority="4261" operator="between">
      <formula>21</formula>
      <formula>24</formula>
    </cfRule>
  </conditionalFormatting>
  <conditionalFormatting sqref="Q22">
    <cfRule type="cellIs" dxfId="4397" priority="4260" operator="between">
      <formula>25</formula>
      <formula>28</formula>
    </cfRule>
  </conditionalFormatting>
  <conditionalFormatting sqref="Q22">
    <cfRule type="cellIs" dxfId="4396" priority="4259" operator="between">
      <formula>29</formula>
      <formula>32</formula>
    </cfRule>
  </conditionalFormatting>
  <conditionalFormatting sqref="R22:S22">
    <cfRule type="cellIs" dxfId="4395" priority="4258" operator="between">
      <formula>1</formula>
      <formula>4</formula>
    </cfRule>
  </conditionalFormatting>
  <conditionalFormatting sqref="R22:S22">
    <cfRule type="cellIs" dxfId="4394" priority="4257" operator="between">
      <formula>5</formula>
      <formula>8</formula>
    </cfRule>
  </conditionalFormatting>
  <conditionalFormatting sqref="R22:S22">
    <cfRule type="cellIs" dxfId="4393" priority="4256" operator="between">
      <formula>9</formula>
      <formula>12</formula>
    </cfRule>
  </conditionalFormatting>
  <conditionalFormatting sqref="R22:S22">
    <cfRule type="cellIs" dxfId="4392" priority="4255" operator="between">
      <formula>13</formula>
      <formula>16</formula>
    </cfRule>
  </conditionalFormatting>
  <conditionalFormatting sqref="R22:S22">
    <cfRule type="cellIs" dxfId="4391" priority="4254" operator="between">
      <formula>17</formula>
      <formula>20</formula>
    </cfRule>
  </conditionalFormatting>
  <conditionalFormatting sqref="R22:S22">
    <cfRule type="cellIs" dxfId="4390" priority="4253" operator="between">
      <formula>21</formula>
      <formula>24</formula>
    </cfRule>
  </conditionalFormatting>
  <conditionalFormatting sqref="R22:S22">
    <cfRule type="cellIs" dxfId="4389" priority="4252" operator="between">
      <formula>25</formula>
      <formula>28</formula>
    </cfRule>
  </conditionalFormatting>
  <conditionalFormatting sqref="R22:S22">
    <cfRule type="cellIs" dxfId="4388" priority="4251" operator="between">
      <formula>29</formula>
      <formula>32</formula>
    </cfRule>
  </conditionalFormatting>
  <conditionalFormatting sqref="U22">
    <cfRule type="cellIs" dxfId="4387" priority="4250" operator="between">
      <formula>1</formula>
      <formula>4</formula>
    </cfRule>
  </conditionalFormatting>
  <conditionalFormatting sqref="U22">
    <cfRule type="cellIs" dxfId="4386" priority="4249" operator="between">
      <formula>5</formula>
      <formula>8</formula>
    </cfRule>
  </conditionalFormatting>
  <conditionalFormatting sqref="U22">
    <cfRule type="cellIs" dxfId="4385" priority="4248" operator="between">
      <formula>9</formula>
      <formula>12</formula>
    </cfRule>
  </conditionalFormatting>
  <conditionalFormatting sqref="U22">
    <cfRule type="cellIs" dxfId="4384" priority="4247" operator="between">
      <formula>13</formula>
      <formula>16</formula>
    </cfRule>
  </conditionalFormatting>
  <conditionalFormatting sqref="U22">
    <cfRule type="cellIs" dxfId="4383" priority="4246" operator="between">
      <formula>17</formula>
      <formula>20</formula>
    </cfRule>
  </conditionalFormatting>
  <conditionalFormatting sqref="U22">
    <cfRule type="cellIs" dxfId="4382" priority="4245" operator="between">
      <formula>21</formula>
      <formula>24</formula>
    </cfRule>
  </conditionalFormatting>
  <conditionalFormatting sqref="U22">
    <cfRule type="cellIs" dxfId="4381" priority="4244" operator="between">
      <formula>25</formula>
      <formula>28</formula>
    </cfRule>
  </conditionalFormatting>
  <conditionalFormatting sqref="U22">
    <cfRule type="cellIs" dxfId="4380" priority="4243" operator="between">
      <formula>29</formula>
      <formula>32</formula>
    </cfRule>
  </conditionalFormatting>
  <conditionalFormatting sqref="Q7:S16 Q23:S23 Q19:S21">
    <cfRule type="cellIs" dxfId="4379" priority="4292" operator="between">
      <formula>29</formula>
      <formula>32</formula>
    </cfRule>
    <cfRule type="cellIs" dxfId="4378" priority="4293" operator="between">
      <formula>25</formula>
      <formula>28</formula>
    </cfRule>
    <cfRule type="cellIs" dxfId="4377" priority="4294" operator="between">
      <formula>21</formula>
      <formula>24</formula>
    </cfRule>
    <cfRule type="cellIs" dxfId="4376" priority="4295" operator="between">
      <formula>17</formula>
      <formula>20</formula>
    </cfRule>
    <cfRule type="cellIs" dxfId="4375" priority="4296" operator="between">
      <formula>13</formula>
      <formula>16</formula>
    </cfRule>
    <cfRule type="cellIs" dxfId="4374" priority="4297" operator="between">
      <formula>9</formula>
      <formula>12</formula>
    </cfRule>
    <cfRule type="cellIs" dxfId="4373" priority="4298" operator="between">
      <formula>5</formula>
      <formula>8</formula>
    </cfRule>
    <cfRule type="cellIs" dxfId="4372" priority="4299" operator="between">
      <formula>1</formula>
      <formula>4</formula>
    </cfRule>
  </conditionalFormatting>
  <conditionalFormatting sqref="AA26:AA32">
    <cfRule type="cellIs" dxfId="4371" priority="4291" operator="between">
      <formula>1</formula>
      <formula>4</formula>
    </cfRule>
  </conditionalFormatting>
  <conditionalFormatting sqref="AA26:AA32">
    <cfRule type="cellIs" dxfId="4370" priority="4290" operator="between">
      <formula>5</formula>
      <formula>8</formula>
    </cfRule>
  </conditionalFormatting>
  <conditionalFormatting sqref="AA26:AA32">
    <cfRule type="cellIs" dxfId="4369" priority="4289" operator="between">
      <formula>9</formula>
      <formula>12</formula>
    </cfRule>
  </conditionalFormatting>
  <conditionalFormatting sqref="AA26:AA32">
    <cfRule type="cellIs" dxfId="4368" priority="4288" operator="between">
      <formula>13</formula>
      <formula>16</formula>
    </cfRule>
  </conditionalFormatting>
  <conditionalFormatting sqref="AA26:AA32">
    <cfRule type="cellIs" dxfId="4367" priority="4287" operator="between">
      <formula>17</formula>
      <formula>20</formula>
    </cfRule>
  </conditionalFormatting>
  <conditionalFormatting sqref="AA26:AA32">
    <cfRule type="cellIs" dxfId="4366" priority="4286" operator="between">
      <formula>21</formula>
      <formula>24</formula>
    </cfRule>
  </conditionalFormatting>
  <conditionalFormatting sqref="AA26:AA32">
    <cfRule type="cellIs" dxfId="4365" priority="4285" operator="between">
      <formula>25</formula>
      <formula>28</formula>
    </cfRule>
  </conditionalFormatting>
  <conditionalFormatting sqref="AA26:AA32">
    <cfRule type="cellIs" dxfId="4364" priority="4284" operator="between">
      <formula>29</formula>
      <formula>32</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63" priority="4217" operator="between">
      <formula>1</formula>
      <formula>4</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62" priority="4216" operator="between">
      <formula>5</formula>
      <formula>8</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61" priority="4215" operator="between">
      <formula>9</formula>
      <formula>12</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60" priority="4214" operator="between">
      <formula>13</formula>
      <formula>16</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59" priority="4213" operator="between">
      <formula>17</formula>
      <formula>20</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58" priority="4212" operator="between">
      <formula>21</formula>
      <formula>24</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57" priority="4211" operator="between">
      <formula>25</formula>
      <formula>28</formula>
    </cfRule>
  </conditionalFormatting>
  <conditionalFormatting sqref="C314:C320 E314:E320 G314:G320 I314:I320 K314:K320 M314:M320 O314:O320 Q314:Q320 S314:T320 H301:O301 V314:V320 X314:X320 AC314:AC320 C282:C288 E282:E288 G282:G288 I282:I288 K282:K288 M282:M288 O282:O288 Q282:Q288 S282:T288 H269:O269 V282:V288 X282:X288 AC282:AC288 C250:C256 E250:E256 G250:G256 I250:I256 K250:K256 M250:M256 O250:O256 Q250:Q256 S250:T256 H237:O237 V250:V256 X250:X256 AC250:AC256 C218:C224 E218:E224 G218:G224 I218:I224 K218:K224 M218:M224 O218:O224 Q218:Q224 S218:T224 H205:O205 V218:V224 X218:X224 AC218:AC224 C186:C192 E186:E192 G186:G192 I186:I192 K186:K192 M186:M192 O186:O192 Q186:Q192 S186:T192 H173:O173 V186:V192 X186:X192 AC186:AC192 C154:C160 E154:E160 G154:G160 I154:I160 K154:K160 M154:M160 O154:O160 Q154:Q160 S154:T160 H141:O141 V154:V160 X154:X160 AC154:AC160 C122:C128 E122:E128 G122:G128 I122:I128 K122:K128 M122:M128 O122:O128 Q122:Q128 S122:T128 H109:O109 V122:V128 X122:X128 AC122:AC128 C90:C96 E90:E96 G90:G96 I90:I96 K90:K96 M90:M96 O90:O96 Q90:Q96 S90:T96 V90:V96 X90:X96 AC90:AC96 C58:C64 E58:E64 G58:G64 I58:I64 K58:K64 M58:M64 O58:O64 Q58:Q64 S58:T64 H45:O45 V58:V64 X58:X64 AC58:AC64">
    <cfRule type="cellIs" dxfId="4356" priority="4210" operator="between">
      <formula>29</formula>
      <formula>32</formula>
    </cfRule>
  </conditionalFormatting>
  <conditionalFormatting sqref="Q301:T301 Q269:T269 Q237:T237 Q205:T205 Q173:T173 Q141:T141 Q109:T109 Q45:T45">
    <cfRule type="cellIs" dxfId="4355" priority="4209" operator="between">
      <formula>1</formula>
      <formula>4</formula>
    </cfRule>
  </conditionalFormatting>
  <conditionalFormatting sqref="Q301:T301 Q269:T269 Q237:T237 Q205:T205 Q173:T173 Q141:T141 Q109:T109 Q45:T45">
    <cfRule type="cellIs" dxfId="4354" priority="4208" operator="between">
      <formula>5</formula>
      <formula>8</formula>
    </cfRule>
  </conditionalFormatting>
  <conditionalFormatting sqref="Q301:T301 Q269:T269 Q237:T237 Q205:T205 Q173:T173 Q141:T141 Q109:T109 Q45:T45">
    <cfRule type="cellIs" dxfId="4353" priority="4207" operator="between">
      <formula>9</formula>
      <formula>12</formula>
    </cfRule>
  </conditionalFormatting>
  <conditionalFormatting sqref="Q301:T301 Q269:T269 Q237:T237 Q205:T205 Q173:T173 Q141:T141 Q109:T109 Q45:T45">
    <cfRule type="cellIs" dxfId="4352" priority="4206" operator="between">
      <formula>13</formula>
      <formula>16</formula>
    </cfRule>
  </conditionalFormatting>
  <conditionalFormatting sqref="Q301:T301 Q269:T269 Q237:T237 Q205:T205 Q173:T173 Q141:T141 Q109:T109 Q45:T45">
    <cfRule type="cellIs" dxfId="4351" priority="4205" operator="between">
      <formula>17</formula>
      <formula>20</formula>
    </cfRule>
  </conditionalFormatting>
  <conditionalFormatting sqref="Q301:T301 Q269:T269 Q237:T237 Q205:T205 Q173:T173 Q141:T141 Q109:T109 Q45:T45">
    <cfRule type="cellIs" dxfId="4350" priority="4204" operator="between">
      <formula>21</formula>
      <formula>24</formula>
    </cfRule>
  </conditionalFormatting>
  <conditionalFormatting sqref="Q301:T301 Q269:T269 Q237:T237 Q205:T205 Q173:T173 Q141:T141 Q109:T109 Q45:T45">
    <cfRule type="cellIs" dxfId="4349" priority="4203" operator="between">
      <formula>25</formula>
      <formula>28</formula>
    </cfRule>
  </conditionalFormatting>
  <conditionalFormatting sqref="Q301:T301 Q269:T269 Q237:T237 Q205:T205 Q173:T173 Q141:T141 Q109:T109 Q45:T45">
    <cfRule type="cellIs" dxfId="4348" priority="4202" operator="between">
      <formula>29</formula>
      <formula>32</formula>
    </cfRule>
  </conditionalFormatting>
  <conditionalFormatting sqref="AD314:AD320 AD282:AD288 AD250:AD256 AD218:AD224 AD186:AD192 AD154:AD160 AD122:AD128 AD90:AD96 AD58:AD64">
    <cfRule type="cellIs" dxfId="4347" priority="4201" operator="between">
      <formula>1</formula>
      <formula>4</formula>
    </cfRule>
  </conditionalFormatting>
  <conditionalFormatting sqref="AD314:AD320 AD282:AD288 AD250:AD256 AD218:AD224 AD186:AD192 AD154:AD160 AD122:AD128 AD90:AD96 AD58:AD64">
    <cfRule type="cellIs" dxfId="4346" priority="4200" operator="between">
      <formula>5</formula>
      <formula>8</formula>
    </cfRule>
  </conditionalFormatting>
  <conditionalFormatting sqref="AD314:AD320 AD282:AD288 AD250:AD256 AD218:AD224 AD186:AD192 AD154:AD160 AD122:AD128 AD90:AD96 AD58:AD64">
    <cfRule type="cellIs" dxfId="4345" priority="4199" operator="between">
      <formula>9</formula>
      <formula>12</formula>
    </cfRule>
  </conditionalFormatting>
  <conditionalFormatting sqref="AD314:AD320 AD282:AD288 AD250:AD256 AD218:AD224 AD186:AD192 AD154:AD160 AD122:AD128 AD90:AD96 AD58:AD64">
    <cfRule type="cellIs" dxfId="4344" priority="4198" operator="between">
      <formula>13</formula>
      <formula>16</formula>
    </cfRule>
  </conditionalFormatting>
  <conditionalFormatting sqref="AD314:AD320 AD282:AD288 AD250:AD256 AD218:AD224 AD186:AD192 AD154:AD160 AD122:AD128 AD90:AD96 AD58:AD64">
    <cfRule type="cellIs" dxfId="4343" priority="4197" operator="between">
      <formula>17</formula>
      <formula>20</formula>
    </cfRule>
  </conditionalFormatting>
  <conditionalFormatting sqref="AD314:AD320 AD282:AD288 AD250:AD256 AD218:AD224 AD186:AD192 AD154:AD160 AD122:AD128 AD90:AD96 AD58:AD64">
    <cfRule type="cellIs" dxfId="4342" priority="4196" operator="between">
      <formula>21</formula>
      <formula>24</formula>
    </cfRule>
  </conditionalFormatting>
  <conditionalFormatting sqref="AD314:AD320 AD282:AD288 AD250:AD256 AD218:AD224 AD186:AD192 AD154:AD160 AD122:AD128 AD90:AD96 AD58:AD64">
    <cfRule type="cellIs" dxfId="4341" priority="4195" operator="between">
      <formula>25</formula>
      <formula>28</formula>
    </cfRule>
  </conditionalFormatting>
  <conditionalFormatting sqref="AD314:AD320 AD282:AD288 AD250:AD256 AD218:AD224 AD186:AD192 AD154:AD160 AD122:AD128 AD90:AD96 AD58:AD64">
    <cfRule type="cellIs" dxfId="4340" priority="4194" operator="between">
      <formula>29</formula>
      <formula>32</formula>
    </cfRule>
  </conditionalFormatting>
  <conditionalFormatting sqref="U301 U269 U237 U205 U173 U141 U109 U45">
    <cfRule type="cellIs" dxfId="4339" priority="4193" operator="between">
      <formula>1</formula>
      <formula>4</formula>
    </cfRule>
  </conditionalFormatting>
  <conditionalFormatting sqref="U301 U269 U237 U205 U173 U141 U109 U45">
    <cfRule type="cellIs" dxfId="4338" priority="4192" operator="between">
      <formula>5</formula>
      <formula>8</formula>
    </cfRule>
  </conditionalFormatting>
  <conditionalFormatting sqref="U301 U269 U237 U205 U173 U141 U109 U45">
    <cfRule type="cellIs" dxfId="4337" priority="4191" operator="between">
      <formula>9</formula>
      <formula>12</formula>
    </cfRule>
  </conditionalFormatting>
  <conditionalFormatting sqref="U301 U269 U237 U205 U173 U141 U109 U45">
    <cfRule type="cellIs" dxfId="4336" priority="4190" operator="between">
      <formula>13</formula>
      <formula>16</formula>
    </cfRule>
  </conditionalFormatting>
  <conditionalFormatting sqref="U301 U269 U237 U205 U173 U141 U109 U45">
    <cfRule type="cellIs" dxfId="4335" priority="4189" operator="between">
      <formula>17</formula>
      <formula>20</formula>
    </cfRule>
  </conditionalFormatting>
  <conditionalFormatting sqref="U301 U269 U237 U205 U173 U141 U109 U45">
    <cfRule type="cellIs" dxfId="4334" priority="4188" operator="between">
      <formula>21</formula>
      <formula>24</formula>
    </cfRule>
  </conditionalFormatting>
  <conditionalFormatting sqref="U301 U269 U237 U205 U173 U141 U109 U45">
    <cfRule type="cellIs" dxfId="4333" priority="4187" operator="between">
      <formula>25</formula>
      <formula>28</formula>
    </cfRule>
  </conditionalFormatting>
  <conditionalFormatting sqref="U301 U269 U237 U205 U173 U141 U109 U45">
    <cfRule type="cellIs" dxfId="4332" priority="4186" operator="between">
      <formula>29</formula>
      <formula>32</formula>
    </cfRule>
  </conditionalFormatting>
  <conditionalFormatting sqref="Q301:S301 Q269:S269 Q237:S237 Q205:S205 Q173:S173 Q141:S141 Q109:S109 Q45:S45">
    <cfRule type="cellIs" dxfId="4331" priority="4178" operator="between">
      <formula>29</formula>
      <formula>32</formula>
    </cfRule>
    <cfRule type="cellIs" dxfId="4330" priority="4179" operator="between">
      <formula>25</formula>
      <formula>28</formula>
    </cfRule>
    <cfRule type="cellIs" dxfId="4329" priority="4180" operator="between">
      <formula>21</formula>
      <formula>24</formula>
    </cfRule>
    <cfRule type="cellIs" dxfId="4328" priority="4181" operator="between">
      <formula>17</formula>
      <formula>20</formula>
    </cfRule>
    <cfRule type="cellIs" dxfId="4327" priority="4182" operator="between">
      <formula>13</formula>
      <formula>16</formula>
    </cfRule>
    <cfRule type="cellIs" dxfId="4326" priority="4183" operator="between">
      <formula>9</formula>
      <formula>12</formula>
    </cfRule>
    <cfRule type="cellIs" dxfId="4325" priority="4184" operator="between">
      <formula>5</formula>
      <formula>8</formula>
    </cfRule>
    <cfRule type="cellIs" dxfId="4324" priority="4185" operator="between">
      <formula>1</formula>
      <formula>4</formula>
    </cfRule>
  </conditionalFormatting>
  <conditionalFormatting sqref="Q22:S22">
    <cfRule type="cellIs" dxfId="4323" priority="4227" operator="between">
      <formula>29</formula>
      <formula>32</formula>
    </cfRule>
    <cfRule type="cellIs" dxfId="4322" priority="4228" operator="between">
      <formula>25</formula>
      <formula>28</formula>
    </cfRule>
    <cfRule type="cellIs" dxfId="4321" priority="4229" operator="between">
      <formula>21</formula>
      <formula>24</formula>
    </cfRule>
    <cfRule type="cellIs" dxfId="4320" priority="4230" operator="between">
      <formula>17</formula>
      <formula>20</formula>
    </cfRule>
    <cfRule type="cellIs" dxfId="4319" priority="4231" operator="between">
      <formula>13</formula>
      <formula>16</formula>
    </cfRule>
    <cfRule type="cellIs" dxfId="4318" priority="4232" operator="between">
      <formula>9</formula>
      <formula>12</formula>
    </cfRule>
    <cfRule type="cellIs" dxfId="4317" priority="4233" operator="between">
      <formula>5</formula>
      <formula>8</formula>
    </cfRule>
    <cfRule type="cellIs" dxfId="4316" priority="4234" operator="between">
      <formula>1</formula>
      <formula>4</formula>
    </cfRule>
  </conditionalFormatting>
  <conditionalFormatting sqref="CO73:CO104 CS73:CS104 CW73:CW104 DA73:DA104 DE73:DE104 DI73:DI104">
    <cfRule type="cellIs" dxfId="4315" priority="4219" operator="between">
      <formula>29</formula>
      <formula>32</formula>
    </cfRule>
    <cfRule type="cellIs" dxfId="4314" priority="4220" operator="between">
      <formula>25</formula>
      <formula>28</formula>
    </cfRule>
    <cfRule type="cellIs" dxfId="4313" priority="4221" operator="between">
      <formula>21</formula>
      <formula>24</formula>
    </cfRule>
    <cfRule type="cellIs" dxfId="4312" priority="4222" operator="between">
      <formula>17</formula>
      <formula>20</formula>
    </cfRule>
    <cfRule type="cellIs" dxfId="4311" priority="4223" operator="between">
      <formula>13</formula>
      <formula>16</formula>
    </cfRule>
    <cfRule type="cellIs" dxfId="4310" priority="4224" operator="between">
      <formula>9</formula>
      <formula>12</formula>
    </cfRule>
    <cfRule type="cellIs" dxfId="4309" priority="4225" operator="between">
      <formula>5</formula>
      <formula>8</formula>
    </cfRule>
    <cfRule type="cellIs" dxfId="4308" priority="4226" operator="between">
      <formula>1</formula>
      <formula>4</formula>
    </cfRule>
  </conditionalFormatting>
  <conditionalFormatting sqref="D280:E281 D216:E217 D184:E185 D152:E153 D120:E121 D37:E37 D56:E57 E38:E42 E44:E50 D87:E89 E78 E117 E119 E149 E151 E183 E213 E215 D247:E249 D311:E313 E279 E52 D69:E76 D80:E85 D77:D78 D101:E107 D109:E116 D133:E145 D147:E148 D165:E174 D176:E178 D180:E181 D197:E206 D208:E212 E232 E237 D229:E231 D233:E236 D239:E241 D243:E245 D269:E269 D271:E277 D261:E267 D293:E301 D303:E303 D305:E309">
    <cfRule type="containsText" dxfId="4307" priority="4218" operator="containsText" text="TBD">
      <formula>NOT(ISERROR(SEARCH("TBD",D37)))</formula>
    </cfRule>
  </conditionalFormatting>
  <conditionalFormatting sqref="H303:O303 H271:O271 H239:O239 H143:O143 H111:O111 H47:O47">
    <cfRule type="cellIs" dxfId="4306" priority="4177" operator="between">
      <formula>1</formula>
      <formula>4</formula>
    </cfRule>
  </conditionalFormatting>
  <conditionalFormatting sqref="H303:O303 H271:O271 H239:O239 H143:O143 H111:O111 H47:O47">
    <cfRule type="cellIs" dxfId="4305" priority="4176" operator="between">
      <formula>5</formula>
      <formula>8</formula>
    </cfRule>
  </conditionalFormatting>
  <conditionalFormatting sqref="H303:O303 H271:O271 H239:O239 H143:O143 H111:O111 H47:O47">
    <cfRule type="cellIs" dxfId="4304" priority="4175" operator="between">
      <formula>9</formula>
      <formula>12</formula>
    </cfRule>
  </conditionalFormatting>
  <conditionalFormatting sqref="H303:O303 H271:O271 H239:O239 H143:O143 H111:O111 H47:O47">
    <cfRule type="cellIs" dxfId="4303" priority="4174" operator="between">
      <formula>13</formula>
      <formula>16</formula>
    </cfRule>
  </conditionalFormatting>
  <conditionalFormatting sqref="H303:O303 H271:O271 H239:O239 H143:O143 H111:O111 H47:O47">
    <cfRule type="cellIs" dxfId="4302" priority="4173" operator="between">
      <formula>17</formula>
      <formula>20</formula>
    </cfRule>
  </conditionalFormatting>
  <conditionalFormatting sqref="H303:O303 H271:O271 H239:O239 H143:O143 H111:O111 H47:O47">
    <cfRule type="cellIs" dxfId="4301" priority="4172" operator="between">
      <formula>21</formula>
      <formula>24</formula>
    </cfRule>
  </conditionalFormatting>
  <conditionalFormatting sqref="H303:O303 H271:O271 H239:O239 H143:O143 H111:O111 H47:O47">
    <cfRule type="cellIs" dxfId="4300" priority="4171" operator="between">
      <formula>25</formula>
      <formula>28</formula>
    </cfRule>
  </conditionalFormatting>
  <conditionalFormatting sqref="H303:O303 H271:O271 H239:O239 H143:O143 H111:O111 H47:O47">
    <cfRule type="cellIs" dxfId="4299" priority="4170" operator="between">
      <formula>29</formula>
      <formula>32</formula>
    </cfRule>
  </conditionalFormatting>
  <conditionalFormatting sqref="Q303 Q271 Q239 Q143 Q111 Q47">
    <cfRule type="cellIs" dxfId="4298" priority="4169" operator="between">
      <formula>1</formula>
      <formula>4</formula>
    </cfRule>
  </conditionalFormatting>
  <conditionalFormatting sqref="Q303 Q271 Q239 Q143 Q111 Q47">
    <cfRule type="cellIs" dxfId="4297" priority="4168" operator="between">
      <formula>5</formula>
      <formula>8</formula>
    </cfRule>
  </conditionalFormatting>
  <conditionalFormatting sqref="Q303 Q271 Q239 Q143 Q111 Q47">
    <cfRule type="cellIs" dxfId="4296" priority="4167" operator="between">
      <formula>9</formula>
      <formula>12</formula>
    </cfRule>
  </conditionalFormatting>
  <conditionalFormatting sqref="Q303 Q271 Q239 Q143 Q111 Q47">
    <cfRule type="cellIs" dxfId="4295" priority="4166" operator="between">
      <formula>13</formula>
      <formula>16</formula>
    </cfRule>
  </conditionalFormatting>
  <conditionalFormatting sqref="Q303 Q271 Q239 Q143 Q111 Q47">
    <cfRule type="cellIs" dxfId="4294" priority="4165" operator="between">
      <formula>17</formula>
      <formula>20</formula>
    </cfRule>
  </conditionalFormatting>
  <conditionalFormatting sqref="Q303 Q271 Q239 Q143 Q111 Q47">
    <cfRule type="cellIs" dxfId="4293" priority="4164" operator="between">
      <formula>21</formula>
      <formula>24</formula>
    </cfRule>
  </conditionalFormatting>
  <conditionalFormatting sqref="Q303 Q271 Q239 Q143 Q111 Q47">
    <cfRule type="cellIs" dxfId="4292" priority="4163" operator="between">
      <formula>25</formula>
      <formula>28</formula>
    </cfRule>
  </conditionalFormatting>
  <conditionalFormatting sqref="Q303 Q271 Q239 Q143 Q111 Q47">
    <cfRule type="cellIs" dxfId="4291" priority="4162" operator="between">
      <formula>29</formula>
      <formula>32</formula>
    </cfRule>
  </conditionalFormatting>
  <conditionalFormatting sqref="R303:S303 R271:S271 R239:S239 R143:S143 R111:S111 R47:S47">
    <cfRule type="cellIs" dxfId="4290" priority="4161" operator="between">
      <formula>1</formula>
      <formula>4</formula>
    </cfRule>
  </conditionalFormatting>
  <conditionalFormatting sqref="R303:S303 R271:S271 R239:S239 R143:S143 R111:S111 R47:S47">
    <cfRule type="cellIs" dxfId="4289" priority="4160" operator="between">
      <formula>5</formula>
      <formula>8</formula>
    </cfRule>
  </conditionalFormatting>
  <conditionalFormatting sqref="R303:S303 R271:S271 R239:S239 R143:S143 R111:S111 R47:S47">
    <cfRule type="cellIs" dxfId="4288" priority="4159" operator="between">
      <formula>9</formula>
      <formula>12</formula>
    </cfRule>
  </conditionalFormatting>
  <conditionalFormatting sqref="R303:S303 R271:S271 R239:S239 R143:S143 R111:S111 R47:S47">
    <cfRule type="cellIs" dxfId="4287" priority="4158" operator="between">
      <formula>13</formula>
      <formula>16</formula>
    </cfRule>
  </conditionalFormatting>
  <conditionalFormatting sqref="R303:S303 R271:S271 R239:S239 R143:S143 R111:S111 R47:S47">
    <cfRule type="cellIs" dxfId="4286" priority="4157" operator="between">
      <formula>17</formula>
      <formula>20</formula>
    </cfRule>
  </conditionalFormatting>
  <conditionalFormatting sqref="R303:S303 R271:S271 R239:S239 R143:S143 R111:S111 R47:S47">
    <cfRule type="cellIs" dxfId="4285" priority="4156" operator="between">
      <formula>21</formula>
      <formula>24</formula>
    </cfRule>
  </conditionalFormatting>
  <conditionalFormatting sqref="R303:S303 R271:S271 R239:S239 R143:S143 R111:S111 R47:S47">
    <cfRule type="cellIs" dxfId="4284" priority="4155" operator="between">
      <formula>25</formula>
      <formula>28</formula>
    </cfRule>
  </conditionalFormatting>
  <conditionalFormatting sqref="R303:S303 R271:S271 R239:S239 R143:S143 R111:S111 R47:S47">
    <cfRule type="cellIs" dxfId="4283" priority="4154" operator="between">
      <formula>29</formula>
      <formula>32</formula>
    </cfRule>
  </conditionalFormatting>
  <conditionalFormatting sqref="U303 U271 U239 U143 U111 U47">
    <cfRule type="cellIs" dxfId="4282" priority="4153" operator="between">
      <formula>1</formula>
      <formula>4</formula>
    </cfRule>
  </conditionalFormatting>
  <conditionalFormatting sqref="U303 U271 U239 U143 U111 U47">
    <cfRule type="cellIs" dxfId="4281" priority="4152" operator="between">
      <formula>5</formula>
      <formula>8</formula>
    </cfRule>
  </conditionalFormatting>
  <conditionalFormatting sqref="U303 U271 U239 U143 U111 U47">
    <cfRule type="cellIs" dxfId="4280" priority="4151" operator="between">
      <formula>9</formula>
      <formula>12</formula>
    </cfRule>
  </conditionalFormatting>
  <conditionalFormatting sqref="U303 U271 U239 U143 U111 U47">
    <cfRule type="cellIs" dxfId="4279" priority="4150" operator="between">
      <formula>13</formula>
      <formula>16</formula>
    </cfRule>
  </conditionalFormatting>
  <conditionalFormatting sqref="U303 U271 U239 U143 U111 U47">
    <cfRule type="cellIs" dxfId="4278" priority="4149" operator="between">
      <formula>17</formula>
      <formula>20</formula>
    </cfRule>
  </conditionalFormatting>
  <conditionalFormatting sqref="U303 U271 U239 U143 U111 U47">
    <cfRule type="cellIs" dxfId="4277" priority="4148" operator="between">
      <formula>21</formula>
      <formula>24</formula>
    </cfRule>
  </conditionalFormatting>
  <conditionalFormatting sqref="U303 U271 U239 U143 U111 U47">
    <cfRule type="cellIs" dxfId="4276" priority="4147" operator="between">
      <formula>25</formula>
      <formula>28</formula>
    </cfRule>
  </conditionalFormatting>
  <conditionalFormatting sqref="U303 U271 U239 U143 U111 U47">
    <cfRule type="cellIs" dxfId="4275" priority="4146" operator="between">
      <formula>29</formula>
      <formula>32</formula>
    </cfRule>
  </conditionalFormatting>
  <conditionalFormatting sqref="Q303:S303 Q271:S271 Q239:S239 Q143:S143 Q111:S111 Q47:S47">
    <cfRule type="cellIs" dxfId="4274" priority="4138" operator="between">
      <formula>29</formula>
      <formula>32</formula>
    </cfRule>
    <cfRule type="cellIs" dxfId="4273" priority="4139" operator="between">
      <formula>25</formula>
      <formula>28</formula>
    </cfRule>
    <cfRule type="cellIs" dxfId="4272" priority="4140" operator="between">
      <formula>21</formula>
      <formula>24</formula>
    </cfRule>
    <cfRule type="cellIs" dxfId="4271" priority="4141" operator="between">
      <formula>17</formula>
      <formula>20</formula>
    </cfRule>
    <cfRule type="cellIs" dxfId="4270" priority="4142" operator="between">
      <formula>13</formula>
      <formula>16</formula>
    </cfRule>
    <cfRule type="cellIs" dxfId="4269" priority="4143" operator="between">
      <formula>9</formula>
      <formula>12</formula>
    </cfRule>
    <cfRule type="cellIs" dxfId="4268" priority="4144" operator="between">
      <formula>5</formula>
      <formula>8</formula>
    </cfRule>
    <cfRule type="cellIs" dxfId="4267" priority="4145" operator="between">
      <formula>1</formula>
      <formula>4</formula>
    </cfRule>
  </conditionalFormatting>
  <conditionalFormatting sqref="H297:O297 H265:O265 H233:O233 H201:O201 H169:O169 H137:O137 H105:O105 H73:O73 H41:O41">
    <cfRule type="cellIs" dxfId="4266" priority="4137" operator="between">
      <formula>1</formula>
      <formula>4</formula>
    </cfRule>
  </conditionalFormatting>
  <conditionalFormatting sqref="H297:O297 H265:O265 H233:O233 H201:O201 H169:O169 H137:O137 H105:O105 H73:O73 H41:O41">
    <cfRule type="cellIs" dxfId="4265" priority="4136" operator="between">
      <formula>5</formula>
      <formula>8</formula>
    </cfRule>
  </conditionalFormatting>
  <conditionalFormatting sqref="H297:O297 H265:O265 H233:O233 H201:O201 H169:O169 H137:O137 H105:O105 H73:O73 H41:O41">
    <cfRule type="cellIs" dxfId="4264" priority="4135" operator="between">
      <formula>9</formula>
      <formula>12</formula>
    </cfRule>
  </conditionalFormatting>
  <conditionalFormatting sqref="H297:O297 H265:O265 H233:O233 H201:O201 H169:O169 H137:O137 H105:O105 H73:O73 H41:O41">
    <cfRule type="cellIs" dxfId="4263" priority="4134" operator="between">
      <formula>13</formula>
      <formula>16</formula>
    </cfRule>
  </conditionalFormatting>
  <conditionalFormatting sqref="H297:O297 H265:O265 H233:O233 H201:O201 H169:O169 H137:O137 H105:O105 H73:O73 H41:O41">
    <cfRule type="cellIs" dxfId="4262" priority="4133" operator="between">
      <formula>17</formula>
      <formula>20</formula>
    </cfRule>
  </conditionalFormatting>
  <conditionalFormatting sqref="H297:O297 H265:O265 H233:O233 H201:O201 H169:O169 H137:O137 H105:O105 H73:O73 H41:O41">
    <cfRule type="cellIs" dxfId="4261" priority="4132" operator="between">
      <formula>21</formula>
      <formula>24</formula>
    </cfRule>
  </conditionalFormatting>
  <conditionalFormatting sqref="H297:O297 H265:O265 H233:O233 H201:O201 H169:O169 H137:O137 H105:O105 H73:O73 H41:O41">
    <cfRule type="cellIs" dxfId="4260" priority="4131" operator="between">
      <formula>25</formula>
      <formula>28</formula>
    </cfRule>
  </conditionalFormatting>
  <conditionalFormatting sqref="H297:O297 H265:O265 H233:O233 H201:O201 H169:O169 H137:O137 H105:O105 H73:O73 H41:O41">
    <cfRule type="cellIs" dxfId="4259" priority="4130" operator="between">
      <formula>29</formula>
      <formula>32</formula>
    </cfRule>
  </conditionalFormatting>
  <conditionalFormatting sqref="Q297 Q265 Q233 Q201 Q169 Q137 Q105 Q73 Q41">
    <cfRule type="cellIs" dxfId="4258" priority="4129" operator="between">
      <formula>1</formula>
      <formula>4</formula>
    </cfRule>
  </conditionalFormatting>
  <conditionalFormatting sqref="Q297 Q265 Q233 Q201 Q169 Q137 Q105 Q73 Q41">
    <cfRule type="cellIs" dxfId="4257" priority="4128" operator="between">
      <formula>5</formula>
      <formula>8</formula>
    </cfRule>
  </conditionalFormatting>
  <conditionalFormatting sqref="Q297 Q265 Q233 Q201 Q169 Q137 Q105 Q73 Q41">
    <cfRule type="cellIs" dxfId="4256" priority="4127" operator="between">
      <formula>9</formula>
      <formula>12</formula>
    </cfRule>
  </conditionalFormatting>
  <conditionalFormatting sqref="Q297 Q265 Q233 Q201 Q169 Q137 Q105 Q73 Q41">
    <cfRule type="cellIs" dxfId="4255" priority="4126" operator="between">
      <formula>13</formula>
      <formula>16</formula>
    </cfRule>
  </conditionalFormatting>
  <conditionalFormatting sqref="Q297 Q265 Q233 Q201 Q169 Q137 Q105 Q73 Q41">
    <cfRule type="cellIs" dxfId="4254" priority="4125" operator="between">
      <formula>17</formula>
      <formula>20</formula>
    </cfRule>
  </conditionalFormatting>
  <conditionalFormatting sqref="Q297 Q265 Q233 Q201 Q169 Q137 Q105 Q73 Q41">
    <cfRule type="cellIs" dxfId="4253" priority="4124" operator="between">
      <formula>21</formula>
      <formula>24</formula>
    </cfRule>
  </conditionalFormatting>
  <conditionalFormatting sqref="Q297 Q265 Q233 Q201 Q169 Q137 Q105 Q73 Q41">
    <cfRule type="cellIs" dxfId="4252" priority="4123" operator="between">
      <formula>25</formula>
      <formula>28</formula>
    </cfRule>
  </conditionalFormatting>
  <conditionalFormatting sqref="Q297 Q265 Q233 Q201 Q169 Q137 Q105 Q73 Q41">
    <cfRule type="cellIs" dxfId="4251" priority="4122" operator="between">
      <formula>29</formula>
      <formula>32</formula>
    </cfRule>
  </conditionalFormatting>
  <conditionalFormatting sqref="R297:S297 R265:S265 R233:S233 R201:S201 R169:S169 R137:S137 R105:S105 R73:S73 R41:S41">
    <cfRule type="cellIs" dxfId="4250" priority="4121" operator="between">
      <formula>1</formula>
      <formula>4</formula>
    </cfRule>
  </conditionalFormatting>
  <conditionalFormatting sqref="R297:S297 R265:S265 R233:S233 R201:S201 R169:S169 R137:S137 R105:S105 R73:S73 R41:S41">
    <cfRule type="cellIs" dxfId="4249" priority="4120" operator="between">
      <formula>5</formula>
      <formula>8</formula>
    </cfRule>
  </conditionalFormatting>
  <conditionalFormatting sqref="R297:S297 R265:S265 R233:S233 R201:S201 R169:S169 R137:S137 R105:S105 R73:S73 R41:S41">
    <cfRule type="cellIs" dxfId="4248" priority="4119" operator="between">
      <formula>9</formula>
      <formula>12</formula>
    </cfRule>
  </conditionalFormatting>
  <conditionalFormatting sqref="R297:S297 R265:S265 R233:S233 R201:S201 R169:S169 R137:S137 R105:S105 R73:S73 R41:S41">
    <cfRule type="cellIs" dxfId="4247" priority="4118" operator="between">
      <formula>13</formula>
      <formula>16</formula>
    </cfRule>
  </conditionalFormatting>
  <conditionalFormatting sqref="R297:S297 R265:S265 R233:S233 R201:S201 R169:S169 R137:S137 R105:S105 R73:S73 R41:S41">
    <cfRule type="cellIs" dxfId="4246" priority="4117" operator="between">
      <formula>17</formula>
      <formula>20</formula>
    </cfRule>
  </conditionalFormatting>
  <conditionalFormatting sqref="R297:S297 R265:S265 R233:S233 R201:S201 R169:S169 R137:S137 R105:S105 R73:S73 R41:S41">
    <cfRule type="cellIs" dxfId="4245" priority="4116" operator="between">
      <formula>21</formula>
      <formula>24</formula>
    </cfRule>
  </conditionalFormatting>
  <conditionalFormatting sqref="R297:S297 R265:S265 R233:S233 R201:S201 R169:S169 R137:S137 R105:S105 R73:S73 R41:S41">
    <cfRule type="cellIs" dxfId="4244" priority="4115" operator="between">
      <formula>25</formula>
      <formula>28</formula>
    </cfRule>
  </conditionalFormatting>
  <conditionalFormatting sqref="R297:S297 R265:S265 R233:S233 R201:S201 R169:S169 R137:S137 R105:S105 R73:S73 R41:S41">
    <cfRule type="cellIs" dxfId="4243" priority="4114" operator="between">
      <formula>29</formula>
      <formula>32</formula>
    </cfRule>
  </conditionalFormatting>
  <conditionalFormatting sqref="U297 U265 U233 U201 U169 U137 U105 U73 U41">
    <cfRule type="cellIs" dxfId="4242" priority="4113" operator="between">
      <formula>1</formula>
      <formula>4</formula>
    </cfRule>
  </conditionalFormatting>
  <conditionalFormatting sqref="U297 U265 U233 U201 U169 U137 U105 U73 U41">
    <cfRule type="cellIs" dxfId="4241" priority="4112" operator="between">
      <formula>5</formula>
      <formula>8</formula>
    </cfRule>
  </conditionalFormatting>
  <conditionalFormatting sqref="U297 U265 U233 U201 U169 U137 U105 U73 U41">
    <cfRule type="cellIs" dxfId="4240" priority="4111" operator="between">
      <formula>9</formula>
      <formula>12</formula>
    </cfRule>
  </conditionalFormatting>
  <conditionalFormatting sqref="U297 U265 U233 U201 U169 U137 U105 U73 U41">
    <cfRule type="cellIs" dxfId="4239" priority="4110" operator="between">
      <formula>13</formula>
      <formula>16</formula>
    </cfRule>
  </conditionalFormatting>
  <conditionalFormatting sqref="U297 U265 U233 U201 U169 U137 U105 U73 U41">
    <cfRule type="cellIs" dxfId="4238" priority="4109" operator="between">
      <formula>17</formula>
      <formula>20</formula>
    </cfRule>
  </conditionalFormatting>
  <conditionalFormatting sqref="U297 U265 U233 U201 U169 U137 U105 U73 U41">
    <cfRule type="cellIs" dxfId="4237" priority="4108" operator="between">
      <formula>21</formula>
      <formula>24</formula>
    </cfRule>
  </conditionalFormatting>
  <conditionalFormatting sqref="U297 U265 U233 U201 U169 U137 U105 U73 U41">
    <cfRule type="cellIs" dxfId="4236" priority="4107" operator="between">
      <formula>25</formula>
      <formula>28</formula>
    </cfRule>
  </conditionalFormatting>
  <conditionalFormatting sqref="U297 U265 U233 U201 U169 U137 U105 U73 U41">
    <cfRule type="cellIs" dxfId="4235" priority="4106" operator="between">
      <formula>29</formula>
      <formula>32</formula>
    </cfRule>
  </conditionalFormatting>
  <conditionalFormatting sqref="Q297:S297 Q265:S265 Q233:S233 Q201:S201 Q169:S169 Q137:S137 Q105:S105 Q73:S73 Q41:S41">
    <cfRule type="cellIs" dxfId="4234" priority="4098" operator="between">
      <formula>29</formula>
      <formula>32</formula>
    </cfRule>
    <cfRule type="cellIs" dxfId="4233" priority="4099" operator="between">
      <formula>25</formula>
      <formula>28</formula>
    </cfRule>
    <cfRule type="cellIs" dxfId="4232" priority="4100" operator="between">
      <formula>21</formula>
      <formula>24</formula>
    </cfRule>
    <cfRule type="cellIs" dxfId="4231" priority="4101" operator="between">
      <formula>17</formula>
      <formula>20</formula>
    </cfRule>
    <cfRule type="cellIs" dxfId="4230" priority="4102" operator="between">
      <formula>13</formula>
      <formula>16</formula>
    </cfRule>
    <cfRule type="cellIs" dxfId="4229" priority="4103" operator="between">
      <formula>9</formula>
      <formula>12</formula>
    </cfRule>
    <cfRule type="cellIs" dxfId="4228" priority="4104" operator="between">
      <formula>5</formula>
      <formula>8</formula>
    </cfRule>
    <cfRule type="cellIs" dxfId="4227" priority="4105" operator="between">
      <formula>1</formula>
      <formula>4</formula>
    </cfRule>
  </conditionalFormatting>
  <conditionalFormatting sqref="H299:O299 H267:O267 H235:O235 H203:O203 H171:O171 H139:O139 H107:O107 H75:O75">
    <cfRule type="cellIs" dxfId="4226" priority="4097" operator="between">
      <formula>1</formula>
      <formula>4</formula>
    </cfRule>
  </conditionalFormatting>
  <conditionalFormatting sqref="H299:O299 H267:O267 H235:O235 H203:O203 H171:O171 H139:O139 H107:O107 H75:O75">
    <cfRule type="cellIs" dxfId="4225" priority="4096" operator="between">
      <formula>5</formula>
      <formula>8</formula>
    </cfRule>
  </conditionalFormatting>
  <conditionalFormatting sqref="H299:O299 H267:O267 H235:O235 H203:O203 H171:O171 H139:O139 H107:O107 H75:O75">
    <cfRule type="cellIs" dxfId="4224" priority="4095" operator="between">
      <formula>9</formula>
      <formula>12</formula>
    </cfRule>
  </conditionalFormatting>
  <conditionalFormatting sqref="H299:O299 H267:O267 H235:O235 H203:O203 H171:O171 H139:O139 H107:O107 H75:O75">
    <cfRule type="cellIs" dxfId="4223" priority="4094" operator="between">
      <formula>13</formula>
      <formula>16</formula>
    </cfRule>
  </conditionalFormatting>
  <conditionalFormatting sqref="H299:O299 H267:O267 H235:O235 H203:O203 H171:O171 H139:O139 H107:O107 H75:O75">
    <cfRule type="cellIs" dxfId="4222" priority="4093" operator="between">
      <formula>17</formula>
      <formula>20</formula>
    </cfRule>
  </conditionalFormatting>
  <conditionalFormatting sqref="H299:O299 H267:O267 H235:O235 H203:O203 H171:O171 H139:O139 H107:O107 H75:O75">
    <cfRule type="cellIs" dxfId="4221" priority="4092" operator="between">
      <formula>21</formula>
      <formula>24</formula>
    </cfRule>
  </conditionalFormatting>
  <conditionalFormatting sqref="H299:O299 H267:O267 H235:O235 H203:O203 H171:O171 H139:O139 H107:O107 H75:O75">
    <cfRule type="cellIs" dxfId="4220" priority="4091" operator="between">
      <formula>25</formula>
      <formula>28</formula>
    </cfRule>
  </conditionalFormatting>
  <conditionalFormatting sqref="H299:O299 H267:O267 H235:O235 H203:O203 H171:O171 H139:O139 H107:O107 H75:O75">
    <cfRule type="cellIs" dxfId="4219" priority="4090" operator="between">
      <formula>29</formula>
      <formula>32</formula>
    </cfRule>
  </conditionalFormatting>
  <conditionalFormatting sqref="Q299 Q267 Q235 Q203 Q171 Q139 Q107 Q75">
    <cfRule type="cellIs" dxfId="4218" priority="4089" operator="between">
      <formula>1</formula>
      <formula>4</formula>
    </cfRule>
  </conditionalFormatting>
  <conditionalFormatting sqref="Q299 Q267 Q235 Q203 Q171 Q139 Q107 Q75">
    <cfRule type="cellIs" dxfId="4217" priority="4088" operator="between">
      <formula>5</formula>
      <formula>8</formula>
    </cfRule>
  </conditionalFormatting>
  <conditionalFormatting sqref="Q299 Q267 Q235 Q203 Q171 Q139 Q107 Q75">
    <cfRule type="cellIs" dxfId="4216" priority="4087" operator="between">
      <formula>9</formula>
      <formula>12</formula>
    </cfRule>
  </conditionalFormatting>
  <conditionalFormatting sqref="Q299 Q267 Q235 Q203 Q171 Q139 Q107 Q75">
    <cfRule type="cellIs" dxfId="4215" priority="4086" operator="between">
      <formula>13</formula>
      <formula>16</formula>
    </cfRule>
  </conditionalFormatting>
  <conditionalFormatting sqref="Q299 Q267 Q235 Q203 Q171 Q139 Q107 Q75">
    <cfRule type="cellIs" dxfId="4214" priority="4085" operator="between">
      <formula>17</formula>
      <formula>20</formula>
    </cfRule>
  </conditionalFormatting>
  <conditionalFormatting sqref="Q299 Q267 Q235 Q203 Q171 Q139 Q107 Q75">
    <cfRule type="cellIs" dxfId="4213" priority="4084" operator="between">
      <formula>21</formula>
      <formula>24</formula>
    </cfRule>
  </conditionalFormatting>
  <conditionalFormatting sqref="Q299 Q267 Q235 Q203 Q171 Q139 Q107 Q75">
    <cfRule type="cellIs" dxfId="4212" priority="4083" operator="between">
      <formula>25</formula>
      <formula>28</formula>
    </cfRule>
  </conditionalFormatting>
  <conditionalFormatting sqref="Q299 Q267 Q235 Q203 Q171 Q139 Q107 Q75">
    <cfRule type="cellIs" dxfId="4211" priority="4082" operator="between">
      <formula>29</formula>
      <formula>32</formula>
    </cfRule>
  </conditionalFormatting>
  <conditionalFormatting sqref="R299:S299 R267:S267 R235:S235 R203:S203 R171:S171 R139:S139 R107:S107 R75:S75">
    <cfRule type="cellIs" dxfId="4210" priority="4081" operator="between">
      <formula>1</formula>
      <formula>4</formula>
    </cfRule>
  </conditionalFormatting>
  <conditionalFormatting sqref="R299:S299 R267:S267 R235:S235 R203:S203 R171:S171 R139:S139 R107:S107 R75:S75">
    <cfRule type="cellIs" dxfId="4209" priority="4080" operator="between">
      <formula>5</formula>
      <formula>8</formula>
    </cfRule>
  </conditionalFormatting>
  <conditionalFormatting sqref="R299:S299 R267:S267 R235:S235 R203:S203 R171:S171 R139:S139 R107:S107 R75:S75">
    <cfRule type="cellIs" dxfId="4208" priority="4079" operator="between">
      <formula>9</formula>
      <formula>12</formula>
    </cfRule>
  </conditionalFormatting>
  <conditionalFormatting sqref="R299:S299 R267:S267 R235:S235 R203:S203 R171:S171 R139:S139 R107:S107 R75:S75">
    <cfRule type="cellIs" dxfId="4207" priority="4078" operator="between">
      <formula>13</formula>
      <formula>16</formula>
    </cfRule>
  </conditionalFormatting>
  <conditionalFormatting sqref="R299:S299 R267:S267 R235:S235 R203:S203 R171:S171 R139:S139 R107:S107 R75:S75">
    <cfRule type="cellIs" dxfId="4206" priority="4077" operator="between">
      <formula>17</formula>
      <formula>20</formula>
    </cfRule>
  </conditionalFormatting>
  <conditionalFormatting sqref="R299:S299 R267:S267 R235:S235 R203:S203 R171:S171 R139:S139 R107:S107 R75:S75">
    <cfRule type="cellIs" dxfId="4205" priority="4076" operator="between">
      <formula>21</formula>
      <formula>24</formula>
    </cfRule>
  </conditionalFormatting>
  <conditionalFormatting sqref="R299:S299 R267:S267 R235:S235 R203:S203 R171:S171 R139:S139 R107:S107 R75:S75">
    <cfRule type="cellIs" dxfId="4204" priority="4075" operator="between">
      <formula>25</formula>
      <formula>28</formula>
    </cfRule>
  </conditionalFormatting>
  <conditionalFormatting sqref="R299:S299 R267:S267 R235:S235 R203:S203 R171:S171 R139:S139 R107:S107 R75:S75">
    <cfRule type="cellIs" dxfId="4203" priority="4074" operator="between">
      <formula>29</formula>
      <formula>32</formula>
    </cfRule>
  </conditionalFormatting>
  <conditionalFormatting sqref="H295:O295 H263:O263 H231:O231 H199:O199 H167:O167 H135:O135 H103:O103 H71:O71 H39:O39">
    <cfRule type="cellIs" dxfId="4202" priority="3617" operator="between">
      <formula>1</formula>
      <formula>4</formula>
    </cfRule>
  </conditionalFormatting>
  <conditionalFormatting sqref="H295:O295 H263:O263 H231:O231 H199:O199 H167:O167 H135:O135 H103:O103 H71:O71 H39:O39">
    <cfRule type="cellIs" dxfId="4201" priority="3616" operator="between">
      <formula>5</formula>
      <formula>8</formula>
    </cfRule>
  </conditionalFormatting>
  <conditionalFormatting sqref="H295:O295 H263:O263 H231:O231 H199:O199 H167:O167 H135:O135 H103:O103 H71:O71 H39:O39">
    <cfRule type="cellIs" dxfId="4200" priority="3615" operator="between">
      <formula>9</formula>
      <formula>12</formula>
    </cfRule>
  </conditionalFormatting>
  <conditionalFormatting sqref="H295:O295 H263:O263 H231:O231 H199:O199 H167:O167 H135:O135 H103:O103 H71:O71 H39:O39">
    <cfRule type="cellIs" dxfId="4199" priority="3614" operator="between">
      <formula>13</formula>
      <formula>16</formula>
    </cfRule>
  </conditionalFormatting>
  <conditionalFormatting sqref="H295:O295 H263:O263 H231:O231 H199:O199 H167:O167 H135:O135 H103:O103 H71:O71 H39:O39">
    <cfRule type="cellIs" dxfId="4198" priority="3613" operator="between">
      <formula>17</formula>
      <formula>20</formula>
    </cfRule>
  </conditionalFormatting>
  <conditionalFormatting sqref="H295:O295 H263:O263 H231:O231 H199:O199 H167:O167 H135:O135 H103:O103 H71:O71 H39:O39">
    <cfRule type="cellIs" dxfId="4197" priority="3612" operator="between">
      <formula>21</formula>
      <formula>24</formula>
    </cfRule>
  </conditionalFormatting>
  <conditionalFormatting sqref="H295:O295 H263:O263 H231:O231 H199:O199 H167:O167 H135:O135 H103:O103 H71:O71 H39:O39">
    <cfRule type="cellIs" dxfId="4196" priority="3611" operator="between">
      <formula>25</formula>
      <formula>28</formula>
    </cfRule>
  </conditionalFormatting>
  <conditionalFormatting sqref="H295:O295 H263:O263 H231:O231 H199:O199 H167:O167 H135:O135 H103:O103 H71:O71 H39:O39">
    <cfRule type="cellIs" dxfId="4195" priority="3610" operator="between">
      <formula>29</formula>
      <formula>32</formula>
    </cfRule>
  </conditionalFormatting>
  <conditionalFormatting sqref="Q299:S299 Q267:S267 Q235:S235 Q203:S203 Q171:S171 Q139:S139 Q107:S107 Q75:S75">
    <cfRule type="cellIs" dxfId="4194" priority="4058" operator="between">
      <formula>29</formula>
      <formula>32</formula>
    </cfRule>
    <cfRule type="cellIs" dxfId="4193" priority="4059" operator="between">
      <formula>25</formula>
      <formula>28</formula>
    </cfRule>
    <cfRule type="cellIs" dxfId="4192" priority="4060" operator="between">
      <formula>21</formula>
      <formula>24</formula>
    </cfRule>
    <cfRule type="cellIs" dxfId="4191" priority="4061" operator="between">
      <formula>17</formula>
      <formula>20</formula>
    </cfRule>
    <cfRule type="cellIs" dxfId="4190" priority="4062" operator="between">
      <formula>13</formula>
      <formula>16</formula>
    </cfRule>
    <cfRule type="cellIs" dxfId="4189" priority="4063" operator="between">
      <formula>9</formula>
      <formula>12</formula>
    </cfRule>
    <cfRule type="cellIs" dxfId="4188" priority="4064" operator="between">
      <formula>5</formula>
      <formula>8</formula>
    </cfRule>
    <cfRule type="cellIs" dxfId="4187" priority="4065" operator="between">
      <formula>1</formula>
      <formula>4</formula>
    </cfRule>
  </conditionalFormatting>
  <conditionalFormatting sqref="R295:S295 R263:S263 R231:S231 R199:S199 R167:S167 R135:S135 R103:S103 R71:S71 R39:S39">
    <cfRule type="cellIs" dxfId="4186" priority="3601" operator="between">
      <formula>1</formula>
      <formula>4</formula>
    </cfRule>
  </conditionalFormatting>
  <conditionalFormatting sqref="R295:S295 R263:S263 R231:S231 R199:S199 R167:S167 R135:S135 R103:S103 R71:S71 R39:S39">
    <cfRule type="cellIs" dxfId="4185" priority="3600" operator="between">
      <formula>5</formula>
      <formula>8</formula>
    </cfRule>
  </conditionalFormatting>
  <conditionalFormatting sqref="R295:S295 R263:S263 R231:S231 R199:S199 R167:S167 R135:S135 R103:S103 R71:S71 R39:S39">
    <cfRule type="cellIs" dxfId="4184" priority="3599" operator="between">
      <formula>9</formula>
      <formula>12</formula>
    </cfRule>
  </conditionalFormatting>
  <conditionalFormatting sqref="R295:S295 R263:S263 R231:S231 R199:S199 R167:S167 R135:S135 R103:S103 R71:S71 R39:S39">
    <cfRule type="cellIs" dxfId="4183" priority="3598" operator="between">
      <formula>13</formula>
      <formula>16</formula>
    </cfRule>
  </conditionalFormatting>
  <conditionalFormatting sqref="R295:S295 R263:S263 R231:S231 R199:S199 R167:S167 R135:S135 R103:S103 R71:S71 R39:S39">
    <cfRule type="cellIs" dxfId="4182" priority="3597" operator="between">
      <formula>17</formula>
      <formula>20</formula>
    </cfRule>
  </conditionalFormatting>
  <conditionalFormatting sqref="R295:S295 R263:S263 R231:S231 R199:S199 R167:S167 R135:S135 R103:S103 R71:S71 R39:S39">
    <cfRule type="cellIs" dxfId="4181" priority="3596" operator="between">
      <formula>21</formula>
      <formula>24</formula>
    </cfRule>
  </conditionalFormatting>
  <conditionalFormatting sqref="R295:S295 R263:S263 R231:S231 R199:S199 R167:S167 R135:S135 R103:S103 R71:S71 R39:S39">
    <cfRule type="cellIs" dxfId="4180" priority="3595" operator="between">
      <formula>25</formula>
      <formula>28</formula>
    </cfRule>
  </conditionalFormatting>
  <conditionalFormatting sqref="R295:S295 R263:S263 R231:S231 R199:S199 R167:S167 R135:S135 R103:S103 R71:S71 R39:S39">
    <cfRule type="cellIs" dxfId="4179" priority="3594" operator="between">
      <formula>29</formula>
      <formula>32</formula>
    </cfRule>
  </conditionalFormatting>
  <conditionalFormatting sqref="U295 U263 U231 U199 U167 U135 U103 U71 U39">
    <cfRule type="cellIs" dxfId="4178" priority="3593" operator="between">
      <formula>1</formula>
      <formula>4</formula>
    </cfRule>
  </conditionalFormatting>
  <conditionalFormatting sqref="U295 U263 U231 U199 U167 U135 U103 U71 U39">
    <cfRule type="cellIs" dxfId="4177" priority="3592" operator="between">
      <formula>5</formula>
      <formula>8</formula>
    </cfRule>
  </conditionalFormatting>
  <conditionalFormatting sqref="U295 U263 U231 U199 U167 U135 U103 U71 U39">
    <cfRule type="cellIs" dxfId="4176" priority="3591" operator="between">
      <formula>9</formula>
      <formula>12</formula>
    </cfRule>
  </conditionalFormatting>
  <conditionalFormatting sqref="U295 U263 U231 U199 U167 U135 U103 U71 U39">
    <cfRule type="cellIs" dxfId="4175" priority="3590" operator="between">
      <formula>13</formula>
      <formula>16</formula>
    </cfRule>
  </conditionalFormatting>
  <conditionalFormatting sqref="U295 U263 U231 U199 U167 U135 U103 U71 U39">
    <cfRule type="cellIs" dxfId="4174" priority="3589" operator="between">
      <formula>17</formula>
      <formula>20</formula>
    </cfRule>
  </conditionalFormatting>
  <conditionalFormatting sqref="U295 U263 U231 U199 U167 U135 U103 U71 U39">
    <cfRule type="cellIs" dxfId="4173" priority="3588" operator="between">
      <formula>21</formula>
      <formula>24</formula>
    </cfRule>
  </conditionalFormatting>
  <conditionalFormatting sqref="U295 U263 U231 U199 U167 U135 U103 U71 U39">
    <cfRule type="cellIs" dxfId="4172" priority="3587" operator="between">
      <formula>25</formula>
      <formula>28</formula>
    </cfRule>
  </conditionalFormatting>
  <conditionalFormatting sqref="U295 U263 U231 U199 U167 U135 U103 U71 U39">
    <cfRule type="cellIs" dxfId="4171" priority="3586" operator="between">
      <formula>29</formula>
      <formula>32</formula>
    </cfRule>
  </conditionalFormatting>
  <conditionalFormatting sqref="R296:S296 R264:S264 R232:S232 R200:S200 R168:S168 R136:S136 R104:S104 R72:S72 R40:S40">
    <cfRule type="cellIs" dxfId="4170" priority="4041" operator="between">
      <formula>1</formula>
      <formula>4</formula>
    </cfRule>
  </conditionalFormatting>
  <conditionalFormatting sqref="R296:S296 R264:S264 R232:S232 R200:S200 R168:S168 R136:S136 R104:S104 R72:S72 R40:S40">
    <cfRule type="cellIs" dxfId="4169" priority="4040" operator="between">
      <formula>5</formula>
      <formula>8</formula>
    </cfRule>
  </conditionalFormatting>
  <conditionalFormatting sqref="R296:S296 R264:S264 R232:S232 R200:S200 R168:S168 R136:S136 R104:S104 R72:S72 R40:S40">
    <cfRule type="cellIs" dxfId="4168" priority="4039" operator="between">
      <formula>9</formula>
      <formula>12</formula>
    </cfRule>
  </conditionalFormatting>
  <conditionalFormatting sqref="R296:S296 R264:S264 R232:S232 R200:S200 R168:S168 R136:S136 R104:S104 R72:S72 R40:S40">
    <cfRule type="cellIs" dxfId="4167" priority="4038" operator="between">
      <formula>13</formula>
      <formula>16</formula>
    </cfRule>
  </conditionalFormatting>
  <conditionalFormatting sqref="R296:S296 R264:S264 R232:S232 R200:S200 R168:S168 R136:S136 R104:S104 R72:S72 R40:S40">
    <cfRule type="cellIs" dxfId="4166" priority="4037" operator="between">
      <formula>17</formula>
      <formula>20</formula>
    </cfRule>
  </conditionalFormatting>
  <conditionalFormatting sqref="R296:S296 R264:S264 R232:S232 R200:S200 R168:S168 R136:S136 R104:S104 R72:S72 R40:S40">
    <cfRule type="cellIs" dxfId="4165" priority="4036" operator="between">
      <formula>21</formula>
      <formula>24</formula>
    </cfRule>
  </conditionalFormatting>
  <conditionalFormatting sqref="R296:S296 R264:S264 R232:S232 R200:S200 R168:S168 R136:S136 R104:S104 R72:S72 R40:S40">
    <cfRule type="cellIs" dxfId="4164" priority="4035" operator="between">
      <formula>25</formula>
      <formula>28</formula>
    </cfRule>
  </conditionalFormatting>
  <conditionalFormatting sqref="R296:S296 R264:S264 R232:S232 R200:S200 R168:S168 R136:S136 R104:S104 R72:S72 R40:S40">
    <cfRule type="cellIs" dxfId="4163" priority="4034" operator="between">
      <formula>29</formula>
      <formula>32</formula>
    </cfRule>
  </conditionalFormatting>
  <conditionalFormatting sqref="AF314:AF320 AF282:AF288 AF250:AF256 AF218:AF224 AF186:AF192 AF154:AF160 AF122:AF128 AF90:AF96 AF58:AF64">
    <cfRule type="cellIs" dxfId="4162" priority="3577" operator="between">
      <formula>1</formula>
      <formula>4</formula>
    </cfRule>
  </conditionalFormatting>
  <conditionalFormatting sqref="AF314:AF320 AF282:AF288 AF250:AF256 AF218:AF224 AF186:AF192 AF154:AF160 AF122:AF128 AF90:AF96 AF58:AF64">
    <cfRule type="cellIs" dxfId="4161" priority="3576" operator="between">
      <formula>5</formula>
      <formula>8</formula>
    </cfRule>
  </conditionalFormatting>
  <conditionalFormatting sqref="AF314:AF320 AF282:AF288 AF250:AF256 AF218:AF224 AF186:AF192 AF154:AF160 AF122:AF128 AF90:AF96 AF58:AF64">
    <cfRule type="cellIs" dxfId="4160" priority="3575" operator="between">
      <formula>9</formula>
      <formula>12</formula>
    </cfRule>
  </conditionalFormatting>
  <conditionalFormatting sqref="AF314:AF320 AF282:AF288 AF250:AF256 AF218:AF224 AF186:AF192 AF154:AF160 AF122:AF128 AF90:AF96 AF58:AF64">
    <cfRule type="cellIs" dxfId="4159" priority="3574" operator="between">
      <formula>13</formula>
      <formula>16</formula>
    </cfRule>
  </conditionalFormatting>
  <conditionalFormatting sqref="AF314:AF320 AF282:AF288 AF250:AF256 AF218:AF224 AF186:AF192 AF154:AF160 AF122:AF128 AF90:AF96 AF58:AF64">
    <cfRule type="cellIs" dxfId="4158" priority="3573" operator="between">
      <formula>17</formula>
      <formula>20</formula>
    </cfRule>
  </conditionalFormatting>
  <conditionalFormatting sqref="AF314:AF320 AF282:AF288 AF250:AF256 AF218:AF224 AF186:AF192 AF154:AF160 AF122:AF128 AF90:AF96 AF58:AF64">
    <cfRule type="cellIs" dxfId="4157" priority="3572" operator="between">
      <formula>21</formula>
      <formula>24</formula>
    </cfRule>
  </conditionalFormatting>
  <conditionalFormatting sqref="AF314:AF320 AF282:AF288 AF250:AF256 AF218:AF224 AF186:AF192 AF154:AF160 AF122:AF128 AF90:AF96 AF58:AF64">
    <cfRule type="cellIs" dxfId="4156" priority="3571" operator="between">
      <formula>25</formula>
      <formula>28</formula>
    </cfRule>
  </conditionalFormatting>
  <conditionalFormatting sqref="AF314:AF320 AF282:AF288 AF250:AF256 AF218:AF224 AF186:AF192 AF154:AF160 AF122:AF128 AF90:AF96 AF58:AF64">
    <cfRule type="cellIs" dxfId="4155" priority="3570" operator="between">
      <formula>29</formula>
      <formula>32</formula>
    </cfRule>
  </conditionalFormatting>
  <conditionalFormatting sqref="Q296:S296 Q264:S264 Q232:S232 Q200:S200 Q168:S168 Q136:S136 Q104:S104 Q72:S72 Q40:S40">
    <cfRule type="cellIs" dxfId="4154" priority="4018" operator="between">
      <formula>29</formula>
      <formula>32</formula>
    </cfRule>
    <cfRule type="cellIs" dxfId="4153" priority="4019" operator="between">
      <formula>25</formula>
      <formula>28</formula>
    </cfRule>
    <cfRule type="cellIs" dxfId="4152" priority="4020" operator="between">
      <formula>21</formula>
      <formula>24</formula>
    </cfRule>
    <cfRule type="cellIs" dxfId="4151" priority="4021" operator="between">
      <formula>17</formula>
      <formula>20</formula>
    </cfRule>
    <cfRule type="cellIs" dxfId="4150" priority="4022" operator="between">
      <formula>13</formula>
      <formula>16</formula>
    </cfRule>
    <cfRule type="cellIs" dxfId="4149" priority="4023" operator="between">
      <formula>9</formula>
      <formula>12</formula>
    </cfRule>
    <cfRule type="cellIs" dxfId="4148" priority="4024" operator="between">
      <formula>5</formula>
      <formula>8</formula>
    </cfRule>
    <cfRule type="cellIs" dxfId="4147" priority="4025" operator="between">
      <formula>1</formula>
      <formula>4</formula>
    </cfRule>
  </conditionalFormatting>
  <conditionalFormatting sqref="AA314:AA320 AA282:AA288 AA250:AA256 AA218:AA224 AA186:AA192 AA154:AA160 AA122:AA128 AA90:AA96 AA58:AA64">
    <cfRule type="cellIs" dxfId="4146" priority="3561" operator="between">
      <formula>1</formula>
      <formula>4</formula>
    </cfRule>
  </conditionalFormatting>
  <conditionalFormatting sqref="AA314:AA320 AA282:AA288 AA250:AA256 AA218:AA224 AA186:AA192 AA154:AA160 AA122:AA128 AA90:AA96 AA58:AA64">
    <cfRule type="cellIs" dxfId="4145" priority="3560" operator="between">
      <formula>5</formula>
      <formula>8</formula>
    </cfRule>
  </conditionalFormatting>
  <conditionalFormatting sqref="AA314:AA320 AA282:AA288 AA250:AA256 AA218:AA224 AA186:AA192 AA154:AA160 AA122:AA128 AA90:AA96 AA58:AA64">
    <cfRule type="cellIs" dxfId="4144" priority="3559" operator="between">
      <formula>9</formula>
      <formula>12</formula>
    </cfRule>
  </conditionalFormatting>
  <conditionalFormatting sqref="AA314:AA320 AA282:AA288 AA250:AA256 AA218:AA224 AA186:AA192 AA154:AA160 AA122:AA128 AA90:AA96 AA58:AA64">
    <cfRule type="cellIs" dxfId="4143" priority="3558" operator="between">
      <formula>13</formula>
      <formula>16</formula>
    </cfRule>
  </conditionalFormatting>
  <conditionalFormatting sqref="AA314:AA320 AA282:AA288 AA250:AA256 AA218:AA224 AA186:AA192 AA154:AA160 AA122:AA128 AA90:AA96 AA58:AA64">
    <cfRule type="cellIs" dxfId="4142" priority="3557" operator="between">
      <formula>17</formula>
      <formula>20</formula>
    </cfRule>
  </conditionalFormatting>
  <conditionalFormatting sqref="AA314:AA320 AA282:AA288 AA250:AA256 AA218:AA224 AA186:AA192 AA154:AA160 AA122:AA128 AA90:AA96 AA58:AA64">
    <cfRule type="cellIs" dxfId="4141" priority="3556" operator="between">
      <formula>21</formula>
      <formula>24</formula>
    </cfRule>
  </conditionalFormatting>
  <conditionalFormatting sqref="AA314:AA320 AA282:AA288 AA250:AA256 AA218:AA224 AA186:AA192 AA154:AA160 AA122:AA128 AA90:AA96 AA58:AA64">
    <cfRule type="cellIs" dxfId="4140" priority="3555" operator="between">
      <formula>25</formula>
      <formula>28</formula>
    </cfRule>
  </conditionalFormatting>
  <conditionalFormatting sqref="AA314:AA320 AA282:AA288 AA250:AA256 AA218:AA224 AA186:AA192 AA154:AA160 AA122:AA128 AA90:AA96 AA58:AA64">
    <cfRule type="cellIs" dxfId="4139" priority="3554" operator="between">
      <formula>29</formula>
      <formula>32</formula>
    </cfRule>
  </conditionalFormatting>
  <conditionalFormatting sqref="R306:S306 R274:S274 R210:S210 R178:S178 R114:S114 R82:S82 R50:S50">
    <cfRule type="cellIs" dxfId="4138" priority="4001" operator="between">
      <formula>1</formula>
      <formula>4</formula>
    </cfRule>
  </conditionalFormatting>
  <conditionalFormatting sqref="R306:S306 R274:S274 R210:S210 R178:S178 R114:S114 R82:S82 R50:S50">
    <cfRule type="cellIs" dxfId="4137" priority="4000" operator="between">
      <formula>5</formula>
      <formula>8</formula>
    </cfRule>
  </conditionalFormatting>
  <conditionalFormatting sqref="R306:S306 R274:S274 R210:S210 R178:S178 R114:S114 R82:S82 R50:S50">
    <cfRule type="cellIs" dxfId="4136" priority="3999" operator="between">
      <formula>9</formula>
      <formula>12</formula>
    </cfRule>
  </conditionalFormatting>
  <conditionalFormatting sqref="R306:S306 R274:S274 R210:S210 R178:S178 R114:S114 R82:S82 R50:S50">
    <cfRule type="cellIs" dxfId="4135" priority="3998" operator="between">
      <formula>13</formula>
      <formula>16</formula>
    </cfRule>
  </conditionalFormatting>
  <conditionalFormatting sqref="R306:S306 R274:S274 R210:S210 R178:S178 R114:S114 R82:S82 R50:S50">
    <cfRule type="cellIs" dxfId="4134" priority="3997" operator="between">
      <formula>17</formula>
      <formula>20</formula>
    </cfRule>
  </conditionalFormatting>
  <conditionalFormatting sqref="R306:S306 R274:S274 R210:S210 R178:S178 R114:S114 R82:S82 R50:S50">
    <cfRule type="cellIs" dxfId="4133" priority="3996" operator="between">
      <formula>21</formula>
      <formula>24</formula>
    </cfRule>
  </conditionalFormatting>
  <conditionalFormatting sqref="R306:S306 R274:S274 R210:S210 R178:S178 R114:S114 R82:S82 R50:S50">
    <cfRule type="cellIs" dxfId="4132" priority="3995" operator="between">
      <formula>25</formula>
      <formula>28</formula>
    </cfRule>
  </conditionalFormatting>
  <conditionalFormatting sqref="R306:S306 R274:S274 R210:S210 R178:S178 R114:S114 R82:S82 R50:S50">
    <cfRule type="cellIs" dxfId="4131" priority="3994" operator="between">
      <formula>29</formula>
      <formula>32</formula>
    </cfRule>
  </conditionalFormatting>
  <conditionalFormatting sqref="U306 U274 U210 U178 U114 U82 U50">
    <cfRule type="cellIs" dxfId="4130" priority="3993" operator="between">
      <formula>1</formula>
      <formula>4</formula>
    </cfRule>
  </conditionalFormatting>
  <conditionalFormatting sqref="U306 U274 U210 U178 U114 U82 U50">
    <cfRule type="cellIs" dxfId="4129" priority="3992" operator="between">
      <formula>5</formula>
      <formula>8</formula>
    </cfRule>
  </conditionalFormatting>
  <conditionalFormatting sqref="U306 U274 U210 U178 U114 U82 U50">
    <cfRule type="cellIs" dxfId="4128" priority="3991" operator="between">
      <formula>9</formula>
      <formula>12</formula>
    </cfRule>
  </conditionalFormatting>
  <conditionalFormatting sqref="U306 U274 U210 U178 U114 U82 U50">
    <cfRule type="cellIs" dxfId="4127" priority="3990" operator="between">
      <formula>13</formula>
      <formula>16</formula>
    </cfRule>
  </conditionalFormatting>
  <conditionalFormatting sqref="U306 U274 U210 U178 U114 U82 U50">
    <cfRule type="cellIs" dxfId="4126" priority="3989" operator="between">
      <formula>17</formula>
      <formula>20</formula>
    </cfRule>
  </conditionalFormatting>
  <conditionalFormatting sqref="U306 U274 U210 U178 U114 U82 U50">
    <cfRule type="cellIs" dxfId="4125" priority="3988" operator="between">
      <formula>21</formula>
      <formula>24</formula>
    </cfRule>
  </conditionalFormatting>
  <conditionalFormatting sqref="U306 U274 U210 U178 U114 U82 U50">
    <cfRule type="cellIs" dxfId="4124" priority="3987" operator="between">
      <formula>25</formula>
      <formula>28</formula>
    </cfRule>
  </conditionalFormatting>
  <conditionalFormatting sqref="U306 U274 U210 U178 U114 U82 U50">
    <cfRule type="cellIs" dxfId="4123" priority="3986" operator="between">
      <formula>29</formula>
      <formula>32</formula>
    </cfRule>
  </conditionalFormatting>
  <conditionalFormatting sqref="Q306:S306 Q274:S274 Q210:S210 Q178:S178 Q114:S114 Q82:S82 Q50:S50">
    <cfRule type="cellIs" dxfId="4122" priority="3978" operator="between">
      <formula>29</formula>
      <formula>32</formula>
    </cfRule>
    <cfRule type="cellIs" dxfId="4121" priority="3979" operator="between">
      <formula>25</formula>
      <formula>28</formula>
    </cfRule>
    <cfRule type="cellIs" dxfId="4120" priority="3980" operator="between">
      <formula>21</formula>
      <formula>24</formula>
    </cfRule>
    <cfRule type="cellIs" dxfId="4119" priority="3981" operator="between">
      <formula>17</formula>
      <formula>20</formula>
    </cfRule>
    <cfRule type="cellIs" dxfId="4118" priority="3982" operator="between">
      <formula>13</formula>
      <formula>16</formula>
    </cfRule>
    <cfRule type="cellIs" dxfId="4117" priority="3983" operator="between">
      <formula>9</formula>
      <formula>12</formula>
    </cfRule>
    <cfRule type="cellIs" dxfId="4116" priority="3984" operator="between">
      <formula>5</formula>
      <formula>8</formula>
    </cfRule>
    <cfRule type="cellIs" dxfId="4115" priority="3985" operator="between">
      <formula>1</formula>
      <formula>4</formula>
    </cfRule>
  </conditionalFormatting>
  <conditionalFormatting sqref="H311:O311 H279:O279 H247:O247 H215:O215 H183:O183 H151:O151 H119:O119 H87:O87 H55:O55">
    <cfRule type="cellIs" dxfId="4114" priority="3977" operator="between">
      <formula>1</formula>
      <formula>4</formula>
    </cfRule>
  </conditionalFormatting>
  <conditionalFormatting sqref="H311:O311 H279:O279 H247:O247 H215:O215 H183:O183 H151:O151 H119:O119 H87:O87 H55:O55">
    <cfRule type="cellIs" dxfId="4113" priority="3976" operator="between">
      <formula>5</formula>
      <formula>8</formula>
    </cfRule>
  </conditionalFormatting>
  <conditionalFormatting sqref="H311:O311 H279:O279 H247:O247 H215:O215 H183:O183 H151:O151 H119:O119 H87:O87 H55:O55">
    <cfRule type="cellIs" dxfId="4112" priority="3975" operator="between">
      <formula>9</formula>
      <formula>12</formula>
    </cfRule>
  </conditionalFormatting>
  <conditionalFormatting sqref="H311:O311 H279:O279 H247:O247 H215:O215 H183:O183 H151:O151 H119:O119 H87:O87 H55:O55">
    <cfRule type="cellIs" dxfId="4111" priority="3974" operator="between">
      <formula>13</formula>
      <formula>16</formula>
    </cfRule>
  </conditionalFormatting>
  <conditionalFormatting sqref="H311:O311 H279:O279 H247:O247 H215:O215 H183:O183 H151:O151 H119:O119 H87:O87 H55:O55">
    <cfRule type="cellIs" dxfId="4110" priority="3973" operator="between">
      <formula>17</formula>
      <formula>20</formula>
    </cfRule>
  </conditionalFormatting>
  <conditionalFormatting sqref="H311:O311 H279:O279 H247:O247 H215:O215 H183:O183 H151:O151 H119:O119 H87:O87 H55:O55">
    <cfRule type="cellIs" dxfId="4109" priority="3972" operator="between">
      <formula>21</formula>
      <formula>24</formula>
    </cfRule>
  </conditionalFormatting>
  <conditionalFormatting sqref="H311:O311 H279:O279 H247:O247 H215:O215 H183:O183 H151:O151 H119:O119 H87:O87 H55:O55">
    <cfRule type="cellIs" dxfId="4108" priority="3971" operator="between">
      <formula>25</formula>
      <formula>28</formula>
    </cfRule>
  </conditionalFormatting>
  <conditionalFormatting sqref="H311:O311 H279:O279 H247:O247 H215:O215 H183:O183 H151:O151 H119:O119 H87:O87 H55:O55">
    <cfRule type="cellIs" dxfId="4107" priority="3970" operator="between">
      <formula>29</formula>
      <formula>32</formula>
    </cfRule>
  </conditionalFormatting>
  <conditionalFormatting sqref="Q311 Q279 Q247 Q215 Q183 Q151 Q119 Q87 Q55">
    <cfRule type="cellIs" dxfId="4106" priority="3969" operator="between">
      <formula>1</formula>
      <formula>4</formula>
    </cfRule>
  </conditionalFormatting>
  <conditionalFormatting sqref="Q311 Q279 Q247 Q215 Q183 Q151 Q119 Q87 Q55">
    <cfRule type="cellIs" dxfId="4105" priority="3968" operator="between">
      <formula>5</formula>
      <formula>8</formula>
    </cfRule>
  </conditionalFormatting>
  <conditionalFormatting sqref="Q311 Q279 Q247 Q215 Q183 Q151 Q119 Q87 Q55">
    <cfRule type="cellIs" dxfId="4104" priority="3967" operator="between">
      <formula>9</formula>
      <formula>12</formula>
    </cfRule>
  </conditionalFormatting>
  <conditionalFormatting sqref="Q311 Q279 Q247 Q215 Q183 Q151 Q119 Q87 Q55">
    <cfRule type="cellIs" dxfId="4103" priority="3966" operator="between">
      <formula>13</formula>
      <formula>16</formula>
    </cfRule>
  </conditionalFormatting>
  <conditionalFormatting sqref="Q311 Q279 Q247 Q215 Q183 Q151 Q119 Q87 Q55">
    <cfRule type="cellIs" dxfId="4102" priority="3965" operator="between">
      <formula>17</formula>
      <formula>20</formula>
    </cfRule>
  </conditionalFormatting>
  <conditionalFormatting sqref="Q311 Q279 Q247 Q215 Q183 Q151 Q119 Q87 Q55">
    <cfRule type="cellIs" dxfId="4101" priority="3964" operator="between">
      <formula>21</formula>
      <formula>24</formula>
    </cfRule>
  </conditionalFormatting>
  <conditionalFormatting sqref="Q311 Q279 Q247 Q215 Q183 Q151 Q119 Q87 Q55">
    <cfRule type="cellIs" dxfId="4100" priority="3963" operator="between">
      <formula>25</formula>
      <formula>28</formula>
    </cfRule>
  </conditionalFormatting>
  <conditionalFormatting sqref="Q311 Q279 Q247 Q215 Q183 Q151 Q119 Q87 Q55">
    <cfRule type="cellIs" dxfId="4099" priority="3962" operator="between">
      <formula>29</formula>
      <formula>32</formula>
    </cfRule>
  </conditionalFormatting>
  <conditionalFormatting sqref="R311:S311 R279:S279 R247:S247 R215:S215 R183:S183 R151:S151 R119:S119 R87:S87 R55:S55">
    <cfRule type="cellIs" dxfId="4098" priority="3961" operator="between">
      <formula>1</formula>
      <formula>4</formula>
    </cfRule>
  </conditionalFormatting>
  <conditionalFormatting sqref="R311:S311 R279:S279 R247:S247 R215:S215 R183:S183 R151:S151 R119:S119 R87:S87 R55:S55">
    <cfRule type="cellIs" dxfId="4097" priority="3960" operator="between">
      <formula>5</formula>
      <formula>8</formula>
    </cfRule>
  </conditionalFormatting>
  <conditionalFormatting sqref="R311:S311 R279:S279 R247:S247 R215:S215 R183:S183 R151:S151 R119:S119 R87:S87 R55:S55">
    <cfRule type="cellIs" dxfId="4096" priority="3959" operator="between">
      <formula>9</formula>
      <formula>12</formula>
    </cfRule>
  </conditionalFormatting>
  <conditionalFormatting sqref="R311:S311 R279:S279 R247:S247 R215:S215 R183:S183 R151:S151 R119:S119 R87:S87 R55:S55">
    <cfRule type="cellIs" dxfId="4095" priority="3958" operator="between">
      <formula>13</formula>
      <formula>16</formula>
    </cfRule>
  </conditionalFormatting>
  <conditionalFormatting sqref="R311:S311 R279:S279 R247:S247 R215:S215 R183:S183 R151:S151 R119:S119 R87:S87 R55:S55">
    <cfRule type="cellIs" dxfId="4094" priority="3957" operator="between">
      <formula>17</formula>
      <formula>20</formula>
    </cfRule>
  </conditionalFormatting>
  <conditionalFormatting sqref="R311:S311 R279:S279 R247:S247 R215:S215 R183:S183 R151:S151 R119:S119 R87:S87 R55:S55">
    <cfRule type="cellIs" dxfId="4093" priority="3956" operator="between">
      <formula>21</formula>
      <formula>24</formula>
    </cfRule>
  </conditionalFormatting>
  <conditionalFormatting sqref="R311:S311 R279:S279 R247:S247 R215:S215 R183:S183 R151:S151 R119:S119 R87:S87 R55:S55">
    <cfRule type="cellIs" dxfId="4092" priority="3955" operator="between">
      <formula>25</formula>
      <formula>28</formula>
    </cfRule>
  </conditionalFormatting>
  <conditionalFormatting sqref="R311:S311 R279:S279 R247:S247 R215:S215 R183:S183 R151:S151 R119:S119 R87:S87 R55:S55">
    <cfRule type="cellIs" dxfId="4091" priority="3954" operator="between">
      <formula>29</formula>
      <formula>32</formula>
    </cfRule>
  </conditionalFormatting>
  <conditionalFormatting sqref="U311 U279 U247 U215 U183 U151 U119 U87 U55">
    <cfRule type="cellIs" dxfId="4090" priority="3953" operator="between">
      <formula>1</formula>
      <formula>4</formula>
    </cfRule>
  </conditionalFormatting>
  <conditionalFormatting sqref="U311 U279 U247 U215 U183 U151 U119 U87 U55">
    <cfRule type="cellIs" dxfId="4089" priority="3952" operator="between">
      <formula>5</formula>
      <formula>8</formula>
    </cfRule>
  </conditionalFormatting>
  <conditionalFormatting sqref="U311 U279 U247 U215 U183 U151 U119 U87 U55">
    <cfRule type="cellIs" dxfId="4088" priority="3951" operator="between">
      <formula>9</formula>
      <formula>12</formula>
    </cfRule>
  </conditionalFormatting>
  <conditionalFormatting sqref="U311 U279 U247 U215 U183 U151 U119 U87 U55">
    <cfRule type="cellIs" dxfId="4087" priority="3950" operator="between">
      <formula>13</formula>
      <formula>16</formula>
    </cfRule>
  </conditionalFormatting>
  <conditionalFormatting sqref="U311 U279 U247 U215 U183 U151 U119 U87 U55">
    <cfRule type="cellIs" dxfId="4086" priority="3949" operator="between">
      <formula>17</formula>
      <formula>20</formula>
    </cfRule>
  </conditionalFormatting>
  <conditionalFormatting sqref="U311 U279 U247 U215 U183 U151 U119 U87 U55">
    <cfRule type="cellIs" dxfId="4085" priority="3948" operator="between">
      <formula>21</formula>
      <formula>24</formula>
    </cfRule>
  </conditionalFormatting>
  <conditionalFormatting sqref="U311 U279 U247 U215 U183 U151 U119 U87 U55">
    <cfRule type="cellIs" dxfId="4084" priority="3947" operator="between">
      <formula>25</formula>
      <formula>28</formula>
    </cfRule>
  </conditionalFormatting>
  <conditionalFormatting sqref="U311 U279 U247 U215 U183 U151 U119 U87 U55">
    <cfRule type="cellIs" dxfId="4083" priority="3946" operator="between">
      <formula>29</formula>
      <formula>32</formula>
    </cfRule>
  </conditionalFormatting>
  <conditionalFormatting sqref="Q311:S311 Q279:S279 Q247:S247 Q215:S215 Q183:S183 Q151:S151 Q119:S119 Q87:S87 Q55:S55">
    <cfRule type="cellIs" dxfId="4082" priority="3938" operator="between">
      <formula>29</formula>
      <formula>32</formula>
    </cfRule>
    <cfRule type="cellIs" dxfId="4081" priority="3939" operator="between">
      <formula>25</formula>
      <formula>28</formula>
    </cfRule>
    <cfRule type="cellIs" dxfId="4080" priority="3940" operator="between">
      <formula>21</formula>
      <formula>24</formula>
    </cfRule>
    <cfRule type="cellIs" dxfId="4079" priority="3941" operator="between">
      <formula>17</formula>
      <formula>20</formula>
    </cfRule>
    <cfRule type="cellIs" dxfId="4078" priority="3942" operator="between">
      <formula>13</formula>
      <formula>16</formula>
    </cfRule>
    <cfRule type="cellIs" dxfId="4077" priority="3943" operator="between">
      <formula>9</formula>
      <formula>12</formula>
    </cfRule>
    <cfRule type="cellIs" dxfId="4076" priority="3944" operator="between">
      <formula>5</formula>
      <formula>8</formula>
    </cfRule>
    <cfRule type="cellIs" dxfId="4075" priority="3945" operator="between">
      <formula>1</formula>
      <formula>4</formula>
    </cfRule>
  </conditionalFormatting>
  <conditionalFormatting sqref="H206:O206 H174:O174 H142:O142 H110:O110 H78:O78 H46:O46">
    <cfRule type="cellIs" dxfId="4074" priority="3937" operator="between">
      <formula>1</formula>
      <formula>4</formula>
    </cfRule>
  </conditionalFormatting>
  <conditionalFormatting sqref="H206:O206 H174:O174 H142:O142 H110:O110 H78:O78 H46:O46">
    <cfRule type="cellIs" dxfId="4073" priority="3936" operator="between">
      <formula>5</formula>
      <formula>8</formula>
    </cfRule>
  </conditionalFormatting>
  <conditionalFormatting sqref="H206:O206 H174:O174 H142:O142 H110:O110 H78:O78 H46:O46">
    <cfRule type="cellIs" dxfId="4072" priority="3935" operator="between">
      <formula>9</formula>
      <formula>12</formula>
    </cfRule>
  </conditionalFormatting>
  <conditionalFormatting sqref="H206:O206 H174:O174 H142:O142 H110:O110 H78:O78 H46:O46">
    <cfRule type="cellIs" dxfId="4071" priority="3934" operator="between">
      <formula>13</formula>
      <formula>16</formula>
    </cfRule>
  </conditionalFormatting>
  <conditionalFormatting sqref="H206:O206 H174:O174 H142:O142 H110:O110 H78:O78 H46:O46">
    <cfRule type="cellIs" dxfId="4070" priority="3933" operator="between">
      <formula>17</formula>
      <formula>20</formula>
    </cfRule>
  </conditionalFormatting>
  <conditionalFormatting sqref="H206:O206 H174:O174 H142:O142 H110:O110 H78:O78 H46:O46">
    <cfRule type="cellIs" dxfId="4069" priority="3932" operator="between">
      <formula>21</formula>
      <formula>24</formula>
    </cfRule>
  </conditionalFormatting>
  <conditionalFormatting sqref="H206:O206 H174:O174 H142:O142 H110:O110 H78:O78 H46:O46">
    <cfRule type="cellIs" dxfId="4068" priority="3931" operator="between">
      <formula>25</formula>
      <formula>28</formula>
    </cfRule>
  </conditionalFormatting>
  <conditionalFormatting sqref="H206:O206 H174:O174 H142:O142 H110:O110 H78:O78 H46:O46">
    <cfRule type="cellIs" dxfId="4067" priority="3930" operator="between">
      <formula>29</formula>
      <formula>32</formula>
    </cfRule>
  </conditionalFormatting>
  <conditionalFormatting sqref="Q206 Q142 Q110 Q78 Q46 Q174:Q175">
    <cfRule type="cellIs" dxfId="4066" priority="3929" operator="between">
      <formula>1</formula>
      <formula>4</formula>
    </cfRule>
  </conditionalFormatting>
  <conditionalFormatting sqref="Q206 Q142 Q110 Q78 Q46 Q174:Q175">
    <cfRule type="cellIs" dxfId="4065" priority="3928" operator="between">
      <formula>5</formula>
      <formula>8</formula>
    </cfRule>
  </conditionalFormatting>
  <conditionalFormatting sqref="Q206 Q142 Q110 Q78 Q46 Q174:Q175">
    <cfRule type="cellIs" dxfId="4064" priority="3927" operator="between">
      <formula>9</formula>
      <formula>12</formula>
    </cfRule>
  </conditionalFormatting>
  <conditionalFormatting sqref="Q206 Q142 Q110 Q78 Q46 Q174:Q175">
    <cfRule type="cellIs" dxfId="4063" priority="3926" operator="between">
      <formula>13</formula>
      <formula>16</formula>
    </cfRule>
  </conditionalFormatting>
  <conditionalFormatting sqref="Q206 Q142 Q110 Q78 Q46 Q174:Q175">
    <cfRule type="cellIs" dxfId="4062" priority="3925" operator="between">
      <formula>17</formula>
      <formula>20</formula>
    </cfRule>
  </conditionalFormatting>
  <conditionalFormatting sqref="Q206 Q142 Q110 Q78 Q46 Q174:Q175">
    <cfRule type="cellIs" dxfId="4061" priority="3924" operator="between">
      <formula>21</formula>
      <formula>24</formula>
    </cfRule>
  </conditionalFormatting>
  <conditionalFormatting sqref="Q206 Q142 Q110 Q78 Q46 Q174:Q175">
    <cfRule type="cellIs" dxfId="4060" priority="3923" operator="between">
      <formula>25</formula>
      <formula>28</formula>
    </cfRule>
  </conditionalFormatting>
  <conditionalFormatting sqref="Q206 Q142 Q110 Q78 Q46 Q174:Q175">
    <cfRule type="cellIs" dxfId="4059" priority="3922" operator="between">
      <formula>29</formula>
      <formula>32</formula>
    </cfRule>
  </conditionalFormatting>
  <conditionalFormatting sqref="R206:S206 R174:S174 R142:S142 R110:S110 R78:S78 R46:S46">
    <cfRule type="cellIs" dxfId="4058" priority="3921" operator="between">
      <formula>1</formula>
      <formula>4</formula>
    </cfRule>
  </conditionalFormatting>
  <conditionalFormatting sqref="R206:S206 R174:S174 R142:S142 R110:S110 R78:S78 R46:S46">
    <cfRule type="cellIs" dxfId="4057" priority="3920" operator="between">
      <formula>5</formula>
      <formula>8</formula>
    </cfRule>
  </conditionalFormatting>
  <conditionalFormatting sqref="R206:S206 R174:S174 R142:S142 R110:S110 R78:S78 R46:S46">
    <cfRule type="cellIs" dxfId="4056" priority="3919" operator="between">
      <formula>9</formula>
      <formula>12</formula>
    </cfRule>
  </conditionalFormatting>
  <conditionalFormatting sqref="R206:S206 R174:S174 R142:S142 R110:S110 R78:S78 R46:S46">
    <cfRule type="cellIs" dxfId="4055" priority="3918" operator="between">
      <formula>13</formula>
      <formula>16</formula>
    </cfRule>
  </conditionalFormatting>
  <conditionalFormatting sqref="R206:S206 R174:S174 R142:S142 R110:S110 R78:S78 R46:S46">
    <cfRule type="cellIs" dxfId="4054" priority="3917" operator="between">
      <formula>17</formula>
      <formula>20</formula>
    </cfRule>
  </conditionalFormatting>
  <conditionalFormatting sqref="R206:S206 R174:S174 R142:S142 R110:S110 R78:S78 R46:S46">
    <cfRule type="cellIs" dxfId="4053" priority="3916" operator="between">
      <formula>21</formula>
      <formula>24</formula>
    </cfRule>
  </conditionalFormatting>
  <conditionalFormatting sqref="R206:S206 R174:S174 R142:S142 R110:S110 R78:S78 R46:S46">
    <cfRule type="cellIs" dxfId="4052" priority="3915" operator="between">
      <formula>25</formula>
      <formula>28</formula>
    </cfRule>
  </conditionalFormatting>
  <conditionalFormatting sqref="R206:S206 R174:S174 R142:S142 R110:S110 R78:S78 R46:S46">
    <cfRule type="cellIs" dxfId="4051" priority="3914" operator="between">
      <formula>29</formula>
      <formula>32</formula>
    </cfRule>
  </conditionalFormatting>
  <conditionalFormatting sqref="U206 U142 U110 U78 U46 U174:U175">
    <cfRule type="cellIs" dxfId="4050" priority="3913" operator="between">
      <formula>1</formula>
      <formula>4</formula>
    </cfRule>
  </conditionalFormatting>
  <conditionalFormatting sqref="U206 U142 U110 U78 U46 U174:U175">
    <cfRule type="cellIs" dxfId="4049" priority="3912" operator="between">
      <formula>5</formula>
      <formula>8</formula>
    </cfRule>
  </conditionalFormatting>
  <conditionalFormatting sqref="U206 U142 U110 U78 U46 U174:U175">
    <cfRule type="cellIs" dxfId="4048" priority="3911" operator="between">
      <formula>9</formula>
      <formula>12</formula>
    </cfRule>
  </conditionalFormatting>
  <conditionalFormatting sqref="U206 U142 U110 U78 U46 U174:U175">
    <cfRule type="cellIs" dxfId="4047" priority="3910" operator="between">
      <formula>13</formula>
      <formula>16</formula>
    </cfRule>
  </conditionalFormatting>
  <conditionalFormatting sqref="U206 U142 U110 U78 U46 U174:U175">
    <cfRule type="cellIs" dxfId="4046" priority="3909" operator="between">
      <formula>17</formula>
      <formula>20</formula>
    </cfRule>
  </conditionalFormatting>
  <conditionalFormatting sqref="U206 U142 U110 U78 U46 U174:U175">
    <cfRule type="cellIs" dxfId="4045" priority="3908" operator="between">
      <formula>21</formula>
      <formula>24</formula>
    </cfRule>
  </conditionalFormatting>
  <conditionalFormatting sqref="U206 U142 U110 U78 U46 U174:U175">
    <cfRule type="cellIs" dxfId="4044" priority="3907" operator="between">
      <formula>25</formula>
      <formula>28</formula>
    </cfRule>
  </conditionalFormatting>
  <conditionalFormatting sqref="U206 U142 U110 U78 U46 U174:U175">
    <cfRule type="cellIs" dxfId="4043" priority="3906" operator="between">
      <formula>29</formula>
      <formula>32</formula>
    </cfRule>
  </conditionalFormatting>
  <conditionalFormatting sqref="Q206:S206 Q174:S174 Q142:S142 Q110:S110 Q78:S78 Q46:S46">
    <cfRule type="cellIs" dxfId="4042" priority="3898" operator="between">
      <formula>29</formula>
      <formula>32</formula>
    </cfRule>
    <cfRule type="cellIs" dxfId="4041" priority="3899" operator="between">
      <formula>25</formula>
      <formula>28</formula>
    </cfRule>
    <cfRule type="cellIs" dxfId="4040" priority="3900" operator="between">
      <formula>21</formula>
      <formula>24</formula>
    </cfRule>
    <cfRule type="cellIs" dxfId="4039" priority="3901" operator="between">
      <formula>17</formula>
      <formula>20</formula>
    </cfRule>
    <cfRule type="cellIs" dxfId="4038" priority="3902" operator="between">
      <formula>13</formula>
      <formula>16</formula>
    </cfRule>
    <cfRule type="cellIs" dxfId="4037" priority="3903" operator="between">
      <formula>9</formula>
      <formula>12</formula>
    </cfRule>
    <cfRule type="cellIs" dxfId="4036" priority="3904" operator="between">
      <formula>5</formula>
      <formula>8</formula>
    </cfRule>
    <cfRule type="cellIs" dxfId="4035" priority="3905" operator="between">
      <formula>1</formula>
      <formula>4</formula>
    </cfRule>
  </conditionalFormatting>
  <conditionalFormatting sqref="H305:O305 H273:O273 H241:O241 H209:O209 H177:O177 H145:O145 H113:O113 H81:O81 H49:O49">
    <cfRule type="cellIs" dxfId="4034" priority="3897" operator="between">
      <formula>1</formula>
      <formula>4</formula>
    </cfRule>
  </conditionalFormatting>
  <conditionalFormatting sqref="H305:O305 H273:O273 H241:O241 H209:O209 H177:O177 H145:O145 H113:O113 H81:O81 H49:O49">
    <cfRule type="cellIs" dxfId="4033" priority="3896" operator="between">
      <formula>5</formula>
      <formula>8</formula>
    </cfRule>
  </conditionalFormatting>
  <conditionalFormatting sqref="H305:O305 H273:O273 H241:O241 H209:O209 H177:O177 H145:O145 H113:O113 H81:O81 H49:O49">
    <cfRule type="cellIs" dxfId="4032" priority="3895" operator="between">
      <formula>9</formula>
      <formula>12</formula>
    </cfRule>
  </conditionalFormatting>
  <conditionalFormatting sqref="H305:O305 H273:O273 H241:O241 H209:O209 H177:O177 H145:O145 H113:O113 H81:O81 H49:O49">
    <cfRule type="cellIs" dxfId="4031" priority="3894" operator="between">
      <formula>13</formula>
      <formula>16</formula>
    </cfRule>
  </conditionalFormatting>
  <conditionalFormatting sqref="H305:O305 H273:O273 H241:O241 H209:O209 H177:O177 H145:O145 H113:O113 H81:O81 H49:O49">
    <cfRule type="cellIs" dxfId="4030" priority="3893" operator="between">
      <formula>17</formula>
      <formula>20</formula>
    </cfRule>
  </conditionalFormatting>
  <conditionalFormatting sqref="H305:O305 H273:O273 H241:O241 H209:O209 H177:O177 H145:O145 H113:O113 H81:O81 H49:O49">
    <cfRule type="cellIs" dxfId="4029" priority="3892" operator="between">
      <formula>21</formula>
      <formula>24</formula>
    </cfRule>
  </conditionalFormatting>
  <conditionalFormatting sqref="H305:O305 H273:O273 H241:O241 H209:O209 H177:O177 H145:O145 H113:O113 H81:O81 H49:O49">
    <cfRule type="cellIs" dxfId="4028" priority="3891" operator="between">
      <formula>25</formula>
      <formula>28</formula>
    </cfRule>
  </conditionalFormatting>
  <conditionalFormatting sqref="H305:O305 H273:O273 H241:O241 H209:O209 H177:O177 H145:O145 H113:O113 H81:O81 H49:O49">
    <cfRule type="cellIs" dxfId="4027" priority="3890" operator="between">
      <formula>29</formula>
      <formula>32</formula>
    </cfRule>
  </conditionalFormatting>
  <conditionalFormatting sqref="Q305 Q273 Q241 Q209 Q177 Q145 Q113 Q81 Q49">
    <cfRule type="cellIs" dxfId="4026" priority="3889" operator="between">
      <formula>1</formula>
      <formula>4</formula>
    </cfRule>
  </conditionalFormatting>
  <conditionalFormatting sqref="Q305 Q273 Q241 Q209 Q177 Q145 Q113 Q81 Q49">
    <cfRule type="cellIs" dxfId="4025" priority="3888" operator="between">
      <formula>5</formula>
      <formula>8</formula>
    </cfRule>
  </conditionalFormatting>
  <conditionalFormatting sqref="Q305 Q273 Q241 Q209 Q177 Q145 Q113 Q81 Q49">
    <cfRule type="cellIs" dxfId="4024" priority="3887" operator="between">
      <formula>9</formula>
      <formula>12</formula>
    </cfRule>
  </conditionalFormatting>
  <conditionalFormatting sqref="Q305 Q273 Q241 Q209 Q177 Q145 Q113 Q81 Q49">
    <cfRule type="cellIs" dxfId="4023" priority="3886" operator="between">
      <formula>13</formula>
      <formula>16</formula>
    </cfRule>
  </conditionalFormatting>
  <conditionalFormatting sqref="Q305 Q273 Q241 Q209 Q177 Q145 Q113 Q81 Q49">
    <cfRule type="cellIs" dxfId="4022" priority="3885" operator="between">
      <formula>17</formula>
      <formula>20</formula>
    </cfRule>
  </conditionalFormatting>
  <conditionalFormatting sqref="Q305 Q273 Q241 Q209 Q177 Q145 Q113 Q81 Q49">
    <cfRule type="cellIs" dxfId="4021" priority="3884" operator="between">
      <formula>21</formula>
      <formula>24</formula>
    </cfRule>
  </conditionalFormatting>
  <conditionalFormatting sqref="Q305 Q273 Q241 Q209 Q177 Q145 Q113 Q81 Q49">
    <cfRule type="cellIs" dxfId="4020" priority="3883" operator="between">
      <formula>25</formula>
      <formula>28</formula>
    </cfRule>
  </conditionalFormatting>
  <conditionalFormatting sqref="Q305 Q273 Q241 Q209 Q177 Q145 Q113 Q81 Q49">
    <cfRule type="cellIs" dxfId="4019" priority="3882" operator="between">
      <formula>29</formula>
      <formula>32</formula>
    </cfRule>
  </conditionalFormatting>
  <conditionalFormatting sqref="R305:S305 R273:S273 R241:S241 R209:S209 R177:S177 R145:S145 R113:S113 R81:S81 R49:S49">
    <cfRule type="cellIs" dxfId="4018" priority="3881" operator="between">
      <formula>1</formula>
      <formula>4</formula>
    </cfRule>
  </conditionalFormatting>
  <conditionalFormatting sqref="R305:S305 R273:S273 R241:S241 R209:S209 R177:S177 R145:S145 R113:S113 R81:S81 R49:S49">
    <cfRule type="cellIs" dxfId="4017" priority="3880" operator="between">
      <formula>5</formula>
      <formula>8</formula>
    </cfRule>
  </conditionalFormatting>
  <conditionalFormatting sqref="R305:S305 R273:S273 R241:S241 R209:S209 R177:S177 R145:S145 R113:S113 R81:S81 R49:S49">
    <cfRule type="cellIs" dxfId="4016" priority="3879" operator="between">
      <formula>9</formula>
      <formula>12</formula>
    </cfRule>
  </conditionalFormatting>
  <conditionalFormatting sqref="R305:S305 R273:S273 R241:S241 R209:S209 R177:S177 R145:S145 R113:S113 R81:S81 R49:S49">
    <cfRule type="cellIs" dxfId="4015" priority="3878" operator="between">
      <formula>13</formula>
      <formula>16</formula>
    </cfRule>
  </conditionalFormatting>
  <conditionalFormatting sqref="R305:S305 R273:S273 R241:S241 R209:S209 R177:S177 R145:S145 R113:S113 R81:S81 R49:S49">
    <cfRule type="cellIs" dxfId="4014" priority="3877" operator="between">
      <formula>17</formula>
      <formula>20</formula>
    </cfRule>
  </conditionalFormatting>
  <conditionalFormatting sqref="R305:S305 R273:S273 R241:S241 R209:S209 R177:S177 R145:S145 R113:S113 R81:S81 R49:S49">
    <cfRule type="cellIs" dxfId="4013" priority="3876" operator="between">
      <formula>21</formula>
      <formula>24</formula>
    </cfRule>
  </conditionalFormatting>
  <conditionalFormatting sqref="R305:S305 R273:S273 R241:S241 R209:S209 R177:S177 R145:S145 R113:S113 R81:S81 R49:S49">
    <cfRule type="cellIs" dxfId="4012" priority="3875" operator="between">
      <formula>25</formula>
      <formula>28</formula>
    </cfRule>
  </conditionalFormatting>
  <conditionalFormatting sqref="R305:S305 R273:S273 R241:S241 R209:S209 R177:S177 R145:S145 R113:S113 R81:S81 R49:S49">
    <cfRule type="cellIs" dxfId="4011" priority="3874" operator="between">
      <formula>29</formula>
      <formula>32</formula>
    </cfRule>
  </conditionalFormatting>
  <conditionalFormatting sqref="U305 U273 U241 U209 U177 U145 U113 U81 U49">
    <cfRule type="cellIs" dxfId="4010" priority="3873" operator="between">
      <formula>1</formula>
      <formula>4</formula>
    </cfRule>
  </conditionalFormatting>
  <conditionalFormatting sqref="U305 U273 U241 U209 U177 U145 U113 U81 U49">
    <cfRule type="cellIs" dxfId="4009" priority="3872" operator="between">
      <formula>5</formula>
      <formula>8</formula>
    </cfRule>
  </conditionalFormatting>
  <conditionalFormatting sqref="U305 U273 U241 U209 U177 U145 U113 U81 U49">
    <cfRule type="cellIs" dxfId="4008" priority="3871" operator="between">
      <formula>9</formula>
      <formula>12</formula>
    </cfRule>
  </conditionalFormatting>
  <conditionalFormatting sqref="U305 U273 U241 U209 U177 U145 U113 U81 U49">
    <cfRule type="cellIs" dxfId="4007" priority="3870" operator="between">
      <formula>13</formula>
      <formula>16</formula>
    </cfRule>
  </conditionalFormatting>
  <conditionalFormatting sqref="U305 U273 U241 U209 U177 U145 U113 U81 U49">
    <cfRule type="cellIs" dxfId="4006" priority="3869" operator="between">
      <formula>17</formula>
      <formula>20</formula>
    </cfRule>
  </conditionalFormatting>
  <conditionalFormatting sqref="U305 U273 U241 U209 U177 U145 U113 U81 U49">
    <cfRule type="cellIs" dxfId="4005" priority="3868" operator="between">
      <formula>21</formula>
      <formula>24</formula>
    </cfRule>
  </conditionalFormatting>
  <conditionalFormatting sqref="U305 U273 U241 U209 U177 U145 U113 U81 U49">
    <cfRule type="cellIs" dxfId="4004" priority="3867" operator="between">
      <formula>25</formula>
      <formula>28</formula>
    </cfRule>
  </conditionalFormatting>
  <conditionalFormatting sqref="U305 U273 U241 U209 U177 U145 U113 U81 U49">
    <cfRule type="cellIs" dxfId="4003" priority="3866" operator="between">
      <formula>29</formula>
      <formula>32</formula>
    </cfRule>
  </conditionalFormatting>
  <conditionalFormatting sqref="Q305:S305 Q273:S273 Q241:S241 Q209:S209 Q177:S177 Q145:S145 Q113:S113 Q81:S81 Q49:S49">
    <cfRule type="cellIs" dxfId="4002" priority="3858" operator="between">
      <formula>29</formula>
      <formula>32</formula>
    </cfRule>
    <cfRule type="cellIs" dxfId="4001" priority="3859" operator="between">
      <formula>25</formula>
      <formula>28</formula>
    </cfRule>
    <cfRule type="cellIs" dxfId="4000" priority="3860" operator="between">
      <formula>21</formula>
      <formula>24</formula>
    </cfRule>
    <cfRule type="cellIs" dxfId="3999" priority="3861" operator="between">
      <formula>17</formula>
      <formula>20</formula>
    </cfRule>
    <cfRule type="cellIs" dxfId="3998" priority="3862" operator="between">
      <formula>13</formula>
      <formula>16</formula>
    </cfRule>
    <cfRule type="cellIs" dxfId="3997" priority="3863" operator="between">
      <formula>9</formula>
      <formula>12</formula>
    </cfRule>
    <cfRule type="cellIs" dxfId="3996" priority="3864" operator="between">
      <formula>5</formula>
      <formula>8</formula>
    </cfRule>
    <cfRule type="cellIs" dxfId="3995" priority="3865" operator="between">
      <formula>1</formula>
      <formula>4</formula>
    </cfRule>
  </conditionalFormatting>
  <conditionalFormatting sqref="H307:O307 H275:O275 H243:O243 H211:O211 H147:O147 H115:O115 H83:O83">
    <cfRule type="cellIs" dxfId="3994" priority="3857" operator="between">
      <formula>1</formula>
      <formula>4</formula>
    </cfRule>
  </conditionalFormatting>
  <conditionalFormatting sqref="H307:O307 H275:O275 H243:O243 H211:O211 H147:O147 H115:O115 H83:O83">
    <cfRule type="cellIs" dxfId="3993" priority="3856" operator="between">
      <formula>5</formula>
      <formula>8</formula>
    </cfRule>
  </conditionalFormatting>
  <conditionalFormatting sqref="H307:O307 H275:O275 H243:O243 H211:O211 H147:O147 H115:O115 H83:O83">
    <cfRule type="cellIs" dxfId="3992" priority="3855" operator="between">
      <formula>9</formula>
      <formula>12</formula>
    </cfRule>
  </conditionalFormatting>
  <conditionalFormatting sqref="H307:O307 H275:O275 H243:O243 H211:O211 H147:O147 H115:O115 H83:O83">
    <cfRule type="cellIs" dxfId="3991" priority="3854" operator="between">
      <formula>13</formula>
      <formula>16</formula>
    </cfRule>
  </conditionalFormatting>
  <conditionalFormatting sqref="H307:O307 H275:O275 H243:O243 H211:O211 H147:O147 H115:O115 H83:O83">
    <cfRule type="cellIs" dxfId="3990" priority="3853" operator="between">
      <formula>17</formula>
      <formula>20</formula>
    </cfRule>
  </conditionalFormatting>
  <conditionalFormatting sqref="H307:O307 H275:O275 H243:O243 H211:O211 H147:O147 H115:O115 H83:O83">
    <cfRule type="cellIs" dxfId="3989" priority="3852" operator="between">
      <formula>21</formula>
      <formula>24</formula>
    </cfRule>
  </conditionalFormatting>
  <conditionalFormatting sqref="H307:O307 H275:O275 H243:O243 H211:O211 H147:O147 H115:O115 H83:O83">
    <cfRule type="cellIs" dxfId="3988" priority="3851" operator="between">
      <formula>25</formula>
      <formula>28</formula>
    </cfRule>
  </conditionalFormatting>
  <conditionalFormatting sqref="H307:O307 H275:O275 H243:O243 H211:O211 H147:O147 H115:O115 H83:O83">
    <cfRule type="cellIs" dxfId="3987" priority="3850" operator="between">
      <formula>29</formula>
      <formula>32</formula>
    </cfRule>
  </conditionalFormatting>
  <conditionalFormatting sqref="Q307 Q275 Q243 Q211 Q147 Q115 Q83">
    <cfRule type="cellIs" dxfId="3986" priority="3849" operator="between">
      <formula>1</formula>
      <formula>4</formula>
    </cfRule>
  </conditionalFormatting>
  <conditionalFormatting sqref="Q307 Q275 Q243 Q211 Q147 Q115 Q83">
    <cfRule type="cellIs" dxfId="3985" priority="3848" operator="between">
      <formula>5</formula>
      <formula>8</formula>
    </cfRule>
  </conditionalFormatting>
  <conditionalFormatting sqref="Q307 Q275 Q243 Q211 Q147 Q115 Q83">
    <cfRule type="cellIs" dxfId="3984" priority="3847" operator="between">
      <formula>9</formula>
      <formula>12</formula>
    </cfRule>
  </conditionalFormatting>
  <conditionalFormatting sqref="Q307 Q275 Q243 Q211 Q147 Q115 Q83">
    <cfRule type="cellIs" dxfId="3983" priority="3846" operator="between">
      <formula>13</formula>
      <formula>16</formula>
    </cfRule>
  </conditionalFormatting>
  <conditionalFormatting sqref="Q307 Q275 Q243 Q211 Q147 Q115 Q83">
    <cfRule type="cellIs" dxfId="3982" priority="3845" operator="between">
      <formula>17</formula>
      <formula>20</formula>
    </cfRule>
  </conditionalFormatting>
  <conditionalFormatting sqref="Q307 Q275 Q243 Q211 Q147 Q115 Q83">
    <cfRule type="cellIs" dxfId="3981" priority="3844" operator="between">
      <formula>21</formula>
      <formula>24</formula>
    </cfRule>
  </conditionalFormatting>
  <conditionalFormatting sqref="Q307 Q275 Q243 Q211 Q147 Q115 Q83">
    <cfRule type="cellIs" dxfId="3980" priority="3843" operator="between">
      <formula>25</formula>
      <formula>28</formula>
    </cfRule>
  </conditionalFormatting>
  <conditionalFormatting sqref="Q307 Q275 Q243 Q211 Q147 Q115 Q83">
    <cfRule type="cellIs" dxfId="3979" priority="3842" operator="between">
      <formula>29</formula>
      <formula>32</formula>
    </cfRule>
  </conditionalFormatting>
  <conditionalFormatting sqref="R307:S307 R275:S275 R243:S243 R211:S211 R147:S147 R115:S115 R83:S83">
    <cfRule type="cellIs" dxfId="3978" priority="3841" operator="between">
      <formula>1</formula>
      <formula>4</formula>
    </cfRule>
  </conditionalFormatting>
  <conditionalFormatting sqref="R307:S307 R275:S275 R243:S243 R211:S211 R147:S147 R115:S115 R83:S83">
    <cfRule type="cellIs" dxfId="3977" priority="3840" operator="between">
      <formula>5</formula>
      <formula>8</formula>
    </cfRule>
  </conditionalFormatting>
  <conditionalFormatting sqref="R307:S307 R275:S275 R243:S243 R211:S211 R147:S147 R115:S115 R83:S83">
    <cfRule type="cellIs" dxfId="3976" priority="3839" operator="between">
      <formula>9</formula>
      <formula>12</formula>
    </cfRule>
  </conditionalFormatting>
  <conditionalFormatting sqref="R307:S307 R275:S275 R243:S243 R211:S211 R147:S147 R115:S115 R83:S83">
    <cfRule type="cellIs" dxfId="3975" priority="3838" operator="between">
      <formula>13</formula>
      <formula>16</formula>
    </cfRule>
  </conditionalFormatting>
  <conditionalFormatting sqref="R307:S307 R275:S275 R243:S243 R211:S211 R147:S147 R115:S115 R83:S83">
    <cfRule type="cellIs" dxfId="3974" priority="3837" operator="between">
      <formula>17</formula>
      <formula>20</formula>
    </cfRule>
  </conditionalFormatting>
  <conditionalFormatting sqref="R307:S307 R275:S275 R243:S243 R211:S211 R147:S147 R115:S115 R83:S83">
    <cfRule type="cellIs" dxfId="3973" priority="3836" operator="between">
      <formula>21</formula>
      <formula>24</formula>
    </cfRule>
  </conditionalFormatting>
  <conditionalFormatting sqref="R307:S307 R275:S275 R243:S243 R211:S211 R147:S147 R115:S115 R83:S83">
    <cfRule type="cellIs" dxfId="3972" priority="3835" operator="between">
      <formula>25</formula>
      <formula>28</formula>
    </cfRule>
  </conditionalFormatting>
  <conditionalFormatting sqref="R307:S307 R275:S275 R243:S243 R211:S211 R147:S147 R115:S115 R83:S83">
    <cfRule type="cellIs" dxfId="3971" priority="3834" operator="between">
      <formula>29</formula>
      <formula>32</formula>
    </cfRule>
  </conditionalFormatting>
  <conditionalFormatting sqref="U307 U275 U243 U211 U147 U115 U83">
    <cfRule type="cellIs" dxfId="3970" priority="3833" operator="between">
      <formula>1</formula>
      <formula>4</formula>
    </cfRule>
  </conditionalFormatting>
  <conditionalFormatting sqref="U307 U275 U243 U211 U147 U115 U83">
    <cfRule type="cellIs" dxfId="3969" priority="3832" operator="between">
      <formula>5</formula>
      <formula>8</formula>
    </cfRule>
  </conditionalFormatting>
  <conditionalFormatting sqref="U307 U275 U243 U211 U147 U115 U83">
    <cfRule type="cellIs" dxfId="3968" priority="3831" operator="between">
      <formula>9</formula>
      <formula>12</formula>
    </cfRule>
  </conditionalFormatting>
  <conditionalFormatting sqref="U307 U275 U243 U211 U147 U115 U83">
    <cfRule type="cellIs" dxfId="3967" priority="3830" operator="between">
      <formula>13</formula>
      <formula>16</formula>
    </cfRule>
  </conditionalFormatting>
  <conditionalFormatting sqref="U307 U275 U243 U211 U147 U115 U83">
    <cfRule type="cellIs" dxfId="3966" priority="3829" operator="between">
      <formula>17</formula>
      <formula>20</formula>
    </cfRule>
  </conditionalFormatting>
  <conditionalFormatting sqref="U307 U275 U243 U211 U147 U115 U83">
    <cfRule type="cellIs" dxfId="3965" priority="3828" operator="between">
      <formula>21</formula>
      <formula>24</formula>
    </cfRule>
  </conditionalFormatting>
  <conditionalFormatting sqref="U307 U275 U243 U211 U147 U115 U83">
    <cfRule type="cellIs" dxfId="3964" priority="3827" operator="between">
      <formula>25</formula>
      <formula>28</formula>
    </cfRule>
  </conditionalFormatting>
  <conditionalFormatting sqref="U307 U275 U243 U211 U147 U115 U83">
    <cfRule type="cellIs" dxfId="3963" priority="3826" operator="between">
      <formula>29</formula>
      <formula>32</formula>
    </cfRule>
  </conditionalFormatting>
  <conditionalFormatting sqref="Q307:S307 Q275:S275 Q243:S243 Q211:S211 Q147:S147 Q115:S115 Q83:S83">
    <cfRule type="cellIs" dxfId="3962" priority="3818" operator="between">
      <formula>29</formula>
      <formula>32</formula>
    </cfRule>
    <cfRule type="cellIs" dxfId="3961" priority="3819" operator="between">
      <formula>25</formula>
      <formula>28</formula>
    </cfRule>
    <cfRule type="cellIs" dxfId="3960" priority="3820" operator="between">
      <formula>21</formula>
      <formula>24</formula>
    </cfRule>
    <cfRule type="cellIs" dxfId="3959" priority="3821" operator="between">
      <formula>17</formula>
      <formula>20</formula>
    </cfRule>
    <cfRule type="cellIs" dxfId="3958" priority="3822" operator="between">
      <formula>13</formula>
      <formula>16</formula>
    </cfRule>
    <cfRule type="cellIs" dxfId="3957" priority="3823" operator="between">
      <formula>9</formula>
      <formula>12</formula>
    </cfRule>
    <cfRule type="cellIs" dxfId="3956" priority="3824" operator="between">
      <formula>5</formula>
      <formula>8</formula>
    </cfRule>
    <cfRule type="cellIs" dxfId="3955" priority="3825" operator="between">
      <formula>1</formula>
      <formula>4</formula>
    </cfRule>
  </conditionalFormatting>
  <conditionalFormatting sqref="H298:O298 H266:O266 H234:O234 H202:O202 H170:O170 H138:O138 H106:O106 H74:O74 H42:O42">
    <cfRule type="cellIs" dxfId="3954" priority="3817" operator="between">
      <formula>1</formula>
      <formula>4</formula>
    </cfRule>
  </conditionalFormatting>
  <conditionalFormatting sqref="H298:O298 H266:O266 H234:O234 H202:O202 H170:O170 H138:O138 H106:O106 H74:O74 H42:O42">
    <cfRule type="cellIs" dxfId="3953" priority="3816" operator="between">
      <formula>5</formula>
      <formula>8</formula>
    </cfRule>
  </conditionalFormatting>
  <conditionalFormatting sqref="H298:O298 H266:O266 H234:O234 H202:O202 H170:O170 H138:O138 H106:O106 H74:O74 H42:O42">
    <cfRule type="cellIs" dxfId="3952" priority="3815" operator="between">
      <formula>9</formula>
      <formula>12</formula>
    </cfRule>
  </conditionalFormatting>
  <conditionalFormatting sqref="H298:O298 H266:O266 H234:O234 H202:O202 H170:O170 H138:O138 H106:O106 H74:O74 H42:O42">
    <cfRule type="cellIs" dxfId="3951" priority="3814" operator="between">
      <formula>13</formula>
      <formula>16</formula>
    </cfRule>
  </conditionalFormatting>
  <conditionalFormatting sqref="H298:O298 H266:O266 H234:O234 H202:O202 H170:O170 H138:O138 H106:O106 H74:O74 H42:O42">
    <cfRule type="cellIs" dxfId="3950" priority="3813" operator="between">
      <formula>17</formula>
      <formula>20</formula>
    </cfRule>
  </conditionalFormatting>
  <conditionalFormatting sqref="H298:O298 H266:O266 H234:O234 H202:O202 H170:O170 H138:O138 H106:O106 H74:O74 H42:O42">
    <cfRule type="cellIs" dxfId="3949" priority="3812" operator="between">
      <formula>21</formula>
      <formula>24</formula>
    </cfRule>
  </conditionalFormatting>
  <conditionalFormatting sqref="H298:O298 H266:O266 H234:O234 H202:O202 H170:O170 H138:O138 H106:O106 H74:O74 H42:O42">
    <cfRule type="cellIs" dxfId="3948" priority="3811" operator="between">
      <formula>25</formula>
      <formula>28</formula>
    </cfRule>
  </conditionalFormatting>
  <conditionalFormatting sqref="H298:O298 H266:O266 H234:O234 H202:O202 H170:O170 H138:O138 H106:O106 H74:O74 H42:O42">
    <cfRule type="cellIs" dxfId="3947" priority="3810" operator="between">
      <formula>29</formula>
      <formula>32</formula>
    </cfRule>
  </conditionalFormatting>
  <conditionalFormatting sqref="Q298 Q266 Q234 Q202 Q170 Q138 Q106 Q74 Q42">
    <cfRule type="cellIs" dxfId="3946" priority="3809" operator="between">
      <formula>1</formula>
      <formula>4</formula>
    </cfRule>
  </conditionalFormatting>
  <conditionalFormatting sqref="Q298 Q266 Q234 Q202 Q170 Q138 Q106 Q74 Q42">
    <cfRule type="cellIs" dxfId="3945" priority="3808" operator="between">
      <formula>5</formula>
      <formula>8</formula>
    </cfRule>
  </conditionalFormatting>
  <conditionalFormatting sqref="Q298 Q266 Q234 Q202 Q170 Q138 Q106 Q74 Q42">
    <cfRule type="cellIs" dxfId="3944" priority="3807" operator="between">
      <formula>9</formula>
      <formula>12</formula>
    </cfRule>
  </conditionalFormatting>
  <conditionalFormatting sqref="Q298 Q266 Q234 Q202 Q170 Q138 Q106 Q74 Q42">
    <cfRule type="cellIs" dxfId="3943" priority="3806" operator="between">
      <formula>13</formula>
      <formula>16</formula>
    </cfRule>
  </conditionalFormatting>
  <conditionalFormatting sqref="Q298 Q266 Q234 Q202 Q170 Q138 Q106 Q74 Q42">
    <cfRule type="cellIs" dxfId="3942" priority="3805" operator="between">
      <formula>17</formula>
      <formula>20</formula>
    </cfRule>
  </conditionalFormatting>
  <conditionalFormatting sqref="Q298 Q266 Q234 Q202 Q170 Q138 Q106 Q74 Q42">
    <cfRule type="cellIs" dxfId="3941" priority="3804" operator="between">
      <formula>21</formula>
      <formula>24</formula>
    </cfRule>
  </conditionalFormatting>
  <conditionalFormatting sqref="Q298 Q266 Q234 Q202 Q170 Q138 Q106 Q74 Q42">
    <cfRule type="cellIs" dxfId="3940" priority="3803" operator="between">
      <formula>25</formula>
      <formula>28</formula>
    </cfRule>
  </conditionalFormatting>
  <conditionalFormatting sqref="Q298 Q266 Q234 Q202 Q170 Q138 Q106 Q74 Q42">
    <cfRule type="cellIs" dxfId="3939" priority="3802" operator="between">
      <formula>29</formula>
      <formula>32</formula>
    </cfRule>
  </conditionalFormatting>
  <conditionalFormatting sqref="R298:S298 R266:S266 R234:S234 R202:S202 R170:S170 R138:S138 R106:S106 R74:S74 R42:S42">
    <cfRule type="cellIs" dxfId="3938" priority="3801" operator="between">
      <formula>1</formula>
      <formula>4</formula>
    </cfRule>
  </conditionalFormatting>
  <conditionalFormatting sqref="R298:S298 R266:S266 R234:S234 R202:S202 R170:S170 R138:S138 R106:S106 R74:S74 R42:S42">
    <cfRule type="cellIs" dxfId="3937" priority="3800" operator="between">
      <formula>5</formula>
      <formula>8</formula>
    </cfRule>
  </conditionalFormatting>
  <conditionalFormatting sqref="R298:S298 R266:S266 R234:S234 R202:S202 R170:S170 R138:S138 R106:S106 R74:S74 R42:S42">
    <cfRule type="cellIs" dxfId="3936" priority="3799" operator="between">
      <formula>9</formula>
      <formula>12</formula>
    </cfRule>
  </conditionalFormatting>
  <conditionalFormatting sqref="R298:S298 R266:S266 R234:S234 R202:S202 R170:S170 R138:S138 R106:S106 R74:S74 R42:S42">
    <cfRule type="cellIs" dxfId="3935" priority="3798" operator="between">
      <formula>13</formula>
      <formula>16</formula>
    </cfRule>
  </conditionalFormatting>
  <conditionalFormatting sqref="R298:S298 R266:S266 R234:S234 R202:S202 R170:S170 R138:S138 R106:S106 R74:S74 R42:S42">
    <cfRule type="cellIs" dxfId="3934" priority="3797" operator="between">
      <formula>17</formula>
      <formula>20</formula>
    </cfRule>
  </conditionalFormatting>
  <conditionalFormatting sqref="R298:S298 R266:S266 R234:S234 R202:S202 R170:S170 R138:S138 R106:S106 R74:S74 R42:S42">
    <cfRule type="cellIs" dxfId="3933" priority="3796" operator="between">
      <formula>21</formula>
      <formula>24</formula>
    </cfRule>
  </conditionalFormatting>
  <conditionalFormatting sqref="R298:S298 R266:S266 R234:S234 R202:S202 R170:S170 R138:S138 R106:S106 R74:S74 R42:S42">
    <cfRule type="cellIs" dxfId="3932" priority="3795" operator="between">
      <formula>25</formula>
      <formula>28</formula>
    </cfRule>
  </conditionalFormatting>
  <conditionalFormatting sqref="R298:S298 R266:S266 R234:S234 R202:S202 R170:S170 R138:S138 R106:S106 R74:S74 R42:S42">
    <cfRule type="cellIs" dxfId="3931" priority="3794" operator="between">
      <formula>29</formula>
      <formula>32</formula>
    </cfRule>
  </conditionalFormatting>
  <conditionalFormatting sqref="U298 U266 U234 U202 U170 U138 U106 U74 U42">
    <cfRule type="cellIs" dxfId="3930" priority="3793" operator="between">
      <formula>1</formula>
      <formula>4</formula>
    </cfRule>
  </conditionalFormatting>
  <conditionalFormatting sqref="U298 U266 U234 U202 U170 U138 U106 U74 U42">
    <cfRule type="cellIs" dxfId="3929" priority="3792" operator="between">
      <formula>5</formula>
      <formula>8</formula>
    </cfRule>
  </conditionalFormatting>
  <conditionalFormatting sqref="U298 U266 U234 U202 U170 U138 U106 U74 U42">
    <cfRule type="cellIs" dxfId="3928" priority="3791" operator="between">
      <formula>9</formula>
      <formula>12</formula>
    </cfRule>
  </conditionalFormatting>
  <conditionalFormatting sqref="U298 U266 U234 U202 U170 U138 U106 U74 U42">
    <cfRule type="cellIs" dxfId="3927" priority="3790" operator="between">
      <formula>13</formula>
      <formula>16</formula>
    </cfRule>
  </conditionalFormatting>
  <conditionalFormatting sqref="U298 U266 U234 U202 U170 U138 U106 U74 U42">
    <cfRule type="cellIs" dxfId="3926" priority="3789" operator="between">
      <formula>17</formula>
      <formula>20</formula>
    </cfRule>
  </conditionalFormatting>
  <conditionalFormatting sqref="U298 U266 U234 U202 U170 U138 U106 U74 U42">
    <cfRule type="cellIs" dxfId="3925" priority="3788" operator="between">
      <formula>21</formula>
      <formula>24</formula>
    </cfRule>
  </conditionalFormatting>
  <conditionalFormatting sqref="U298 U266 U234 U202 U170 U138 U106 U74 U42">
    <cfRule type="cellIs" dxfId="3924" priority="3787" operator="between">
      <formula>25</formula>
      <formula>28</formula>
    </cfRule>
  </conditionalFormatting>
  <conditionalFormatting sqref="U298 U266 U234 U202 U170 U138 U106 U74 U42">
    <cfRule type="cellIs" dxfId="3923" priority="3786" operator="between">
      <formula>29</formula>
      <formula>32</formula>
    </cfRule>
  </conditionalFormatting>
  <conditionalFormatting sqref="Q298:S298 Q266:S266 Q234:S234 Q202:S202 Q170:S170 Q138:S138 Q106:S106 Q74:S74 Q42:S42">
    <cfRule type="cellIs" dxfId="3922" priority="3778" operator="between">
      <formula>29</formula>
      <formula>32</formula>
    </cfRule>
    <cfRule type="cellIs" dxfId="3921" priority="3779" operator="between">
      <formula>25</formula>
      <formula>28</formula>
    </cfRule>
    <cfRule type="cellIs" dxfId="3920" priority="3780" operator="between">
      <formula>21</formula>
      <formula>24</formula>
    </cfRule>
    <cfRule type="cellIs" dxfId="3919" priority="3781" operator="between">
      <formula>17</formula>
      <formula>20</formula>
    </cfRule>
    <cfRule type="cellIs" dxfId="3918" priority="3782" operator="between">
      <formula>13</formula>
      <formula>16</formula>
    </cfRule>
    <cfRule type="cellIs" dxfId="3917" priority="3783" operator="between">
      <formula>9</formula>
      <formula>12</formula>
    </cfRule>
    <cfRule type="cellIs" dxfId="3916" priority="3784" operator="between">
      <formula>5</formula>
      <formula>8</formula>
    </cfRule>
    <cfRule type="cellIs" dxfId="3915" priority="3785" operator="between">
      <formula>1</formula>
      <formula>4</formula>
    </cfRule>
  </conditionalFormatting>
  <conditionalFormatting sqref="H308:O308 H276:O276 H244:O244 H212:O212 H180:O180 H148:O148 H116:O116 H84:O84 H52:O52">
    <cfRule type="cellIs" dxfId="3914" priority="3777" operator="between">
      <formula>1</formula>
      <formula>4</formula>
    </cfRule>
  </conditionalFormatting>
  <conditionalFormatting sqref="H308:O308 H276:O276 H244:O244 H212:O212 H180:O180 H148:O148 H116:O116 H84:O84 H52:O52">
    <cfRule type="cellIs" dxfId="3913" priority="3776" operator="between">
      <formula>5</formula>
      <formula>8</formula>
    </cfRule>
  </conditionalFormatting>
  <conditionalFormatting sqref="H308:O308 H276:O276 H244:O244 H212:O212 H180:O180 H148:O148 H116:O116 H84:O84 H52:O52">
    <cfRule type="cellIs" dxfId="3912" priority="3775" operator="between">
      <formula>9</formula>
      <formula>12</formula>
    </cfRule>
  </conditionalFormatting>
  <conditionalFormatting sqref="H308:O308 H276:O276 H244:O244 H212:O212 H180:O180 H148:O148 H116:O116 H84:O84 H52:O52">
    <cfRule type="cellIs" dxfId="3911" priority="3774" operator="between">
      <formula>13</formula>
      <formula>16</formula>
    </cfRule>
  </conditionalFormatting>
  <conditionalFormatting sqref="H308:O308 H276:O276 H244:O244 H212:O212 H180:O180 H148:O148 H116:O116 H84:O84 H52:O52">
    <cfRule type="cellIs" dxfId="3910" priority="3773" operator="between">
      <formula>17</formula>
      <formula>20</formula>
    </cfRule>
  </conditionalFormatting>
  <conditionalFormatting sqref="H308:O308 H276:O276 H244:O244 H212:O212 H180:O180 H148:O148 H116:O116 H84:O84 H52:O52">
    <cfRule type="cellIs" dxfId="3909" priority="3772" operator="between">
      <formula>21</formula>
      <formula>24</formula>
    </cfRule>
  </conditionalFormatting>
  <conditionalFormatting sqref="H308:O308 H276:O276 H244:O244 H212:O212 H180:O180 H148:O148 H116:O116 H84:O84 H52:O52">
    <cfRule type="cellIs" dxfId="3908" priority="3771" operator="between">
      <formula>25</formula>
      <formula>28</formula>
    </cfRule>
  </conditionalFormatting>
  <conditionalFormatting sqref="H308:O308 H276:O276 H244:O244 H212:O212 H180:O180 H148:O148 H116:O116 H84:O84 H52:O52">
    <cfRule type="cellIs" dxfId="3907" priority="3770" operator="between">
      <formula>29</formula>
      <formula>32</formula>
    </cfRule>
  </conditionalFormatting>
  <conditionalFormatting sqref="Q308 Q276 Q244 Q212 Q180 Q148 Q116 Q84 Q52">
    <cfRule type="cellIs" dxfId="3906" priority="3769" operator="between">
      <formula>1</formula>
      <formula>4</formula>
    </cfRule>
  </conditionalFormatting>
  <conditionalFormatting sqref="Q308 Q276 Q244 Q212 Q180 Q148 Q116 Q84 Q52">
    <cfRule type="cellIs" dxfId="3905" priority="3768" operator="between">
      <formula>5</formula>
      <formula>8</formula>
    </cfRule>
  </conditionalFormatting>
  <conditionalFormatting sqref="Q308 Q276 Q244 Q212 Q180 Q148 Q116 Q84 Q52">
    <cfRule type="cellIs" dxfId="3904" priority="3767" operator="between">
      <formula>9</formula>
      <formula>12</formula>
    </cfRule>
  </conditionalFormatting>
  <conditionalFormatting sqref="Q308 Q276 Q244 Q212 Q180 Q148 Q116 Q84 Q52">
    <cfRule type="cellIs" dxfId="3903" priority="3766" operator="between">
      <formula>13</formula>
      <formula>16</formula>
    </cfRule>
  </conditionalFormatting>
  <conditionalFormatting sqref="Q308 Q276 Q244 Q212 Q180 Q148 Q116 Q84 Q52">
    <cfRule type="cellIs" dxfId="3902" priority="3765" operator="between">
      <formula>17</formula>
      <formula>20</formula>
    </cfRule>
  </conditionalFormatting>
  <conditionalFormatting sqref="Q308 Q276 Q244 Q212 Q180 Q148 Q116 Q84 Q52">
    <cfRule type="cellIs" dxfId="3901" priority="3764" operator="between">
      <formula>21</formula>
      <formula>24</formula>
    </cfRule>
  </conditionalFormatting>
  <conditionalFormatting sqref="Q308 Q276 Q244 Q212 Q180 Q148 Q116 Q84 Q52">
    <cfRule type="cellIs" dxfId="3900" priority="3763" operator="between">
      <formula>25</formula>
      <formula>28</formula>
    </cfRule>
  </conditionalFormatting>
  <conditionalFormatting sqref="Q308 Q276 Q244 Q212 Q180 Q148 Q116 Q84 Q52">
    <cfRule type="cellIs" dxfId="3899" priority="3762" operator="between">
      <formula>29</formula>
      <formula>32</formula>
    </cfRule>
  </conditionalFormatting>
  <conditionalFormatting sqref="R308:S308 R276:S276 R244:S244 R212:S212 R180:S180 R148:S148 R116:S116 R84:S84 R52:S52">
    <cfRule type="cellIs" dxfId="3898" priority="3761" operator="between">
      <formula>1</formula>
      <formula>4</formula>
    </cfRule>
  </conditionalFormatting>
  <conditionalFormatting sqref="R308:S308 R276:S276 R244:S244 R212:S212 R180:S180 R148:S148 R116:S116 R84:S84 R52:S52">
    <cfRule type="cellIs" dxfId="3897" priority="3760" operator="between">
      <formula>5</formula>
      <formula>8</formula>
    </cfRule>
  </conditionalFormatting>
  <conditionalFormatting sqref="R308:S308 R276:S276 R244:S244 R212:S212 R180:S180 R148:S148 R116:S116 R84:S84 R52:S52">
    <cfRule type="cellIs" dxfId="3896" priority="3759" operator="between">
      <formula>9</formula>
      <formula>12</formula>
    </cfRule>
  </conditionalFormatting>
  <conditionalFormatting sqref="R308:S308 R276:S276 R244:S244 R212:S212 R180:S180 R148:S148 R116:S116 R84:S84 R52:S52">
    <cfRule type="cellIs" dxfId="3895" priority="3758" operator="between">
      <formula>13</formula>
      <formula>16</formula>
    </cfRule>
  </conditionalFormatting>
  <conditionalFormatting sqref="R308:S308 R276:S276 R244:S244 R212:S212 R180:S180 R148:S148 R116:S116 R84:S84 R52:S52">
    <cfRule type="cellIs" dxfId="3894" priority="3757" operator="between">
      <formula>17</formula>
      <formula>20</formula>
    </cfRule>
  </conditionalFormatting>
  <conditionalFormatting sqref="R308:S308 R276:S276 R244:S244 R212:S212 R180:S180 R148:S148 R116:S116 R84:S84 R52:S52">
    <cfRule type="cellIs" dxfId="3893" priority="3756" operator="between">
      <formula>21</formula>
      <formula>24</formula>
    </cfRule>
  </conditionalFormatting>
  <conditionalFormatting sqref="R308:S308 R276:S276 R244:S244 R212:S212 R180:S180 R148:S148 R116:S116 R84:S84 R52:S52">
    <cfRule type="cellIs" dxfId="3892" priority="3755" operator="between">
      <formula>25</formula>
      <formula>28</formula>
    </cfRule>
  </conditionalFormatting>
  <conditionalFormatting sqref="R308:S308 R276:S276 R244:S244 R212:S212 R180:S180 R148:S148 R116:S116 R84:S84 R52:S52">
    <cfRule type="cellIs" dxfId="3891" priority="3754" operator="between">
      <formula>29</formula>
      <formula>32</formula>
    </cfRule>
  </conditionalFormatting>
  <conditionalFormatting sqref="U308 U276 U244 U212 U180 U148 U116 U84 U52">
    <cfRule type="cellIs" dxfId="3890" priority="3753" operator="between">
      <formula>1</formula>
      <formula>4</formula>
    </cfRule>
  </conditionalFormatting>
  <conditionalFormatting sqref="U308 U276 U244 U212 U180 U148 U116 U84 U52">
    <cfRule type="cellIs" dxfId="3889" priority="3752" operator="between">
      <formula>5</formula>
      <formula>8</formula>
    </cfRule>
  </conditionalFormatting>
  <conditionalFormatting sqref="U308 U276 U244 U212 U180 U148 U116 U84 U52">
    <cfRule type="cellIs" dxfId="3888" priority="3751" operator="between">
      <formula>9</formula>
      <formula>12</formula>
    </cfRule>
  </conditionalFormatting>
  <conditionalFormatting sqref="U308 U276 U244 U212 U180 U148 U116 U84 U52">
    <cfRule type="cellIs" dxfId="3887" priority="3750" operator="between">
      <formula>13</formula>
      <formula>16</formula>
    </cfRule>
  </conditionalFormatting>
  <conditionalFormatting sqref="U308 U276 U244 U212 U180 U148 U116 U84 U52">
    <cfRule type="cellIs" dxfId="3886" priority="3749" operator="between">
      <formula>17</formula>
      <formula>20</formula>
    </cfRule>
  </conditionalFormatting>
  <conditionalFormatting sqref="U308 U276 U244 U212 U180 U148 U116 U84 U52">
    <cfRule type="cellIs" dxfId="3885" priority="3748" operator="between">
      <formula>21</formula>
      <formula>24</formula>
    </cfRule>
  </conditionalFormatting>
  <conditionalFormatting sqref="U308 U276 U244 U212 U180 U148 U116 U84 U52">
    <cfRule type="cellIs" dxfId="3884" priority="3747" operator="between">
      <formula>25</formula>
      <formula>28</formula>
    </cfRule>
  </conditionalFormatting>
  <conditionalFormatting sqref="U308 U276 U244 U212 U180 U148 U116 U84 U52">
    <cfRule type="cellIs" dxfId="3883" priority="3746" operator="between">
      <formula>29</formula>
      <formula>32</formula>
    </cfRule>
  </conditionalFormatting>
  <conditionalFormatting sqref="Q308:S308 Q276:S276 Q244:S244 Q212:S212 Q180:S180 Q148:S148 Q116:S116 Q84:S84 Q52:S52">
    <cfRule type="cellIs" dxfId="3882" priority="3738" operator="between">
      <formula>29</formula>
      <formula>32</formula>
    </cfRule>
    <cfRule type="cellIs" dxfId="3881" priority="3739" operator="between">
      <formula>25</formula>
      <formula>28</formula>
    </cfRule>
    <cfRule type="cellIs" dxfId="3880" priority="3740" operator="between">
      <formula>21</formula>
      <formula>24</formula>
    </cfRule>
    <cfRule type="cellIs" dxfId="3879" priority="3741" operator="between">
      <formula>17</formula>
      <formula>20</formula>
    </cfRule>
    <cfRule type="cellIs" dxfId="3878" priority="3742" operator="between">
      <formula>13</formula>
      <formula>16</formula>
    </cfRule>
    <cfRule type="cellIs" dxfId="3877" priority="3743" operator="between">
      <formula>9</formula>
      <formula>12</formula>
    </cfRule>
    <cfRule type="cellIs" dxfId="3876" priority="3744" operator="between">
      <formula>5</formula>
      <formula>8</formula>
    </cfRule>
    <cfRule type="cellIs" dxfId="3875" priority="3745" operator="between">
      <formula>1</formula>
      <formula>4</formula>
    </cfRule>
  </conditionalFormatting>
  <conditionalFormatting sqref="H294:O294 H309:O309 H262:O262 H277:O277 H230:O230 H245:O245 H198:O198 H213:O213 H166:O166 H181:O181 H134:O134 H149:O149 H102:O102 H117:O117 H70:O70 H85:O85 H38:O38 H53:O53">
    <cfRule type="cellIs" dxfId="3874" priority="3737" operator="between">
      <formula>1</formula>
      <formula>4</formula>
    </cfRule>
  </conditionalFormatting>
  <conditionalFormatting sqref="H294:O294 H309:O309 H262:O262 H277:O277 H230:O230 H245:O245 H198:O198 H213:O213 H166:O166 H181:O181 H134:O134 H149:O149 H102:O102 H117:O117 H70:O70 H85:O85 H38:O38 H53:O53">
    <cfRule type="cellIs" dxfId="3873" priority="3736" operator="between">
      <formula>5</formula>
      <formula>8</formula>
    </cfRule>
  </conditionalFormatting>
  <conditionalFormatting sqref="H294:O294 H309:O309 H262:O262 H277:O277 H230:O230 H245:O245 H198:O198 H213:O213 H166:O166 H181:O181 H134:O134 H149:O149 H102:O102 H117:O117 H70:O70 H85:O85 H38:O38 H53:O53">
    <cfRule type="cellIs" dxfId="3872" priority="3735" operator="between">
      <formula>9</formula>
      <formula>12</formula>
    </cfRule>
  </conditionalFormatting>
  <conditionalFormatting sqref="H294:O294 H309:O309 H262:O262 H277:O277 H230:O230 H245:O245 H198:O198 H213:O213 H166:O166 H181:O181 H134:O134 H149:O149 H102:O102 H117:O117 H70:O70 H85:O85 H38:O38 H53:O53">
    <cfRule type="cellIs" dxfId="3871" priority="3734" operator="between">
      <formula>13</formula>
      <formula>16</formula>
    </cfRule>
  </conditionalFormatting>
  <conditionalFormatting sqref="H294:O294 H309:O309 H262:O262 H277:O277 H230:O230 H245:O245 H198:O198 H213:O213 H166:O166 H181:O181 H134:O134 H149:O149 H102:O102 H117:O117 H70:O70 H85:O85 H38:O38 H53:O53">
    <cfRule type="cellIs" dxfId="3870" priority="3733" operator="between">
      <formula>17</formula>
      <formula>20</formula>
    </cfRule>
  </conditionalFormatting>
  <conditionalFormatting sqref="H294:O294 H309:O309 H262:O262 H277:O277 H230:O230 H245:O245 H198:O198 H213:O213 H166:O166 H181:O181 H134:O134 H149:O149 H102:O102 H117:O117 H70:O70 H85:O85 H38:O38 H53:O53">
    <cfRule type="cellIs" dxfId="3869" priority="3732" operator="between">
      <formula>21</formula>
      <formula>24</formula>
    </cfRule>
  </conditionalFormatting>
  <conditionalFormatting sqref="H294:O294 H309:O309 H262:O262 H277:O277 H230:O230 H245:O245 H198:O198 H213:O213 H166:O166 H181:O181 H134:O134 H149:O149 H102:O102 H117:O117 H70:O70 H85:O85 H38:O38 H53:O53">
    <cfRule type="cellIs" dxfId="3868" priority="3731" operator="between">
      <formula>25</formula>
      <formula>28</formula>
    </cfRule>
  </conditionalFormatting>
  <conditionalFormatting sqref="H294:O294 H309:O309 H262:O262 H277:O277 H230:O230 H245:O245 H198:O198 H213:O213 H166:O166 H181:O181 H134:O134 H149:O149 H102:O102 H117:O117 H70:O70 H85:O85 H38:O38 H53:O53">
    <cfRule type="cellIs" dxfId="3867" priority="3730" operator="between">
      <formula>29</formula>
      <formula>32</formula>
    </cfRule>
  </conditionalFormatting>
  <conditionalFormatting sqref="Q294 Q309 Q262 Q277 Q230 Q245 Q198 Q213 Q166 Q181 Q134 Q149 Q102 Q117 Q70 Q85 Q38 Q53">
    <cfRule type="cellIs" dxfId="3866" priority="3729" operator="between">
      <formula>1</formula>
      <formula>4</formula>
    </cfRule>
  </conditionalFormatting>
  <conditionalFormatting sqref="Q294 Q309 Q262 Q277 Q230 Q245 Q198 Q213 Q166 Q181 Q134 Q149 Q102 Q117 Q70 Q85 Q38 Q53">
    <cfRule type="cellIs" dxfId="3865" priority="3728" operator="between">
      <formula>5</formula>
      <formula>8</formula>
    </cfRule>
  </conditionalFormatting>
  <conditionalFormatting sqref="Q294 Q309 Q262 Q277 Q230 Q245 Q198 Q213 Q166 Q181 Q134 Q149 Q102 Q117 Q70 Q85 Q38 Q53">
    <cfRule type="cellIs" dxfId="3864" priority="3727" operator="between">
      <formula>9</formula>
      <formula>12</formula>
    </cfRule>
  </conditionalFormatting>
  <conditionalFormatting sqref="Q294 Q309 Q262 Q277 Q230 Q245 Q198 Q213 Q166 Q181 Q134 Q149 Q102 Q117 Q70 Q85 Q38 Q53">
    <cfRule type="cellIs" dxfId="3863" priority="3726" operator="between">
      <formula>13</formula>
      <formula>16</formula>
    </cfRule>
  </conditionalFormatting>
  <conditionalFormatting sqref="Q294 Q309 Q262 Q277 Q230 Q245 Q198 Q213 Q166 Q181 Q134 Q149 Q102 Q117 Q70 Q85 Q38 Q53">
    <cfRule type="cellIs" dxfId="3862" priority="3725" operator="between">
      <formula>17</formula>
      <formula>20</formula>
    </cfRule>
  </conditionalFormatting>
  <conditionalFormatting sqref="Q294 Q309 Q262 Q277 Q230 Q245 Q198 Q213 Q166 Q181 Q134 Q149 Q102 Q117 Q70 Q85 Q38 Q53">
    <cfRule type="cellIs" dxfId="3861" priority="3724" operator="between">
      <formula>21</formula>
      <formula>24</formula>
    </cfRule>
  </conditionalFormatting>
  <conditionalFormatting sqref="Q294 Q309 Q262 Q277 Q230 Q245 Q198 Q213 Q166 Q181 Q134 Q149 Q102 Q117 Q70 Q85 Q38 Q53">
    <cfRule type="cellIs" dxfId="3860" priority="3723" operator="between">
      <formula>25</formula>
      <formula>28</formula>
    </cfRule>
  </conditionalFormatting>
  <conditionalFormatting sqref="Q294 Q309 Q262 Q277 Q230 Q245 Q198 Q213 Q166 Q181 Q134 Q149 Q102 Q117 Q70 Q85 Q38 Q53">
    <cfRule type="cellIs" dxfId="3859" priority="3722" operator="between">
      <formula>29</formula>
      <formula>32</formula>
    </cfRule>
  </conditionalFormatting>
  <conditionalFormatting sqref="R294:S294 R309:S309 R262:S262 R277:S277 R230:S230 R245:S245 R198:S198 R213:S213 R166:S166 R181:S181 R134:S134 R149:S149 R102:S102 R117:S117 R70:S70 R85:S85 R38:S38 R53:S53">
    <cfRule type="cellIs" dxfId="3858" priority="3721" operator="between">
      <formula>1</formula>
      <formula>4</formula>
    </cfRule>
  </conditionalFormatting>
  <conditionalFormatting sqref="R294:S294 R309:S309 R262:S262 R277:S277 R230:S230 R245:S245 R198:S198 R213:S213 R166:S166 R181:S181 R134:S134 R149:S149 R102:S102 R117:S117 R70:S70 R85:S85 R38:S38 R53:S53">
    <cfRule type="cellIs" dxfId="3857" priority="3720" operator="between">
      <formula>5</formula>
      <formula>8</formula>
    </cfRule>
  </conditionalFormatting>
  <conditionalFormatting sqref="R294:S294 R309:S309 R262:S262 R277:S277 R230:S230 R245:S245 R198:S198 R213:S213 R166:S166 R181:S181 R134:S134 R149:S149 R102:S102 R117:S117 R70:S70 R85:S85 R38:S38 R53:S53">
    <cfRule type="cellIs" dxfId="3856" priority="3719" operator="between">
      <formula>9</formula>
      <formula>12</formula>
    </cfRule>
  </conditionalFormatting>
  <conditionalFormatting sqref="R294:S294 R309:S309 R262:S262 R277:S277 R230:S230 R245:S245 R198:S198 R213:S213 R166:S166 R181:S181 R134:S134 R149:S149 R102:S102 R117:S117 R70:S70 R85:S85 R38:S38 R53:S53">
    <cfRule type="cellIs" dxfId="3855" priority="3718" operator="between">
      <formula>13</formula>
      <formula>16</formula>
    </cfRule>
  </conditionalFormatting>
  <conditionalFormatting sqref="R294:S294 R309:S309 R262:S262 R277:S277 R230:S230 R245:S245 R198:S198 R213:S213 R166:S166 R181:S181 R134:S134 R149:S149 R102:S102 R117:S117 R70:S70 R85:S85 R38:S38 R53:S53">
    <cfRule type="cellIs" dxfId="3854" priority="3717" operator="between">
      <formula>17</formula>
      <formula>20</formula>
    </cfRule>
  </conditionalFormatting>
  <conditionalFormatting sqref="R294:S294 R309:S309 R262:S262 R277:S277 R230:S230 R245:S245 R198:S198 R213:S213 R166:S166 R181:S181 R134:S134 R149:S149 R102:S102 R117:S117 R70:S70 R85:S85 R38:S38 R53:S53">
    <cfRule type="cellIs" dxfId="3853" priority="3716" operator="between">
      <formula>21</formula>
      <formula>24</formula>
    </cfRule>
  </conditionalFormatting>
  <conditionalFormatting sqref="R294:S294 R309:S309 R262:S262 R277:S277 R230:S230 R245:S245 R198:S198 R213:S213 R166:S166 R181:S181 R134:S134 R149:S149 R102:S102 R117:S117 R70:S70 R85:S85 R38:S38 R53:S53">
    <cfRule type="cellIs" dxfId="3852" priority="3715" operator="between">
      <formula>25</formula>
      <formula>28</formula>
    </cfRule>
  </conditionalFormatting>
  <conditionalFormatting sqref="R294:S294 R309:S309 R262:S262 R277:S277 R230:S230 R245:S245 R198:S198 R213:S213 R166:S166 R181:S181 R134:S134 R149:S149 R102:S102 R117:S117 R70:S70 R85:S85 R38:S38 R53:S53">
    <cfRule type="cellIs" dxfId="3851" priority="3714" operator="between">
      <formula>29</formula>
      <formula>32</formula>
    </cfRule>
  </conditionalFormatting>
  <conditionalFormatting sqref="Q294:S294 Q309:S309 Q262:S262 Q277:S277 Q230:S230 Q245:S245 Q198:S198 Q213:S213 Q166:S166 Q181:S181 Q134:S134 Q149:S149 Q102:S102 Q117:S117 Q70:S70 Q85:S85 Q38:S38 Q53:S53">
    <cfRule type="cellIs" dxfId="3850" priority="3698" operator="between">
      <formula>29</formula>
      <formula>32</formula>
    </cfRule>
    <cfRule type="cellIs" dxfId="3849" priority="3699" operator="between">
      <formula>25</formula>
      <formula>28</formula>
    </cfRule>
    <cfRule type="cellIs" dxfId="3848" priority="3700" operator="between">
      <formula>21</formula>
      <formula>24</formula>
    </cfRule>
    <cfRule type="cellIs" dxfId="3847" priority="3701" operator="between">
      <formula>17</formula>
      <formula>20</formula>
    </cfRule>
    <cfRule type="cellIs" dxfId="3846" priority="3702" operator="between">
      <formula>13</formula>
      <formula>16</formula>
    </cfRule>
    <cfRule type="cellIs" dxfId="3845" priority="3703" operator="between">
      <formula>9</formula>
      <formula>12</formula>
    </cfRule>
    <cfRule type="cellIs" dxfId="3844" priority="3704" operator="between">
      <formula>5</formula>
      <formula>8</formula>
    </cfRule>
    <cfRule type="cellIs" dxfId="3843" priority="3705" operator="between">
      <formula>1</formula>
      <formula>4</formula>
    </cfRule>
  </conditionalFormatting>
  <conditionalFormatting sqref="R300:S300 R236:S236 R204:S204 R172:S172 R140:S140 R76:S76 R44:S44">
    <cfRule type="cellIs" dxfId="3842" priority="3681" operator="between">
      <formula>1</formula>
      <formula>4</formula>
    </cfRule>
  </conditionalFormatting>
  <conditionalFormatting sqref="R300:S300 R236:S236 R204:S204 R172:S172 R140:S140 R76:S76 R44:S44">
    <cfRule type="cellIs" dxfId="3841" priority="3680" operator="between">
      <formula>5</formula>
      <formula>8</formula>
    </cfRule>
  </conditionalFormatting>
  <conditionalFormatting sqref="R300:S300 R236:S236 R204:S204 R172:S172 R140:S140 R76:S76 R44:S44">
    <cfRule type="cellIs" dxfId="3840" priority="3679" operator="between">
      <formula>9</formula>
      <formula>12</formula>
    </cfRule>
  </conditionalFormatting>
  <conditionalFormatting sqref="R300:S300 R236:S236 R204:S204 R172:S172 R140:S140 R76:S76 R44:S44">
    <cfRule type="cellIs" dxfId="3839" priority="3678" operator="between">
      <formula>13</formula>
      <formula>16</formula>
    </cfRule>
  </conditionalFormatting>
  <conditionalFormatting sqref="R300:S300 R236:S236 R204:S204 R172:S172 R140:S140 R76:S76 R44:S44">
    <cfRule type="cellIs" dxfId="3838" priority="3677" operator="between">
      <formula>17</formula>
      <formula>20</formula>
    </cfRule>
  </conditionalFormatting>
  <conditionalFormatting sqref="R300:S300 R236:S236 R204:S204 R172:S172 R140:S140 R76:S76 R44:S44">
    <cfRule type="cellIs" dxfId="3837" priority="3676" operator="between">
      <formula>21</formula>
      <formula>24</formula>
    </cfRule>
  </conditionalFormatting>
  <conditionalFormatting sqref="R300:S300 R236:S236 R204:S204 R172:S172 R140:S140 R76:S76 R44:S44">
    <cfRule type="cellIs" dxfId="3836" priority="3675" operator="between">
      <formula>25</formula>
      <formula>28</formula>
    </cfRule>
  </conditionalFormatting>
  <conditionalFormatting sqref="R300:S300 R236:S236 R204:S204 R172:S172 R140:S140 R76:S76 R44:S44">
    <cfRule type="cellIs" dxfId="3835" priority="3674" operator="between">
      <formula>29</formula>
      <formula>32</formula>
    </cfRule>
  </conditionalFormatting>
  <conditionalFormatting sqref="U300 U236 U204 U172 U140 U76 U44">
    <cfRule type="cellIs" dxfId="3834" priority="3673" operator="between">
      <formula>1</formula>
      <formula>4</formula>
    </cfRule>
  </conditionalFormatting>
  <conditionalFormatting sqref="U300 U236 U204 U172 U140 U76 U44">
    <cfRule type="cellIs" dxfId="3833" priority="3672" operator="between">
      <formula>5</formula>
      <formula>8</formula>
    </cfRule>
  </conditionalFormatting>
  <conditionalFormatting sqref="U300 U236 U204 U172 U140 U76 U44">
    <cfRule type="cellIs" dxfId="3832" priority="3671" operator="between">
      <formula>9</formula>
      <formula>12</formula>
    </cfRule>
  </conditionalFormatting>
  <conditionalFormatting sqref="U300 U236 U204 U172 U140 U76 U44">
    <cfRule type="cellIs" dxfId="3831" priority="3670" operator="between">
      <formula>13</formula>
      <formula>16</formula>
    </cfRule>
  </conditionalFormatting>
  <conditionalFormatting sqref="U300 U236 U204 U172 U140 U76 U44">
    <cfRule type="cellIs" dxfId="3830" priority="3669" operator="between">
      <formula>17</formula>
      <formula>20</formula>
    </cfRule>
  </conditionalFormatting>
  <conditionalFormatting sqref="U300 U236 U204 U172 U140 U76 U44">
    <cfRule type="cellIs" dxfId="3829" priority="3668" operator="between">
      <formula>21</formula>
      <formula>24</formula>
    </cfRule>
  </conditionalFormatting>
  <conditionalFormatting sqref="U300 U236 U204 U172 U140 U76 U44">
    <cfRule type="cellIs" dxfId="3828" priority="3667" operator="between">
      <formula>25</formula>
      <formula>28</formula>
    </cfRule>
  </conditionalFormatting>
  <conditionalFormatting sqref="U300 U236 U204 U172 U140 U76 U44">
    <cfRule type="cellIs" dxfId="3827" priority="3666" operator="between">
      <formula>29</formula>
      <formula>32</formula>
    </cfRule>
  </conditionalFormatting>
  <conditionalFormatting sqref="Q300:S300 Q236:S236 Q204:S204 Q172:S172 Q140:S140 Q76:S76 Q44:S44">
    <cfRule type="cellIs" dxfId="3826" priority="3658" operator="between">
      <formula>29</formula>
      <formula>32</formula>
    </cfRule>
    <cfRule type="cellIs" dxfId="3825" priority="3659" operator="between">
      <formula>25</formula>
      <formula>28</formula>
    </cfRule>
    <cfRule type="cellIs" dxfId="3824" priority="3660" operator="between">
      <formula>21</formula>
      <formula>24</formula>
    </cfRule>
    <cfRule type="cellIs" dxfId="3823" priority="3661" operator="between">
      <formula>17</formula>
      <formula>20</formula>
    </cfRule>
    <cfRule type="cellIs" dxfId="3822" priority="3662" operator="between">
      <formula>13</formula>
      <formula>16</formula>
    </cfRule>
    <cfRule type="cellIs" dxfId="3821" priority="3663" operator="between">
      <formula>9</formula>
      <formula>12</formula>
    </cfRule>
    <cfRule type="cellIs" dxfId="3820" priority="3664" operator="between">
      <formula>5</formula>
      <formula>8</formula>
    </cfRule>
    <cfRule type="cellIs" dxfId="3819" priority="3665" operator="between">
      <formula>1</formula>
      <formula>4</formula>
    </cfRule>
  </conditionalFormatting>
  <conditionalFormatting sqref="Q272:S272 Q240:S240 Q208:S208 Q176:S176 Q144:S144 Q112:S112 Q80:S80 Q48:S48">
    <cfRule type="cellIs" dxfId="3818" priority="3618" operator="between">
      <formula>29</formula>
      <formula>32</formula>
    </cfRule>
    <cfRule type="cellIs" dxfId="3817" priority="3619" operator="between">
      <formula>25</formula>
      <formula>28</formula>
    </cfRule>
    <cfRule type="cellIs" dxfId="3816" priority="3620" operator="between">
      <formula>21</formula>
      <formula>24</formula>
    </cfRule>
    <cfRule type="cellIs" dxfId="3815" priority="3621" operator="between">
      <formula>17</formula>
      <formula>20</formula>
    </cfRule>
    <cfRule type="cellIs" dxfId="3814" priority="3622" operator="between">
      <formula>13</formula>
      <formula>16</formula>
    </cfRule>
    <cfRule type="cellIs" dxfId="3813" priority="3623" operator="between">
      <formula>9</formula>
      <formula>12</formula>
    </cfRule>
    <cfRule type="cellIs" dxfId="3812" priority="3624" operator="between">
      <formula>5</formula>
      <formula>8</formula>
    </cfRule>
    <cfRule type="cellIs" dxfId="3811" priority="3625" operator="between">
      <formula>1</formula>
      <formula>4</formula>
    </cfRule>
  </conditionalFormatting>
  <conditionalFormatting sqref="H310:O310 H278:O278 H246:O246 H214:O214 H182:O182 H150:O150 H118:O118 H86:O86 H54:O54">
    <cfRule type="cellIs" dxfId="3810" priority="3552" operator="between">
      <formula>1</formula>
      <formula>4</formula>
    </cfRule>
  </conditionalFormatting>
  <conditionalFormatting sqref="H310:O310 H278:O278 H246:O246 H214:O214 H182:O182 H150:O150 H118:O118 H86:O86 H54:O54">
    <cfRule type="cellIs" dxfId="3809" priority="3551" operator="between">
      <formula>5</formula>
      <formula>8</formula>
    </cfRule>
  </conditionalFormatting>
  <conditionalFormatting sqref="H310:O310 H278:O278 H246:O246 H214:O214 H182:O182 H150:O150 H118:O118 H86:O86 H54:O54">
    <cfRule type="cellIs" dxfId="3808" priority="3550" operator="between">
      <formula>9</formula>
      <formula>12</formula>
    </cfRule>
  </conditionalFormatting>
  <conditionalFormatting sqref="H310:O310 H278:O278 H246:O246 H214:O214 H182:O182 H150:O150 H118:O118 H86:O86 H54:O54">
    <cfRule type="cellIs" dxfId="3807" priority="3549" operator="between">
      <formula>13</formula>
      <formula>16</formula>
    </cfRule>
  </conditionalFormatting>
  <conditionalFormatting sqref="H310:O310 H278:O278 H246:O246 H214:O214 H182:O182 H150:O150 H118:O118 H86:O86 H54:O54">
    <cfRule type="cellIs" dxfId="3806" priority="3548" operator="between">
      <formula>17</formula>
      <formula>20</formula>
    </cfRule>
  </conditionalFormatting>
  <conditionalFormatting sqref="H310:O310 H278:O278 H246:O246 H214:O214 H182:O182 H150:O150 H118:O118 H86:O86 H54:O54">
    <cfRule type="cellIs" dxfId="3805" priority="3547" operator="between">
      <formula>21</formula>
      <formula>24</formula>
    </cfRule>
  </conditionalFormatting>
  <conditionalFormatting sqref="H310:O310 H278:O278 H246:O246 H214:O214 H182:O182 H150:O150 H118:O118 H86:O86 H54:O54">
    <cfRule type="cellIs" dxfId="3804" priority="3546" operator="between">
      <formula>25</formula>
      <formula>28</formula>
    </cfRule>
  </conditionalFormatting>
  <conditionalFormatting sqref="H310:O310 H278:O278 H246:O246 H214:O214 H182:O182 H150:O150 H118:O118 H86:O86 H54:O54">
    <cfRule type="cellIs" dxfId="3803" priority="3545" operator="between">
      <formula>29</formula>
      <formula>32</formula>
    </cfRule>
  </conditionalFormatting>
  <conditionalFormatting sqref="Q310 Q278 Q246 Q214 Q182 Q150 Q118 Q86 Q54">
    <cfRule type="cellIs" dxfId="3802" priority="3544" operator="between">
      <formula>1</formula>
      <formula>4</formula>
    </cfRule>
  </conditionalFormatting>
  <conditionalFormatting sqref="Q310 Q278 Q246 Q214 Q182 Q150 Q118 Q86 Q54">
    <cfRule type="cellIs" dxfId="3801" priority="3543" operator="between">
      <formula>5</formula>
      <formula>8</formula>
    </cfRule>
  </conditionalFormatting>
  <conditionalFormatting sqref="Q310 Q278 Q246 Q214 Q182 Q150 Q118 Q86 Q54">
    <cfRule type="cellIs" dxfId="3800" priority="3542" operator="between">
      <formula>9</formula>
      <formula>12</formula>
    </cfRule>
  </conditionalFormatting>
  <conditionalFormatting sqref="Q310 Q278 Q246 Q214 Q182 Q150 Q118 Q86 Q54">
    <cfRule type="cellIs" dxfId="3799" priority="3541" operator="between">
      <formula>13</formula>
      <formula>16</formula>
    </cfRule>
  </conditionalFormatting>
  <conditionalFormatting sqref="Q310 Q278 Q246 Q214 Q182 Q150 Q118 Q86 Q54">
    <cfRule type="cellIs" dxfId="3798" priority="3540" operator="between">
      <formula>17</formula>
      <formula>20</formula>
    </cfRule>
  </conditionalFormatting>
  <conditionalFormatting sqref="Q310 Q278 Q246 Q214 Q182 Q150 Q118 Q86 Q54">
    <cfRule type="cellIs" dxfId="3797" priority="3539" operator="between">
      <formula>21</formula>
      <formula>24</formula>
    </cfRule>
  </conditionalFormatting>
  <conditionalFormatting sqref="Q310 Q278 Q246 Q214 Q182 Q150 Q118 Q86 Q54">
    <cfRule type="cellIs" dxfId="3796" priority="3538" operator="between">
      <formula>25</formula>
      <formula>28</formula>
    </cfRule>
  </conditionalFormatting>
  <conditionalFormatting sqref="Q310 Q278 Q246 Q214 Q182 Q150 Q118 Q86 Q54">
    <cfRule type="cellIs" dxfId="3795" priority="3537" operator="between">
      <formula>29</formula>
      <formula>32</formula>
    </cfRule>
  </conditionalFormatting>
  <conditionalFormatting sqref="R310:S310 R278:S278 R246:S246 R214:S214 R182:S182 R150:S150 R118:S118 R86:S86 R54:S54">
    <cfRule type="cellIs" dxfId="3794" priority="3536" operator="between">
      <formula>1</formula>
      <formula>4</formula>
    </cfRule>
  </conditionalFormatting>
  <conditionalFormatting sqref="R310:S310 R278:S278 R246:S246 R214:S214 R182:S182 R150:S150 R118:S118 R86:S86 R54:S54">
    <cfRule type="cellIs" dxfId="3793" priority="3535" operator="between">
      <formula>5</formula>
      <formula>8</formula>
    </cfRule>
  </conditionalFormatting>
  <conditionalFormatting sqref="R310:S310 R278:S278 R246:S246 R214:S214 R182:S182 R150:S150 R118:S118 R86:S86 R54:S54">
    <cfRule type="cellIs" dxfId="3792" priority="3534" operator="between">
      <formula>9</formula>
      <formula>12</formula>
    </cfRule>
  </conditionalFormatting>
  <conditionalFormatting sqref="R310:S310 R278:S278 R246:S246 R214:S214 R182:S182 R150:S150 R118:S118 R86:S86 R54:S54">
    <cfRule type="cellIs" dxfId="3791" priority="3533" operator="between">
      <formula>13</formula>
      <formula>16</formula>
    </cfRule>
  </conditionalFormatting>
  <conditionalFormatting sqref="R310:S310 R278:S278 R246:S246 R214:S214 R182:S182 R150:S150 R118:S118 R86:S86 R54:S54">
    <cfRule type="cellIs" dxfId="3790" priority="3532" operator="between">
      <formula>17</formula>
      <formula>20</formula>
    </cfRule>
  </conditionalFormatting>
  <conditionalFormatting sqref="R310:S310 R278:S278 R246:S246 R214:S214 R182:S182 R150:S150 R118:S118 R86:S86 R54:S54">
    <cfRule type="cellIs" dxfId="3789" priority="3531" operator="between">
      <formula>21</formula>
      <formula>24</formula>
    </cfRule>
  </conditionalFormatting>
  <conditionalFormatting sqref="R310:S310 R278:S278 R246:S246 R214:S214 R182:S182 R150:S150 R118:S118 R86:S86 R54:S54">
    <cfRule type="cellIs" dxfId="3788" priority="3530" operator="between">
      <formula>25</formula>
      <formula>28</formula>
    </cfRule>
  </conditionalFormatting>
  <conditionalFormatting sqref="R310:S310 R278:S278 R246:S246 R214:S214 R182:S182 R150:S150 R118:S118 R86:S86 R54:S54">
    <cfRule type="cellIs" dxfId="3787" priority="3529" operator="between">
      <formula>29</formula>
      <formula>32</formula>
    </cfRule>
  </conditionalFormatting>
  <conditionalFormatting sqref="Q294:S301 Q311:S311 Q262:S267 Q279:S279 Q230:S237 Q247:S247 Q198:S206 Q215:S215 Q166:S174 Q183:S183 Q134:S145 Q151:S151 Q102:S107 Q119:S119 Q70:S76 Q87:S87 Q38:S42 Q55:S55 Q44:S50 Q78:S78 Q109:S117 Q147:S149 Q176:S178 Q208:S213 Q243:S245 Q269:S269 Q305:S309 Q52:S53 Q80:S85 Q180:S181 Q239:S241 Q271:S277 Q303:S303">
    <cfRule type="cellIs" dxfId="3786" priority="3562" operator="between">
      <formula>29</formula>
      <formula>32</formula>
    </cfRule>
    <cfRule type="cellIs" dxfId="3785" priority="3563" operator="between">
      <formula>25</formula>
      <formula>28</formula>
    </cfRule>
    <cfRule type="cellIs" dxfId="3784" priority="3564" operator="between">
      <formula>21</formula>
      <formula>24</formula>
    </cfRule>
    <cfRule type="cellIs" dxfId="3783" priority="3565" operator="between">
      <formula>17</formula>
      <formula>20</formula>
    </cfRule>
    <cfRule type="cellIs" dxfId="3782" priority="3566" operator="between">
      <formula>13</formula>
      <formula>16</formula>
    </cfRule>
    <cfRule type="cellIs" dxfId="3781" priority="3567" operator="between">
      <formula>9</formula>
      <formula>12</formula>
    </cfRule>
    <cfRule type="cellIs" dxfId="3780" priority="3568" operator="between">
      <formula>5</formula>
      <formula>8</formula>
    </cfRule>
    <cfRule type="cellIs" dxfId="3779" priority="3569" operator="between">
      <formula>1</formula>
      <formula>4</formula>
    </cfRule>
  </conditionalFormatting>
  <conditionalFormatting sqref="E310 E278 E246 E214 E182 E150 E118 E86">
    <cfRule type="containsText" dxfId="3778" priority="3553" operator="containsText" text="TBD">
      <formula>NOT(ISERROR(SEARCH("TBD",E86)))</formula>
    </cfRule>
  </conditionalFormatting>
  <conditionalFormatting sqref="U310 U278 U246 U214 U182 U150 U118 U86 U54">
    <cfRule type="cellIs" dxfId="3777" priority="3528" operator="between">
      <formula>1</formula>
      <formula>4</formula>
    </cfRule>
  </conditionalFormatting>
  <conditionalFormatting sqref="U310 U278 U246 U214 U182 U150 U118 U86 U54">
    <cfRule type="cellIs" dxfId="3776" priority="3527" operator="between">
      <formula>5</formula>
      <formula>8</formula>
    </cfRule>
  </conditionalFormatting>
  <conditionalFormatting sqref="U310 U278 U246 U214 U182 U150 U118 U86 U54">
    <cfRule type="cellIs" dxfId="3775" priority="3526" operator="between">
      <formula>9</formula>
      <formula>12</formula>
    </cfRule>
  </conditionalFormatting>
  <conditionalFormatting sqref="U310 U278 U246 U214 U182 U150 U118 U86 U54">
    <cfRule type="cellIs" dxfId="3774" priority="3525" operator="between">
      <formula>13</formula>
      <formula>16</formula>
    </cfRule>
  </conditionalFormatting>
  <conditionalFormatting sqref="U310 U278 U246 U214 U182 U150 U118 U86 U54">
    <cfRule type="cellIs" dxfId="3773" priority="3524" operator="between">
      <formula>17</formula>
      <formula>20</formula>
    </cfRule>
  </conditionalFormatting>
  <conditionalFormatting sqref="U310 U278 U246 U214 U182 U150 U118 U86 U54">
    <cfRule type="cellIs" dxfId="3772" priority="3523" operator="between">
      <formula>21</formula>
      <formula>24</formula>
    </cfRule>
  </conditionalFormatting>
  <conditionalFormatting sqref="U310 U278 U246 U214 U182 U150 U118 U86 U54">
    <cfRule type="cellIs" dxfId="3771" priority="3522" operator="between">
      <formula>25</formula>
      <formula>28</formula>
    </cfRule>
  </conditionalFormatting>
  <conditionalFormatting sqref="U310 U278 U246 U214 U182 U150 U118 U86 U54">
    <cfRule type="cellIs" dxfId="3770" priority="3521" operator="between">
      <formula>29</formula>
      <formula>32</formula>
    </cfRule>
  </conditionalFormatting>
  <conditionalFormatting sqref="Q310:S310 Q278:S278 Q246:S246 Q214:S214 Q182:S182 Q150:S150 Q118:S118 Q86:S86 Q54:S54">
    <cfRule type="cellIs" dxfId="3769" priority="3513" operator="between">
      <formula>29</formula>
      <formula>32</formula>
    </cfRule>
    <cfRule type="cellIs" dxfId="3768" priority="3514" operator="between">
      <formula>25</formula>
      <formula>28</formula>
    </cfRule>
    <cfRule type="cellIs" dxfId="3767" priority="3515" operator="between">
      <formula>21</formula>
      <formula>24</formula>
    </cfRule>
    <cfRule type="cellIs" dxfId="3766" priority="3516" operator="between">
      <formula>17</formula>
      <formula>20</formula>
    </cfRule>
    <cfRule type="cellIs" dxfId="3765" priority="3517" operator="between">
      <formula>13</formula>
      <formula>16</formula>
    </cfRule>
    <cfRule type="cellIs" dxfId="3764" priority="3518" operator="between">
      <formula>9</formula>
      <formula>12</formula>
    </cfRule>
    <cfRule type="cellIs" dxfId="3763" priority="3519" operator="between">
      <formula>5</formula>
      <formula>8</formula>
    </cfRule>
    <cfRule type="cellIs" dxfId="3762" priority="3520" operator="between">
      <formula>1</formula>
      <formula>4</formula>
    </cfRule>
  </conditionalFormatting>
  <conditionalFormatting sqref="Q310:S310 Q278:S278 Q246:S246 Q214:S214 Q182:S182 Q150:S150 Q118:S118 Q86:S86 Q54:S54">
    <cfRule type="cellIs" dxfId="3761" priority="3505" operator="between">
      <formula>29</formula>
      <formula>32</formula>
    </cfRule>
    <cfRule type="cellIs" dxfId="3760" priority="3506" operator="between">
      <formula>25</formula>
      <formula>28</formula>
    </cfRule>
    <cfRule type="cellIs" dxfId="3759" priority="3507" operator="between">
      <formula>21</formula>
      <formula>24</formula>
    </cfRule>
    <cfRule type="cellIs" dxfId="3758" priority="3508" operator="between">
      <formula>17</formula>
      <formula>20</formula>
    </cfRule>
    <cfRule type="cellIs" dxfId="3757" priority="3509" operator="between">
      <formula>13</formula>
      <formula>16</formula>
    </cfRule>
    <cfRule type="cellIs" dxfId="3756" priority="3510" operator="between">
      <formula>9</formula>
      <formula>12</formula>
    </cfRule>
    <cfRule type="cellIs" dxfId="3755" priority="3511" operator="between">
      <formula>5</formula>
      <formula>8</formula>
    </cfRule>
    <cfRule type="cellIs" dxfId="3754" priority="3512" operator="between">
      <formula>1</formula>
      <formula>4</formula>
    </cfRule>
  </conditionalFormatting>
  <conditionalFormatting sqref="BD341:BE341 AZ341:BA341 AV341:AW341 AR341:AS341 AN341:AO341 AJ341:AK341 BH341">
    <cfRule type="cellIs" dxfId="3753" priority="3497" operator="between">
      <formula>29</formula>
      <formula>32</formula>
    </cfRule>
    <cfRule type="cellIs" dxfId="3752" priority="3498" operator="between">
      <formula>25</formula>
      <formula>28</formula>
    </cfRule>
    <cfRule type="cellIs" dxfId="3751" priority="3499" operator="between">
      <formula>21</formula>
      <formula>24</formula>
    </cfRule>
    <cfRule type="cellIs" dxfId="3750" priority="3500" operator="between">
      <formula>17</formula>
      <formula>20</formula>
    </cfRule>
    <cfRule type="cellIs" dxfId="3749" priority="3501" operator="between">
      <formula>13</formula>
      <formula>16</formula>
    </cfRule>
    <cfRule type="cellIs" dxfId="3748" priority="3502" operator="between">
      <formula>9</formula>
      <formula>12</formula>
    </cfRule>
    <cfRule type="cellIs" dxfId="3747" priority="3503" operator="between">
      <formula>5</formula>
      <formula>8</formula>
    </cfRule>
    <cfRule type="cellIs" dxfId="3746" priority="3504" operator="between">
      <formula>1</formula>
      <formula>4</formula>
    </cfRule>
  </conditionalFormatting>
  <conditionalFormatting sqref="BH373 AJ373:AK373 AN373:AO373 AR373:AS373 AV373:AW373 AZ373:BA373 BD373:BE373">
    <cfRule type="cellIs" dxfId="3745" priority="3440" operator="between">
      <formula>29</formula>
      <formula>32</formula>
    </cfRule>
    <cfRule type="cellIs" dxfId="3744" priority="3441" operator="between">
      <formula>25</formula>
      <formula>28</formula>
    </cfRule>
    <cfRule type="cellIs" dxfId="3743" priority="3442" operator="between">
      <formula>21</formula>
      <formula>24</formula>
    </cfRule>
    <cfRule type="cellIs" dxfId="3742" priority="3443" operator="between">
      <formula>17</formula>
      <formula>20</formula>
    </cfRule>
    <cfRule type="cellIs" dxfId="3741" priority="3444" operator="between">
      <formula>13</formula>
      <formula>16</formula>
    </cfRule>
    <cfRule type="cellIs" dxfId="3740" priority="3445" operator="between">
      <formula>9</formula>
      <formula>12</formula>
    </cfRule>
    <cfRule type="cellIs" dxfId="3739" priority="3446" operator="between">
      <formula>5</formula>
      <formula>8</formula>
    </cfRule>
    <cfRule type="cellIs" dxfId="3738" priority="3447" operator="between">
      <formula>1</formula>
      <formula>4</formula>
    </cfRule>
  </conditionalFormatting>
  <conditionalFormatting sqref="BD405:BE405 AZ405:BA405 AV405:AW405 AR405:AS405 AN405:AO405 AJ405:AK405 BH405">
    <cfRule type="cellIs" dxfId="3737" priority="3383" operator="between">
      <formula>29</formula>
      <formula>32</formula>
    </cfRule>
    <cfRule type="cellIs" dxfId="3736" priority="3384" operator="between">
      <formula>25</formula>
      <formula>28</formula>
    </cfRule>
    <cfRule type="cellIs" dxfId="3735" priority="3385" operator="between">
      <formula>21</formula>
      <formula>24</formula>
    </cfRule>
    <cfRule type="cellIs" dxfId="3734" priority="3386" operator="between">
      <formula>17</formula>
      <formula>20</formula>
    </cfRule>
    <cfRule type="cellIs" dxfId="3733" priority="3387" operator="between">
      <formula>13</formula>
      <formula>16</formula>
    </cfRule>
    <cfRule type="cellIs" dxfId="3732" priority="3388" operator="between">
      <formula>9</formula>
      <formula>12</formula>
    </cfRule>
    <cfRule type="cellIs" dxfId="3731" priority="3389" operator="between">
      <formula>5</formula>
      <formula>8</formula>
    </cfRule>
    <cfRule type="cellIs" dxfId="3730" priority="3390" operator="between">
      <formula>1</formula>
      <formula>4</formula>
    </cfRule>
  </conditionalFormatting>
  <conditionalFormatting sqref="BH437 AJ437:AK437 AN437:AO437 AR437:AS437 AV437:AW437 AZ437:BA437 BD437:BE437">
    <cfRule type="cellIs" dxfId="3729" priority="3326" operator="between">
      <formula>29</formula>
      <formula>32</formula>
    </cfRule>
    <cfRule type="cellIs" dxfId="3728" priority="3327" operator="between">
      <formula>25</formula>
      <formula>28</formula>
    </cfRule>
    <cfRule type="cellIs" dxfId="3727" priority="3328" operator="between">
      <formula>21</formula>
      <formula>24</formula>
    </cfRule>
    <cfRule type="cellIs" dxfId="3726" priority="3329" operator="between">
      <formula>17</formula>
      <formula>20</formula>
    </cfRule>
    <cfRule type="cellIs" dxfId="3725" priority="3330" operator="between">
      <formula>13</formula>
      <formula>16</formula>
    </cfRule>
    <cfRule type="cellIs" dxfId="3724" priority="3331" operator="between">
      <formula>9</formula>
      <formula>12</formula>
    </cfRule>
    <cfRule type="cellIs" dxfId="3723" priority="3332" operator="between">
      <formula>5</formula>
      <formula>8</formula>
    </cfRule>
    <cfRule type="cellIs" dxfId="3722" priority="3333" operator="between">
      <formula>1</formula>
      <formula>4</formula>
    </cfRule>
  </conditionalFormatting>
  <conditionalFormatting sqref="BD469:BE469 AZ469:BA469 AV469:AW469 AR469:AS469 AN469:AO469 AJ469:AK469 BH469">
    <cfRule type="cellIs" dxfId="3721" priority="3269" operator="between">
      <formula>29</formula>
      <formula>32</formula>
    </cfRule>
    <cfRule type="cellIs" dxfId="3720" priority="3270" operator="between">
      <formula>25</formula>
      <formula>28</formula>
    </cfRule>
    <cfRule type="cellIs" dxfId="3719" priority="3271" operator="between">
      <formula>21</formula>
      <formula>24</formula>
    </cfRule>
    <cfRule type="cellIs" dxfId="3718" priority="3272" operator="between">
      <formula>17</formula>
      <formula>20</formula>
    </cfRule>
    <cfRule type="cellIs" dxfId="3717" priority="3273" operator="between">
      <formula>13</formula>
      <formula>16</formula>
    </cfRule>
    <cfRule type="cellIs" dxfId="3716" priority="3274" operator="between">
      <formula>9</formula>
      <formula>12</formula>
    </cfRule>
    <cfRule type="cellIs" dxfId="3715" priority="3275" operator="between">
      <formula>5</formula>
      <formula>8</formula>
    </cfRule>
    <cfRule type="cellIs" dxfId="3714" priority="3276" operator="between">
      <formula>1</formula>
      <formula>4</formula>
    </cfRule>
  </conditionalFormatting>
  <conditionalFormatting sqref="BH501 AJ501:AK501 AN501:AO501 AR501:AS501 AV501:AW501 AZ501:BA501 BD501:BE501">
    <cfRule type="cellIs" dxfId="3713" priority="3212" operator="between">
      <formula>29</formula>
      <formula>32</formula>
    </cfRule>
    <cfRule type="cellIs" dxfId="3712" priority="3213" operator="between">
      <formula>25</formula>
      <formula>28</formula>
    </cfRule>
    <cfRule type="cellIs" dxfId="3711" priority="3214" operator="between">
      <formula>21</formula>
      <formula>24</formula>
    </cfRule>
    <cfRule type="cellIs" dxfId="3710" priority="3215" operator="between">
      <formula>17</formula>
      <formula>20</formula>
    </cfRule>
    <cfRule type="cellIs" dxfId="3709" priority="3216" operator="between">
      <formula>13</formula>
      <formula>16</formula>
    </cfRule>
    <cfRule type="cellIs" dxfId="3708" priority="3217" operator="between">
      <formula>9</formula>
      <formula>12</formula>
    </cfRule>
    <cfRule type="cellIs" dxfId="3707" priority="3218" operator="between">
      <formula>5</formula>
      <formula>8</formula>
    </cfRule>
    <cfRule type="cellIs" dxfId="3706" priority="3219" operator="between">
      <formula>1</formula>
      <formula>4</formula>
    </cfRule>
  </conditionalFormatting>
  <conditionalFormatting sqref="BD533:BE533 AZ533:BA533 AV533:AW533 AR533:AS533 AN533:AO533 AJ533:AK533 BH533">
    <cfRule type="cellIs" dxfId="3705" priority="3155" operator="between">
      <formula>29</formula>
      <formula>32</formula>
    </cfRule>
    <cfRule type="cellIs" dxfId="3704" priority="3156" operator="between">
      <formula>25</formula>
      <formula>28</formula>
    </cfRule>
    <cfRule type="cellIs" dxfId="3703" priority="3157" operator="between">
      <formula>21</formula>
      <formula>24</formula>
    </cfRule>
    <cfRule type="cellIs" dxfId="3702" priority="3158" operator="between">
      <formula>17</formula>
      <formula>20</formula>
    </cfRule>
    <cfRule type="cellIs" dxfId="3701" priority="3159" operator="between">
      <formula>13</formula>
      <formula>16</formula>
    </cfRule>
    <cfRule type="cellIs" dxfId="3700" priority="3160" operator="between">
      <formula>9</formula>
      <formula>12</formula>
    </cfRule>
    <cfRule type="cellIs" dxfId="3699" priority="3161" operator="between">
      <formula>5</formula>
      <formula>8</formula>
    </cfRule>
    <cfRule type="cellIs" dxfId="3698" priority="3162" operator="between">
      <formula>1</formula>
      <formula>4</formula>
    </cfRule>
  </conditionalFormatting>
  <conditionalFormatting sqref="BH565 AJ565:AK565 AN565:AO565 AR565:AS565 AV565:AW565 AZ565:BA565 BD565:BE565">
    <cfRule type="cellIs" dxfId="3697" priority="3098" operator="between">
      <formula>29</formula>
      <formula>32</formula>
    </cfRule>
    <cfRule type="cellIs" dxfId="3696" priority="3099" operator="between">
      <formula>25</formula>
      <formula>28</formula>
    </cfRule>
    <cfRule type="cellIs" dxfId="3695" priority="3100" operator="between">
      <formula>21</formula>
      <formula>24</formula>
    </cfRule>
    <cfRule type="cellIs" dxfId="3694" priority="3101" operator="between">
      <formula>17</formula>
      <formula>20</formula>
    </cfRule>
    <cfRule type="cellIs" dxfId="3693" priority="3102" operator="between">
      <formula>13</formula>
      <formula>16</formula>
    </cfRule>
    <cfRule type="cellIs" dxfId="3692" priority="3103" operator="between">
      <formula>9</formula>
      <formula>12</formula>
    </cfRule>
    <cfRule type="cellIs" dxfId="3691" priority="3104" operator="between">
      <formula>5</formula>
      <formula>8</formula>
    </cfRule>
    <cfRule type="cellIs" dxfId="3690" priority="3105" operator="between">
      <formula>1</formula>
      <formula>4</formula>
    </cfRule>
  </conditionalFormatting>
  <conditionalFormatting sqref="BD597:BE597 AZ597:BA597 AV597:AW597 AR597:AS597 AN597:AO597 AJ597:AK597 BH597">
    <cfRule type="cellIs" dxfId="3689" priority="3041" operator="between">
      <formula>29</formula>
      <formula>32</formula>
    </cfRule>
    <cfRule type="cellIs" dxfId="3688" priority="3042" operator="between">
      <formula>25</formula>
      <formula>28</formula>
    </cfRule>
    <cfRule type="cellIs" dxfId="3687" priority="3043" operator="between">
      <formula>21</formula>
      <formula>24</formula>
    </cfRule>
    <cfRule type="cellIs" dxfId="3686" priority="3044" operator="between">
      <formula>17</formula>
      <formula>20</formula>
    </cfRule>
    <cfRule type="cellIs" dxfId="3685" priority="3045" operator="between">
      <formula>13</formula>
      <formula>16</formula>
    </cfRule>
    <cfRule type="cellIs" dxfId="3684" priority="3046" operator="between">
      <formula>9</formula>
      <formula>12</formula>
    </cfRule>
    <cfRule type="cellIs" dxfId="3683" priority="3047" operator="between">
      <formula>5</formula>
      <formula>8</formula>
    </cfRule>
    <cfRule type="cellIs" dxfId="3682" priority="3048" operator="between">
      <formula>1</formula>
      <formula>4</formula>
    </cfRule>
  </conditionalFormatting>
  <conditionalFormatting sqref="BH629 AJ629:AK629 AN629:AO629 AR629:AS629 AV629:AW629 AZ629:BA629 BD629:BE629">
    <cfRule type="cellIs" dxfId="3681" priority="2984" operator="between">
      <formula>29</formula>
      <formula>32</formula>
    </cfRule>
    <cfRule type="cellIs" dxfId="3680" priority="2985" operator="between">
      <formula>25</formula>
      <formula>28</formula>
    </cfRule>
    <cfRule type="cellIs" dxfId="3679" priority="2986" operator="between">
      <formula>21</formula>
      <formula>24</formula>
    </cfRule>
    <cfRule type="cellIs" dxfId="3678" priority="2987" operator="between">
      <formula>17</formula>
      <formula>20</formula>
    </cfRule>
    <cfRule type="cellIs" dxfId="3677" priority="2988" operator="between">
      <formula>13</formula>
      <formula>16</formula>
    </cfRule>
    <cfRule type="cellIs" dxfId="3676" priority="2989" operator="between">
      <formula>9</formula>
      <formula>12</formula>
    </cfRule>
    <cfRule type="cellIs" dxfId="3675" priority="2990" operator="between">
      <formula>5</formula>
      <formula>8</formula>
    </cfRule>
    <cfRule type="cellIs" dxfId="3674" priority="2991" operator="between">
      <formula>1</formula>
      <formula>4</formula>
    </cfRule>
  </conditionalFormatting>
  <conditionalFormatting sqref="BD661:BE661 AZ661:BA661 AV661:AW661 AR661:AS661 AN661:AO661 AJ661:AK661 BH661">
    <cfRule type="cellIs" dxfId="3673" priority="2927" operator="between">
      <formula>29</formula>
      <formula>32</formula>
    </cfRule>
    <cfRule type="cellIs" dxfId="3672" priority="2928" operator="between">
      <formula>25</formula>
      <formula>28</formula>
    </cfRule>
    <cfRule type="cellIs" dxfId="3671" priority="2929" operator="between">
      <formula>21</formula>
      <formula>24</formula>
    </cfRule>
    <cfRule type="cellIs" dxfId="3670" priority="2930" operator="between">
      <formula>17</formula>
      <formula>20</formula>
    </cfRule>
    <cfRule type="cellIs" dxfId="3669" priority="2931" operator="between">
      <formula>13</formula>
      <formula>16</formula>
    </cfRule>
    <cfRule type="cellIs" dxfId="3668" priority="2932" operator="between">
      <formula>9</formula>
      <formula>12</formula>
    </cfRule>
    <cfRule type="cellIs" dxfId="3667" priority="2933" operator="between">
      <formula>5</formula>
      <formula>8</formula>
    </cfRule>
    <cfRule type="cellIs" dxfId="3666" priority="2934" operator="between">
      <formula>1</formula>
      <formula>4</formula>
    </cfRule>
  </conditionalFormatting>
  <conditionalFormatting sqref="BH693 AJ693:AK693 AN693:AO693 AR693:AS693 AV693:AW693 AZ693:BA693 BD693:BE693">
    <cfRule type="cellIs" dxfId="3665" priority="2870" operator="between">
      <formula>29</formula>
      <formula>32</formula>
    </cfRule>
    <cfRule type="cellIs" dxfId="3664" priority="2871" operator="between">
      <formula>25</formula>
      <formula>28</formula>
    </cfRule>
    <cfRule type="cellIs" dxfId="3663" priority="2872" operator="between">
      <formula>21</formula>
      <formula>24</formula>
    </cfRule>
    <cfRule type="cellIs" dxfId="3662" priority="2873" operator="between">
      <formula>17</formula>
      <formula>20</formula>
    </cfRule>
    <cfRule type="cellIs" dxfId="3661" priority="2874" operator="between">
      <formula>13</formula>
      <formula>16</formula>
    </cfRule>
    <cfRule type="cellIs" dxfId="3660" priority="2875" operator="between">
      <formula>9</formula>
      <formula>12</formula>
    </cfRule>
    <cfRule type="cellIs" dxfId="3659" priority="2876" operator="between">
      <formula>5</formula>
      <formula>8</formula>
    </cfRule>
    <cfRule type="cellIs" dxfId="3658" priority="2877" operator="between">
      <formula>1</formula>
      <formula>4</formula>
    </cfRule>
  </conditionalFormatting>
  <conditionalFormatting sqref="BD725:BE725 AZ725:BA725 AV725:AW725 AR725:AS725 AN725:AO725 AJ725:AK725 BH725">
    <cfRule type="cellIs" dxfId="3657" priority="2813" operator="between">
      <formula>29</formula>
      <formula>32</formula>
    </cfRule>
    <cfRule type="cellIs" dxfId="3656" priority="2814" operator="between">
      <formula>25</formula>
      <formula>28</formula>
    </cfRule>
    <cfRule type="cellIs" dxfId="3655" priority="2815" operator="between">
      <formula>21</formula>
      <formula>24</formula>
    </cfRule>
    <cfRule type="cellIs" dxfId="3654" priority="2816" operator="between">
      <formula>17</formula>
      <formula>20</formula>
    </cfRule>
    <cfRule type="cellIs" dxfId="3653" priority="2817" operator="between">
      <formula>13</formula>
      <formula>16</formula>
    </cfRule>
    <cfRule type="cellIs" dxfId="3652" priority="2818" operator="between">
      <formula>9</formula>
      <formula>12</formula>
    </cfRule>
    <cfRule type="cellIs" dxfId="3651" priority="2819" operator="between">
      <formula>5</formula>
      <formula>8</formula>
    </cfRule>
    <cfRule type="cellIs" dxfId="3650" priority="2820" operator="between">
      <formula>1</formula>
      <formula>4</formula>
    </cfRule>
  </conditionalFormatting>
  <conditionalFormatting sqref="BH757 AJ757:AK757 AN757:AO757 AR757:AS757 AV757:AW757 AZ757:BA757 BD757:BE757">
    <cfRule type="cellIs" dxfId="3649" priority="2756" operator="between">
      <formula>29</formula>
      <formula>32</formula>
    </cfRule>
    <cfRule type="cellIs" dxfId="3648" priority="2757" operator="between">
      <formula>25</formula>
      <formula>28</formula>
    </cfRule>
    <cfRule type="cellIs" dxfId="3647" priority="2758" operator="between">
      <formula>21</formula>
      <formula>24</formula>
    </cfRule>
    <cfRule type="cellIs" dxfId="3646" priority="2759" operator="between">
      <formula>17</formula>
      <formula>20</formula>
    </cfRule>
    <cfRule type="cellIs" dxfId="3645" priority="2760" operator="between">
      <formula>13</formula>
      <formula>16</formula>
    </cfRule>
    <cfRule type="cellIs" dxfId="3644" priority="2761" operator="between">
      <formula>9</formula>
      <formula>12</formula>
    </cfRule>
    <cfRule type="cellIs" dxfId="3643" priority="2762" operator="between">
      <formula>5</formula>
      <formula>8</formula>
    </cfRule>
    <cfRule type="cellIs" dxfId="3642" priority="2763" operator="between">
      <formula>1</formula>
      <formula>4</formula>
    </cfRule>
  </conditionalFormatting>
  <conditionalFormatting sqref="BD789:BE789 AZ789:BA789 AV789:AW789 AR789:AS789 AN789:AO789 AJ789:AK789 BH789">
    <cfRule type="cellIs" dxfId="3641" priority="2699" operator="between">
      <formula>29</formula>
      <formula>32</formula>
    </cfRule>
    <cfRule type="cellIs" dxfId="3640" priority="2700" operator="between">
      <formula>25</formula>
      <formula>28</formula>
    </cfRule>
    <cfRule type="cellIs" dxfId="3639" priority="2701" operator="between">
      <formula>21</formula>
      <formula>24</formula>
    </cfRule>
    <cfRule type="cellIs" dxfId="3638" priority="2702" operator="between">
      <formula>17</formula>
      <formula>20</formula>
    </cfRule>
    <cfRule type="cellIs" dxfId="3637" priority="2703" operator="between">
      <formula>13</formula>
      <formula>16</formula>
    </cfRule>
    <cfRule type="cellIs" dxfId="3636" priority="2704" operator="between">
      <formula>9</formula>
      <formula>12</formula>
    </cfRule>
    <cfRule type="cellIs" dxfId="3635" priority="2705" operator="between">
      <formula>5</formula>
      <formula>8</formula>
    </cfRule>
    <cfRule type="cellIs" dxfId="3634" priority="2706" operator="between">
      <formula>1</formula>
      <formula>4</formula>
    </cfRule>
  </conditionalFormatting>
  <conditionalFormatting sqref="BH821 AJ821:AK821 AN821:AO821 AR821:AS821 AV821:AW821 AZ821:BA821 BD821:BE821">
    <cfRule type="cellIs" dxfId="3633" priority="2642" operator="between">
      <formula>29</formula>
      <formula>32</formula>
    </cfRule>
    <cfRule type="cellIs" dxfId="3632" priority="2643" operator="between">
      <formula>25</formula>
      <formula>28</formula>
    </cfRule>
    <cfRule type="cellIs" dxfId="3631" priority="2644" operator="between">
      <formula>21</formula>
      <formula>24</formula>
    </cfRule>
    <cfRule type="cellIs" dxfId="3630" priority="2645" operator="between">
      <formula>17</formula>
      <formula>20</formula>
    </cfRule>
    <cfRule type="cellIs" dxfId="3629" priority="2646" operator="between">
      <formula>13</formula>
      <formula>16</formula>
    </cfRule>
    <cfRule type="cellIs" dxfId="3628" priority="2647" operator="between">
      <formula>9</formula>
      <formula>12</formula>
    </cfRule>
    <cfRule type="cellIs" dxfId="3627" priority="2648" operator="between">
      <formula>5</formula>
      <formula>8</formula>
    </cfRule>
    <cfRule type="cellIs" dxfId="3626" priority="2649" operator="between">
      <formula>1</formula>
      <formula>4</formula>
    </cfRule>
  </conditionalFormatting>
  <conditionalFormatting sqref="BD853:BE853 AZ853:BA853 AV853:AW853 AR853:AS853 AN853:AO853 AJ853:AK853 BH853">
    <cfRule type="cellIs" dxfId="3625" priority="2585" operator="between">
      <formula>29</formula>
      <formula>32</formula>
    </cfRule>
    <cfRule type="cellIs" dxfId="3624" priority="2586" operator="between">
      <formula>25</formula>
      <formula>28</formula>
    </cfRule>
    <cfRule type="cellIs" dxfId="3623" priority="2587" operator="between">
      <formula>21</formula>
      <formula>24</formula>
    </cfRule>
    <cfRule type="cellIs" dxfId="3622" priority="2588" operator="between">
      <formula>17</formula>
      <formula>20</formula>
    </cfRule>
    <cfRule type="cellIs" dxfId="3621" priority="2589" operator="between">
      <formula>13</formula>
      <formula>16</formula>
    </cfRule>
    <cfRule type="cellIs" dxfId="3620" priority="2590" operator="between">
      <formula>9</formula>
      <formula>12</formula>
    </cfRule>
    <cfRule type="cellIs" dxfId="3619" priority="2591" operator="between">
      <formula>5</formula>
      <formula>8</formula>
    </cfRule>
    <cfRule type="cellIs" dxfId="3618" priority="2592" operator="between">
      <formula>1</formula>
      <formula>4</formula>
    </cfRule>
  </conditionalFormatting>
  <conditionalFormatting sqref="BH885 AJ885:AK885 AN885:AO885 AR885:AS885 AV885:AW885 AZ885:BA885 BD885:BE885">
    <cfRule type="cellIs" dxfId="3617" priority="2528" operator="between">
      <formula>29</formula>
      <formula>32</formula>
    </cfRule>
    <cfRule type="cellIs" dxfId="3616" priority="2529" operator="between">
      <formula>25</formula>
      <formula>28</formula>
    </cfRule>
    <cfRule type="cellIs" dxfId="3615" priority="2530" operator="between">
      <formula>21</formula>
      <formula>24</formula>
    </cfRule>
    <cfRule type="cellIs" dxfId="3614" priority="2531" operator="between">
      <formula>17</formula>
      <formula>20</formula>
    </cfRule>
    <cfRule type="cellIs" dxfId="3613" priority="2532" operator="between">
      <formula>13</formula>
      <formula>16</formula>
    </cfRule>
    <cfRule type="cellIs" dxfId="3612" priority="2533" operator="between">
      <formula>9</formula>
      <formula>12</formula>
    </cfRule>
    <cfRule type="cellIs" dxfId="3611" priority="2534" operator="between">
      <formula>5</formula>
      <formula>8</formula>
    </cfRule>
    <cfRule type="cellIs" dxfId="3610" priority="2535" operator="between">
      <formula>1</formula>
      <formula>4</formula>
    </cfRule>
  </conditionalFormatting>
  <conditionalFormatting sqref="BD917:BE917 AZ917:BA917 AV917:AW917 AR917:AS917 AN917:AO917 AJ917:AK917 BH917">
    <cfRule type="cellIs" dxfId="3609" priority="2471" operator="between">
      <formula>29</formula>
      <formula>32</formula>
    </cfRule>
    <cfRule type="cellIs" dxfId="3608" priority="2472" operator="between">
      <formula>25</formula>
      <formula>28</formula>
    </cfRule>
    <cfRule type="cellIs" dxfId="3607" priority="2473" operator="between">
      <formula>21</formula>
      <formula>24</formula>
    </cfRule>
    <cfRule type="cellIs" dxfId="3606" priority="2474" operator="between">
      <formula>17</formula>
      <formula>20</formula>
    </cfRule>
    <cfRule type="cellIs" dxfId="3605" priority="2475" operator="between">
      <formula>13</formula>
      <formula>16</formula>
    </cfRule>
    <cfRule type="cellIs" dxfId="3604" priority="2476" operator="between">
      <formula>9</formula>
      <formula>12</formula>
    </cfRule>
    <cfRule type="cellIs" dxfId="3603" priority="2477" operator="between">
      <formula>5</formula>
      <formula>8</formula>
    </cfRule>
    <cfRule type="cellIs" dxfId="3602" priority="2478" operator="between">
      <formula>1</formula>
      <formula>4</formula>
    </cfRule>
  </conditionalFormatting>
  <conditionalFormatting sqref="BH949 AJ949:AK949 AN949:AO949 AR949:AS949 AV949:AW949 AZ949:BA949 BD949:BE949">
    <cfRule type="cellIs" dxfId="3601" priority="2414" operator="between">
      <formula>29</formula>
      <formula>32</formula>
    </cfRule>
    <cfRule type="cellIs" dxfId="3600" priority="2415" operator="between">
      <formula>25</formula>
      <formula>28</formula>
    </cfRule>
    <cfRule type="cellIs" dxfId="3599" priority="2416" operator="between">
      <formula>21</formula>
      <formula>24</formula>
    </cfRule>
    <cfRule type="cellIs" dxfId="3598" priority="2417" operator="between">
      <formula>17</formula>
      <formula>20</formula>
    </cfRule>
    <cfRule type="cellIs" dxfId="3597" priority="2418" operator="between">
      <formula>13</formula>
      <formula>16</formula>
    </cfRule>
    <cfRule type="cellIs" dxfId="3596" priority="2419" operator="between">
      <formula>9</formula>
      <formula>12</formula>
    </cfRule>
    <cfRule type="cellIs" dxfId="3595" priority="2420" operator="between">
      <formula>5</formula>
      <formula>8</formula>
    </cfRule>
    <cfRule type="cellIs" dxfId="3594" priority="2421" operator="between">
      <formula>1</formula>
      <formula>4</formula>
    </cfRule>
  </conditionalFormatting>
  <conditionalFormatting sqref="BD981:BE981 AZ981:BA981 AV981:AW981 AR981:AS981 AN981:AO981 AJ981:AK981 BH981">
    <cfRule type="cellIs" dxfId="3593" priority="2357" operator="between">
      <formula>29</formula>
      <formula>32</formula>
    </cfRule>
    <cfRule type="cellIs" dxfId="3592" priority="2358" operator="between">
      <formula>25</formula>
      <formula>28</formula>
    </cfRule>
    <cfRule type="cellIs" dxfId="3591" priority="2359" operator="between">
      <formula>21</formula>
      <formula>24</formula>
    </cfRule>
    <cfRule type="cellIs" dxfId="3590" priority="2360" operator="between">
      <formula>17</formula>
      <formula>20</formula>
    </cfRule>
    <cfRule type="cellIs" dxfId="3589" priority="2361" operator="between">
      <formula>13</formula>
      <formula>16</formula>
    </cfRule>
    <cfRule type="cellIs" dxfId="3588" priority="2362" operator="between">
      <formula>9</formula>
      <formula>12</formula>
    </cfRule>
    <cfRule type="cellIs" dxfId="3587" priority="2363" operator="between">
      <formula>5</formula>
      <formula>8</formula>
    </cfRule>
    <cfRule type="cellIs" dxfId="3586" priority="2364" operator="between">
      <formula>1</formula>
      <formula>4</formula>
    </cfRule>
  </conditionalFormatting>
  <conditionalFormatting sqref="BH1013 AJ1013:AK1013 AN1013:AO1013 AR1013:AS1013 AV1013:AW1013 AZ1013:BA1013 BD1013:BE1013">
    <cfRule type="cellIs" dxfId="3585" priority="2300" operator="between">
      <formula>29</formula>
      <formula>32</formula>
    </cfRule>
    <cfRule type="cellIs" dxfId="3584" priority="2301" operator="between">
      <formula>25</formula>
      <formula>28</formula>
    </cfRule>
    <cfRule type="cellIs" dxfId="3583" priority="2302" operator="between">
      <formula>21</formula>
      <formula>24</formula>
    </cfRule>
    <cfRule type="cellIs" dxfId="3582" priority="2303" operator="between">
      <formula>17</formula>
      <formula>20</formula>
    </cfRule>
    <cfRule type="cellIs" dxfId="3581" priority="2304" operator="between">
      <formula>13</formula>
      <formula>16</formula>
    </cfRule>
    <cfRule type="cellIs" dxfId="3580" priority="2305" operator="between">
      <formula>9</formula>
      <formula>12</formula>
    </cfRule>
    <cfRule type="cellIs" dxfId="3579" priority="2306" operator="between">
      <formula>5</formula>
      <formula>8</formula>
    </cfRule>
    <cfRule type="cellIs" dxfId="3578" priority="2307" operator="between">
      <formula>1</formula>
      <formula>4</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7" priority="1745" operator="between">
      <formula>1</formula>
      <formula>4</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6" priority="1744" operator="between">
      <formula>5</formula>
      <formula>8</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5" priority="1743" operator="between">
      <formula>9</formula>
      <formula>12</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4" priority="1742" operator="between">
      <formula>13</formula>
      <formula>16</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3" priority="1741" operator="between">
      <formula>17</formula>
      <formula>20</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2" priority="1740" operator="between">
      <formula>21</formula>
      <formula>24</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1" priority="1739" operator="between">
      <formula>25</formula>
      <formula>28</formula>
    </cfRule>
  </conditionalFormatting>
  <conditionalFormatting sqref="U998 U1013 U966 U981 U934 U949 U902 U917 U870 U885 U838 U853 U806 U821 U774 U789 U742 U710 U725 U678 U693 U646 U661 U614 U629 U582 U597 U550 U565 U518 U533 U486 U501 U454 U469 U422 U437 U390 U405 U373 U326 U341">
    <cfRule type="cellIs" dxfId="3570" priority="1738" operator="between">
      <formula>29</formula>
      <formula>32</formula>
    </cfRule>
  </conditionalFormatting>
  <conditionalFormatting sqref="H1004:O1004 H972:O972 H940:O940 H908:O908 H876:O876 H780:O780 H748:O748 H716:O716 H684:O684 H620:O620 H524:O524 H492:O492 H428:O428 H396:O396 H364:O364 H332:O332">
    <cfRule type="cellIs" dxfId="3569" priority="1729" operator="between">
      <formula>1</formula>
      <formula>4</formula>
    </cfRule>
  </conditionalFormatting>
  <conditionalFormatting sqref="H1004:O1004 H972:O972 H940:O940 H908:O908 H876:O876 H780:O780 H748:O748 H716:O716 H684:O684 H620:O620 H524:O524 H492:O492 H428:O428 H396:O396 H364:O364 H332:O332">
    <cfRule type="cellIs" dxfId="3568" priority="1728" operator="between">
      <formula>5</formula>
      <formula>8</formula>
    </cfRule>
  </conditionalFormatting>
  <conditionalFormatting sqref="H1004:O1004 H972:O972 H940:O940 H908:O908 H876:O876 H780:O780 H748:O748 H716:O716 H684:O684 H620:O620 H524:O524 H492:O492 H428:O428 H396:O396 H364:O364 H332:O332">
    <cfRule type="cellIs" dxfId="3567" priority="1727" operator="between">
      <formula>9</formula>
      <formula>12</formula>
    </cfRule>
  </conditionalFormatting>
  <conditionalFormatting sqref="H1004:O1004 H972:O972 H940:O940 H908:O908 H876:O876 H780:O780 H748:O748 H716:O716 H684:O684 H620:O620 H524:O524 H492:O492 H428:O428 H396:O396 H364:O364 H332:O332">
    <cfRule type="cellIs" dxfId="3566" priority="1726" operator="between">
      <formula>13</formula>
      <formula>16</formula>
    </cfRule>
  </conditionalFormatting>
  <conditionalFormatting sqref="H1004:O1004 H972:O972 H940:O940 H908:O908 H876:O876 H780:O780 H748:O748 H716:O716 H684:O684 H620:O620 H524:O524 H492:O492 H428:O428 H396:O396 H364:O364 H332:O332">
    <cfRule type="cellIs" dxfId="3565" priority="1725" operator="between">
      <formula>17</formula>
      <formula>20</formula>
    </cfRule>
  </conditionalFormatting>
  <conditionalFormatting sqref="H1004:O1004 H972:O972 H940:O940 H908:O908 H876:O876 H780:O780 H748:O748 H716:O716 H684:O684 H620:O620 H524:O524 H492:O492 H428:O428 H396:O396 H364:O364 H332:O332">
    <cfRule type="cellIs" dxfId="3564" priority="1724" operator="between">
      <formula>21</formula>
      <formula>24</formula>
    </cfRule>
  </conditionalFormatting>
  <conditionalFormatting sqref="H1004:O1004 H972:O972 H940:O940 H908:O908 H876:O876 H780:O780 H748:O748 H716:O716 H684:O684 H620:O620 H524:O524 H492:O492 H428:O428 H396:O396 H364:O364 H332:O332">
    <cfRule type="cellIs" dxfId="3563" priority="1723" operator="between">
      <formula>25</formula>
      <formula>28</formula>
    </cfRule>
  </conditionalFormatting>
  <conditionalFormatting sqref="H1004:O1004 H972:O972 H940:O940 H908:O908 H876:O876 H780:O780 H748:O748 H716:O716 H684:O684 H620:O620 H524:O524 H492:O492 H428:O428 H396:O396 H364:O364 H332:O332">
    <cfRule type="cellIs" dxfId="3562" priority="1722" operator="between">
      <formula>29</formula>
      <formula>32</formula>
    </cfRule>
  </conditionalFormatting>
  <conditionalFormatting sqref="Q1004 Q972 Q940 Q908 Q876 Q780 Q748 Q716 Q684 Q620 Q524 Q492 Q428 Q396 Q364 Q332">
    <cfRule type="cellIs" dxfId="3561" priority="1721" operator="between">
      <formula>1</formula>
      <formula>4</formula>
    </cfRule>
  </conditionalFormatting>
  <conditionalFormatting sqref="Q1004 Q972 Q940 Q908 Q876 Q780 Q748 Q716 Q684 Q620 Q524 Q492 Q428 Q396 Q364 Q332">
    <cfRule type="cellIs" dxfId="3560" priority="1720" operator="between">
      <formula>5</formula>
      <formula>8</formula>
    </cfRule>
  </conditionalFormatting>
  <conditionalFormatting sqref="Q1004 Q972 Q940 Q908 Q876 Q780 Q748 Q716 Q684 Q620 Q524 Q492 Q428 Q396 Q364 Q332">
    <cfRule type="cellIs" dxfId="3559" priority="1719" operator="between">
      <formula>9</formula>
      <formula>12</formula>
    </cfRule>
  </conditionalFormatting>
  <conditionalFormatting sqref="Q1004 Q972 Q940 Q908 Q876 Q780 Q748 Q716 Q684 Q620 Q524 Q492 Q428 Q396 Q364 Q332">
    <cfRule type="cellIs" dxfId="3558" priority="1718" operator="between">
      <formula>13</formula>
      <formula>16</formula>
    </cfRule>
  </conditionalFormatting>
  <conditionalFormatting sqref="Q1004 Q972 Q940 Q908 Q876 Q780 Q748 Q716 Q684 Q620 Q524 Q492 Q428 Q396 Q364 Q332">
    <cfRule type="cellIs" dxfId="3557" priority="1717" operator="between">
      <formula>17</formula>
      <formula>20</formula>
    </cfRule>
  </conditionalFormatting>
  <conditionalFormatting sqref="Q1004 Q972 Q940 Q908 Q876 Q780 Q748 Q716 Q684 Q620 Q524 Q492 Q428 Q396 Q364 Q332">
    <cfRule type="cellIs" dxfId="3556" priority="1716" operator="between">
      <formula>21</formula>
      <formula>24</formula>
    </cfRule>
  </conditionalFormatting>
  <conditionalFormatting sqref="Q1004 Q972 Q940 Q908 Q876 Q780 Q748 Q716 Q684 Q620 Q524 Q492 Q428 Q396 Q364 Q332">
    <cfRule type="cellIs" dxfId="3555" priority="1715" operator="between">
      <formula>25</formula>
      <formula>28</formula>
    </cfRule>
  </conditionalFormatting>
  <conditionalFormatting sqref="Q1004 Q972 Q940 Q908 Q876 Q780 Q748 Q716 Q684 Q620 Q524 Q492 Q428 Q396 Q364 Q332">
    <cfRule type="cellIs" dxfId="3554" priority="1714" operator="between">
      <formula>29</formula>
      <formula>32</formula>
    </cfRule>
  </conditionalFormatting>
  <conditionalFormatting sqref="U1003 U939 U907 U843 U811 U747 U683 U651 U619 U587 U555 U491 U459 U427 U363">
    <cfRule type="cellIs" dxfId="3553" priority="2105" operator="between">
      <formula>1</formula>
      <formula>4</formula>
    </cfRule>
  </conditionalFormatting>
  <conditionalFormatting sqref="U1003 U939 U907 U843 U811 U747 U683 U651 U619 U587 U555 U491 U459 U427 U363">
    <cfRule type="cellIs" dxfId="3552" priority="2104" operator="between">
      <formula>5</formula>
      <formula>8</formula>
    </cfRule>
  </conditionalFormatting>
  <conditionalFormatting sqref="U1003 U939 U907 U843 U811 U747 U683 U651 U619 U587 U555 U491 U459 U427 U363">
    <cfRule type="cellIs" dxfId="3551" priority="2103" operator="between">
      <formula>9</formula>
      <formula>12</formula>
    </cfRule>
  </conditionalFormatting>
  <conditionalFormatting sqref="U1003 U939 U907 U843 U811 U747 U683 U651 U619 U587 U555 U491 U459 U427 U363">
    <cfRule type="cellIs" dxfId="3550" priority="2102" operator="between">
      <formula>13</formula>
      <formula>16</formula>
    </cfRule>
  </conditionalFormatting>
  <conditionalFormatting sqref="U1003 U939 U907 U843 U811 U747 U683 U651 U619 U587 U555 U491 U459 U427 U363">
    <cfRule type="cellIs" dxfId="3549" priority="2101" operator="between">
      <formula>17</formula>
      <formula>20</formula>
    </cfRule>
  </conditionalFormatting>
  <conditionalFormatting sqref="U1003 U939 U907 U843 U811 U747 U683 U651 U619 U587 U555 U491 U459 U427 U363">
    <cfRule type="cellIs" dxfId="3548" priority="2100" operator="between">
      <formula>21</formula>
      <formula>24</formula>
    </cfRule>
  </conditionalFormatting>
  <conditionalFormatting sqref="U1003 U939 U907 U843 U811 U747 U683 U651 U619 U587 U555 U491 U459 U427 U363">
    <cfRule type="cellIs" dxfId="3547" priority="2099" operator="between">
      <formula>25</formula>
      <formula>28</formula>
    </cfRule>
  </conditionalFormatting>
  <conditionalFormatting sqref="U1003 U939 U907 U843 U811 U747 U683 U651 U619 U587 U555 U491 U459 U427 U363">
    <cfRule type="cellIs" dxfId="3546" priority="2098" operator="between">
      <formula>29</formula>
      <formula>32</formula>
    </cfRule>
  </conditionalFormatting>
  <conditionalFormatting sqref="Q999 Q967 Q935 Q903 Q871 Q839 Q775 Q743 Q711 Q679 Q647 Q615 Q583 Q551 Q519 Q487 Q455 Q423 Q391 Q359 Q327">
    <cfRule type="cellIs" dxfId="3545" priority="1641" operator="between">
      <formula>1</formula>
      <formula>4</formula>
    </cfRule>
  </conditionalFormatting>
  <conditionalFormatting sqref="Q999 Q967 Q935 Q903 Q871 Q839 Q775 Q743 Q711 Q679 Q647 Q615 Q583 Q551 Q519 Q487 Q455 Q423 Q391 Q359 Q327">
    <cfRule type="cellIs" dxfId="3544" priority="1640" operator="between">
      <formula>5</formula>
      <formula>8</formula>
    </cfRule>
  </conditionalFormatting>
  <conditionalFormatting sqref="Q999 Q967 Q935 Q903 Q871 Q839 Q775 Q743 Q711 Q679 Q647 Q615 Q583 Q551 Q519 Q487 Q455 Q423 Q391 Q359 Q327">
    <cfRule type="cellIs" dxfId="3543" priority="1639" operator="between">
      <formula>9</formula>
      <formula>12</formula>
    </cfRule>
  </conditionalFormatting>
  <conditionalFormatting sqref="Q999 Q967 Q935 Q903 Q871 Q839 Q775 Q743 Q711 Q679 Q647 Q615 Q583 Q551 Q519 Q487 Q455 Q423 Q391 Q359 Q327">
    <cfRule type="cellIs" dxfId="3542" priority="1638" operator="between">
      <formula>13</formula>
      <formula>16</formula>
    </cfRule>
  </conditionalFormatting>
  <conditionalFormatting sqref="Q999 Q967 Q935 Q903 Q871 Q839 Q775 Q743 Q711 Q679 Q647 Q615 Q583 Q551 Q519 Q487 Q455 Q423 Q391 Q359 Q327">
    <cfRule type="cellIs" dxfId="3541" priority="1637" operator="between">
      <formula>17</formula>
      <formula>20</formula>
    </cfRule>
  </conditionalFormatting>
  <conditionalFormatting sqref="Q999 Q967 Q935 Q903 Q871 Q839 Q775 Q743 Q711 Q679 Q647 Q615 Q583 Q551 Q519 Q487 Q455 Q423 Q391 Q359 Q327">
    <cfRule type="cellIs" dxfId="3540" priority="1636" operator="between">
      <formula>21</formula>
      <formula>24</formula>
    </cfRule>
  </conditionalFormatting>
  <conditionalFormatting sqref="Q999 Q967 Q935 Q903 Q871 Q839 Q775 Q743 Q711 Q679 Q647 Q615 Q583 Q551 Q519 Q487 Q455 Q423 Q391 Q359 Q327">
    <cfRule type="cellIs" dxfId="3539" priority="1635" operator="between">
      <formula>25</formula>
      <formula>28</formula>
    </cfRule>
  </conditionalFormatting>
  <conditionalFormatting sqref="Q999 Q967 Q935 Q903 Q871 Q839 Q775 Q743 Q711 Q679 Q647 Q615 Q583 Q551 Q519 Q487 Q455 Q423 Q391 Q359 Q327">
    <cfRule type="cellIs" dxfId="3538" priority="1634" operator="between">
      <formula>29</formula>
      <formula>32</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7" priority="2089" operator="between">
      <formula>1</formula>
      <formula>4</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6" priority="2088" operator="between">
      <formula>5</formula>
      <formula>8</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5" priority="2087" operator="between">
      <formula>9</formula>
      <formula>12</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4" priority="2086" operator="between">
      <formula>13</formula>
      <formula>16</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3" priority="2085" operator="between">
      <formula>17</formula>
      <formula>20</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2" priority="2084" operator="between">
      <formula>21</formula>
      <formula>24</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1" priority="2083" operator="between">
      <formula>25</formula>
      <formula>28</formula>
    </cfRule>
  </conditionalFormatting>
  <conditionalFormatting sqref="H1000:O1000 H968:O968 H936:O936 H904:O904 H872:O872 H840:O840 H808:O808 H776:O776 H744:O744 H712:O712 H680:O680 H648:O648 H616:O616 H584:O584 H552:O552 H520:O520 H488:O488 H456:O456 H424:O424 H392:O392 H360:O360 H328:O328">
    <cfRule type="cellIs" dxfId="3530" priority="2082" operator="between">
      <formula>29</formula>
      <formula>32</formula>
    </cfRule>
  </conditionalFormatting>
  <conditionalFormatting sqref="Q1000 Q968 Q936 Q904 Q872 Q840 Q776 Q744 Q680 Q648 Q616 Q584 Q552 Q520 Q488 Q456 Q424 Q392 Q360 Q328 Q712:Q713 Q807:Q808">
    <cfRule type="cellIs" dxfId="3529" priority="2081" operator="between">
      <formula>1</formula>
      <formula>4</formula>
    </cfRule>
  </conditionalFormatting>
  <conditionalFormatting sqref="Q1000 Q968 Q936 Q904 Q872 Q840 Q776 Q744 Q680 Q648 Q616 Q584 Q552 Q520 Q488 Q456 Q424 Q392 Q360 Q328 Q712:Q713 Q807:Q808">
    <cfRule type="cellIs" dxfId="3528" priority="2080" operator="between">
      <formula>5</formula>
      <formula>8</formula>
    </cfRule>
  </conditionalFormatting>
  <conditionalFormatting sqref="Q1000 Q968 Q936 Q904 Q872 Q840 Q776 Q744 Q680 Q648 Q616 Q584 Q552 Q520 Q488 Q456 Q424 Q392 Q360 Q328 Q712:Q713 Q807:Q808">
    <cfRule type="cellIs" dxfId="3527" priority="2079" operator="between">
      <formula>9</formula>
      <formula>12</formula>
    </cfRule>
  </conditionalFormatting>
  <conditionalFormatting sqref="Q1000 Q968 Q936 Q904 Q872 Q840 Q776 Q744 Q680 Q648 Q616 Q584 Q552 Q520 Q488 Q456 Q424 Q392 Q360 Q328 Q712:Q713 Q807:Q808">
    <cfRule type="cellIs" dxfId="3526" priority="2078" operator="between">
      <formula>13</formula>
      <formula>16</formula>
    </cfRule>
  </conditionalFormatting>
  <conditionalFormatting sqref="Q1000 Q968 Q936 Q904 Q872 Q840 Q776 Q744 Q680 Q648 Q616 Q584 Q552 Q520 Q488 Q456 Q424 Q392 Q360 Q328 Q712:Q713 Q807:Q808">
    <cfRule type="cellIs" dxfId="3525" priority="2077" operator="between">
      <formula>17</formula>
      <formula>20</formula>
    </cfRule>
  </conditionalFormatting>
  <conditionalFormatting sqref="Q1000 Q968 Q936 Q904 Q872 Q840 Q776 Q744 Q680 Q648 Q616 Q584 Q552 Q520 Q488 Q456 Q424 Q392 Q360 Q328 Q712:Q713 Q807:Q808">
    <cfRule type="cellIs" dxfId="3524" priority="2076" operator="between">
      <formula>21</formula>
      <formula>24</formula>
    </cfRule>
  </conditionalFormatting>
  <conditionalFormatting sqref="Q1000 Q968 Q936 Q904 Q872 Q840 Q776 Q744 Q680 Q648 Q616 Q584 Q552 Q520 Q488 Q456 Q424 Q392 Q360 Q328 Q712:Q713 Q807:Q808">
    <cfRule type="cellIs" dxfId="3523" priority="2075" operator="between">
      <formula>25</formula>
      <formula>28</formula>
    </cfRule>
  </conditionalFormatting>
  <conditionalFormatting sqref="Q1000 Q968 Q936 Q904 Q872 Q840 Q776 Q744 Q680 Q648 Q616 Q584 Q552 Q520 Q488 Q456 Q424 Q392 Q360 Q328 Q712:Q713 Q807:Q808">
    <cfRule type="cellIs" dxfId="3522" priority="2074" operator="between">
      <formula>29</formula>
      <formula>32</formula>
    </cfRule>
  </conditionalFormatting>
  <conditionalFormatting sqref="Q999:S999 Q967:S967 Q935:S935 Q903:S903 Q871:S871 Q839:S839 Q775:S775 Q743:S743 Q711:S711 Q679:S679 Q647:S647 Q615:S615 Q583:S583 Q551:S551 Q519:S519 Q487:S487 Q455:S455 Q423:S423 Q391:S391 Q359:S359 Q327:S327">
    <cfRule type="cellIs" dxfId="3521" priority="1610" operator="between">
      <formula>29</formula>
      <formula>32</formula>
    </cfRule>
    <cfRule type="cellIs" dxfId="3520" priority="1611" operator="between">
      <formula>25</formula>
      <formula>28</formula>
    </cfRule>
    <cfRule type="cellIs" dxfId="3519" priority="1612" operator="between">
      <formula>21</formula>
      <formula>24</formula>
    </cfRule>
    <cfRule type="cellIs" dxfId="3518" priority="1613" operator="between">
      <formula>17</formula>
      <formula>20</formula>
    </cfRule>
    <cfRule type="cellIs" dxfId="3517" priority="1614" operator="between">
      <formula>13</formula>
      <formula>16</formula>
    </cfRule>
    <cfRule type="cellIs" dxfId="3516" priority="1615" operator="between">
      <formula>9</formula>
      <formula>12</formula>
    </cfRule>
    <cfRule type="cellIs" dxfId="3515" priority="1616" operator="between">
      <formula>5</formula>
      <formula>8</formula>
    </cfRule>
    <cfRule type="cellIs" dxfId="3514" priority="1617" operator="between">
      <formula>1</formula>
      <formula>4</formula>
    </cfRule>
  </conditionalFormatting>
  <conditionalFormatting sqref="U1000 U968 U936 U904 U872 U840 U776 U744 U680 U648 U616 U584 U552 U520 U488 U456 U424 U392 U360 U328 U712:U713 U807:U808">
    <cfRule type="cellIs" dxfId="3513" priority="2065" operator="between">
      <formula>1</formula>
      <formula>4</formula>
    </cfRule>
  </conditionalFormatting>
  <conditionalFormatting sqref="U1000 U968 U936 U904 U872 U840 U776 U744 U680 U648 U616 U584 U552 U520 U488 U456 U424 U392 U360 U328 U712:U713 U807:U808">
    <cfRule type="cellIs" dxfId="3512" priority="2064" operator="between">
      <formula>5</formula>
      <formula>8</formula>
    </cfRule>
  </conditionalFormatting>
  <conditionalFormatting sqref="U1000 U968 U936 U904 U872 U840 U776 U744 U680 U648 U616 U584 U552 U520 U488 U456 U424 U392 U360 U328 U712:U713 U807:U808">
    <cfRule type="cellIs" dxfId="3511" priority="2063" operator="between">
      <formula>9</formula>
      <formula>12</formula>
    </cfRule>
  </conditionalFormatting>
  <conditionalFormatting sqref="U1000 U968 U936 U904 U872 U840 U776 U744 U680 U648 U616 U584 U552 U520 U488 U456 U424 U392 U360 U328 U712:U713 U807:U808">
    <cfRule type="cellIs" dxfId="3510" priority="2062" operator="between">
      <formula>13</formula>
      <formula>16</formula>
    </cfRule>
  </conditionalFormatting>
  <conditionalFormatting sqref="U1000 U968 U936 U904 U872 U840 U776 U744 U680 U648 U616 U584 U552 U520 U488 U456 U424 U392 U360 U328 U712:U713 U807:U808">
    <cfRule type="cellIs" dxfId="3509" priority="2061" operator="between">
      <formula>17</formula>
      <formula>20</formula>
    </cfRule>
  </conditionalFormatting>
  <conditionalFormatting sqref="U1000 U968 U936 U904 U872 U840 U776 U744 U680 U648 U616 U584 U552 U520 U488 U456 U424 U392 U360 U328 U712:U713 U807:U808">
    <cfRule type="cellIs" dxfId="3508" priority="2060" operator="between">
      <formula>21</formula>
      <formula>24</formula>
    </cfRule>
  </conditionalFormatting>
  <conditionalFormatting sqref="U1000 U968 U936 U904 U872 U840 U776 U744 U680 U648 U616 U584 U552 U520 U488 U456 U424 U392 U360 U328 U712:U713 U807:U808">
    <cfRule type="cellIs" dxfId="3507" priority="2059" operator="between">
      <formula>25</formula>
      <formula>28</formula>
    </cfRule>
  </conditionalFormatting>
  <conditionalFormatting sqref="U1000 U968 U936 U904 U872 U840 U776 U744 U680 U648 U616 U584 U552 U520 U488 U456 U424 U392 U360 U328 U712:U713 U807:U808">
    <cfRule type="cellIs" dxfId="3506" priority="2058" operator="between">
      <formula>29</formula>
      <formula>32</formula>
    </cfRule>
  </conditionalFormatting>
  <conditionalFormatting sqref="H1010:O1010 H946:O946 H882:O882 H850:O850 H818:O818 H754:O754 H722:O722 H690:O690 H658:O658 H626:O626 H594:O594 H562:O562 H530:O530 H498:O498 H466:O466 H434:O434 H402:O402 H338:O338">
    <cfRule type="cellIs" dxfId="3505" priority="2049" operator="between">
      <formula>1</formula>
      <formula>4</formula>
    </cfRule>
  </conditionalFormatting>
  <conditionalFormatting sqref="H1010:O1010 H946:O946 H882:O882 H850:O850 H818:O818 H754:O754 H722:O722 H690:O690 H658:O658 H626:O626 H594:O594 H562:O562 H530:O530 H498:O498 H466:O466 H434:O434 H402:O402 H338:O338">
    <cfRule type="cellIs" dxfId="3504" priority="2048" operator="between">
      <formula>5</formula>
      <formula>8</formula>
    </cfRule>
  </conditionalFormatting>
  <conditionalFormatting sqref="H1010:O1010 H946:O946 H882:O882 H850:O850 H818:O818 H754:O754 H722:O722 H690:O690 H658:O658 H626:O626 H594:O594 H562:O562 H530:O530 H498:O498 H466:O466 H434:O434 H402:O402 H338:O338">
    <cfRule type="cellIs" dxfId="3503" priority="2047" operator="between">
      <formula>9</formula>
      <formula>12</formula>
    </cfRule>
  </conditionalFormatting>
  <conditionalFormatting sqref="H1010:O1010 H946:O946 H882:O882 H850:O850 H818:O818 H754:O754 H722:O722 H690:O690 H658:O658 H626:O626 H594:O594 H562:O562 H530:O530 H498:O498 H466:O466 H434:O434 H402:O402 H338:O338">
    <cfRule type="cellIs" dxfId="3502" priority="2046" operator="between">
      <formula>13</formula>
      <formula>16</formula>
    </cfRule>
  </conditionalFormatting>
  <conditionalFormatting sqref="H1010:O1010 H946:O946 H882:O882 H850:O850 H818:O818 H754:O754 H722:O722 H690:O690 H658:O658 H626:O626 H594:O594 H562:O562 H530:O530 H498:O498 H466:O466 H434:O434 H402:O402 H338:O338">
    <cfRule type="cellIs" dxfId="3501" priority="2045" operator="between">
      <formula>17</formula>
      <formula>20</formula>
    </cfRule>
  </conditionalFormatting>
  <conditionalFormatting sqref="H1010:O1010 H946:O946 H882:O882 H850:O850 H818:O818 H754:O754 H722:O722 H690:O690 H658:O658 H626:O626 H594:O594 H562:O562 H530:O530 H498:O498 H466:O466 H434:O434 H402:O402 H338:O338">
    <cfRule type="cellIs" dxfId="3500" priority="2044" operator="between">
      <formula>21</formula>
      <formula>24</formula>
    </cfRule>
  </conditionalFormatting>
  <conditionalFormatting sqref="H1010:O1010 H946:O946 H882:O882 H850:O850 H818:O818 H754:O754 H722:O722 H690:O690 H658:O658 H626:O626 H594:O594 H562:O562 H530:O530 H498:O498 H466:O466 H434:O434 H402:O402 H338:O338">
    <cfRule type="cellIs" dxfId="3499" priority="2043" operator="between">
      <formula>25</formula>
      <formula>28</formula>
    </cfRule>
  </conditionalFormatting>
  <conditionalFormatting sqref="H1010:O1010 H946:O946 H882:O882 H850:O850 H818:O818 H754:O754 H722:O722 H690:O690 H658:O658 H626:O626 H594:O594 H562:O562 H530:O530 H498:O498 H466:O466 H434:O434 H402:O402 H338:O338">
    <cfRule type="cellIs" dxfId="3498" priority="2042" operator="between">
      <formula>29</formula>
      <formula>32</formula>
    </cfRule>
  </conditionalFormatting>
  <conditionalFormatting sqref="Q1010 Q946 Q882 Q850 Q818 Q754 Q722 Q690 Q658 Q626 Q594 Q562 Q530 Q498 Q466 Q434 Q402 Q338">
    <cfRule type="cellIs" dxfId="3497" priority="2041" operator="between">
      <formula>1</formula>
      <formula>4</formula>
    </cfRule>
  </conditionalFormatting>
  <conditionalFormatting sqref="Q1010 Q946 Q882 Q850 Q818 Q754 Q722 Q690 Q658 Q626 Q594 Q562 Q530 Q498 Q466 Q434 Q402 Q338">
    <cfRule type="cellIs" dxfId="3496" priority="2040" operator="between">
      <formula>5</formula>
      <formula>8</formula>
    </cfRule>
  </conditionalFormatting>
  <conditionalFormatting sqref="Q1010 Q946 Q882 Q850 Q818 Q754 Q722 Q690 Q658 Q626 Q594 Q562 Q530 Q498 Q466 Q434 Q402 Q338">
    <cfRule type="cellIs" dxfId="3495" priority="2039" operator="between">
      <formula>9</formula>
      <formula>12</formula>
    </cfRule>
  </conditionalFormatting>
  <conditionalFormatting sqref="Q1010 Q946 Q882 Q850 Q818 Q754 Q722 Q690 Q658 Q626 Q594 Q562 Q530 Q498 Q466 Q434 Q402 Q338">
    <cfRule type="cellIs" dxfId="3494" priority="2038" operator="between">
      <formula>13</formula>
      <formula>16</formula>
    </cfRule>
  </conditionalFormatting>
  <conditionalFormatting sqref="Q1010 Q946 Q882 Q850 Q818 Q754 Q722 Q690 Q658 Q626 Q594 Q562 Q530 Q498 Q466 Q434 Q402 Q338">
    <cfRule type="cellIs" dxfId="3493" priority="2037" operator="between">
      <formula>17</formula>
      <formula>20</formula>
    </cfRule>
  </conditionalFormatting>
  <conditionalFormatting sqref="Q1010 Q946 Q882 Q850 Q818 Q754 Q722 Q690 Q658 Q626 Q594 Q562 Q530 Q498 Q466 Q434 Q402 Q338">
    <cfRule type="cellIs" dxfId="3492" priority="2036" operator="between">
      <formula>21</formula>
      <formula>24</formula>
    </cfRule>
  </conditionalFormatting>
  <conditionalFormatting sqref="Q1010 Q946 Q882 Q850 Q818 Q754 Q722 Q690 Q658 Q626 Q594 Q562 Q530 Q498 Q466 Q434 Q402 Q338">
    <cfRule type="cellIs" dxfId="3491" priority="2035" operator="between">
      <formula>25</formula>
      <formula>28</formula>
    </cfRule>
  </conditionalFormatting>
  <conditionalFormatting sqref="Q1010 Q946 Q882 Q850 Q818 Q754 Q722 Q690 Q658 Q626 Q594 Q562 Q530 Q498 Q466 Q434 Q402 Q338">
    <cfRule type="cellIs" dxfId="3490" priority="2034" operator="between">
      <formula>29</formula>
      <formula>32</formula>
    </cfRule>
  </conditionalFormatting>
  <conditionalFormatting sqref="H1008:O1008 H976:O976 H880:O880 H848:O848 H816:O816 H784:O784 H752:O752 H688:O688 H656:O656 H560:O560 H528:O528 H496:O496 H432:O432 H400:O400 H368:O368 H336:O336">
    <cfRule type="cellIs" dxfId="3489" priority="1689" operator="between">
      <formula>1</formula>
      <formula>4</formula>
    </cfRule>
  </conditionalFormatting>
  <conditionalFormatting sqref="H1008:O1008 H976:O976 H880:O880 H848:O848 H816:O816 H784:O784 H752:O752 H688:O688 H656:O656 H560:O560 H528:O528 H496:O496 H432:O432 H400:O400 H368:O368 H336:O336">
    <cfRule type="cellIs" dxfId="3488" priority="1688" operator="between">
      <formula>5</formula>
      <formula>8</formula>
    </cfRule>
  </conditionalFormatting>
  <conditionalFormatting sqref="H1008:O1008 H976:O976 H880:O880 H848:O848 H816:O816 H784:O784 H752:O752 H688:O688 H656:O656 H560:O560 H528:O528 H496:O496 H432:O432 H400:O400 H368:O368 H336:O336">
    <cfRule type="cellIs" dxfId="3487" priority="1687" operator="between">
      <formula>9</formula>
      <formula>12</formula>
    </cfRule>
  </conditionalFormatting>
  <conditionalFormatting sqref="H1008:O1008 H976:O976 H880:O880 H848:O848 H816:O816 H784:O784 H752:O752 H688:O688 H656:O656 H560:O560 H528:O528 H496:O496 H432:O432 H400:O400 H368:O368 H336:O336">
    <cfRule type="cellIs" dxfId="3486" priority="1686" operator="between">
      <formula>13</formula>
      <formula>16</formula>
    </cfRule>
  </conditionalFormatting>
  <conditionalFormatting sqref="H1008:O1008 H976:O976 H880:O880 H848:O848 H816:O816 H784:O784 H752:O752 H688:O688 H656:O656 H560:O560 H528:O528 H496:O496 H432:O432 H400:O400 H368:O368 H336:O336">
    <cfRule type="cellIs" dxfId="3485" priority="1685" operator="between">
      <formula>17</formula>
      <formula>20</formula>
    </cfRule>
  </conditionalFormatting>
  <conditionalFormatting sqref="H1008:O1008 H976:O976 H880:O880 H848:O848 H816:O816 H784:O784 H752:O752 H688:O688 H656:O656 H560:O560 H528:O528 H496:O496 H432:O432 H400:O400 H368:O368 H336:O336">
    <cfRule type="cellIs" dxfId="3484" priority="1684" operator="between">
      <formula>21</formula>
      <formula>24</formula>
    </cfRule>
  </conditionalFormatting>
  <conditionalFormatting sqref="H1008:O1008 H976:O976 H880:O880 H848:O848 H816:O816 H784:O784 H752:O752 H688:O688 H656:O656 H560:O560 H528:O528 H496:O496 H432:O432 H400:O400 H368:O368 H336:O336">
    <cfRule type="cellIs" dxfId="3483" priority="1683" operator="between">
      <formula>25</formula>
      <formula>28</formula>
    </cfRule>
  </conditionalFormatting>
  <conditionalFormatting sqref="H1008:O1008 H976:O976 H880:O880 H848:O848 H816:O816 H784:O784 H752:O752 H688:O688 H656:O656 H560:O560 H528:O528 H496:O496 H432:O432 H400:O400 H368:O368 H336:O336">
    <cfRule type="cellIs" dxfId="3482" priority="1682" operator="between">
      <formula>29</formula>
      <formula>32</formula>
    </cfRule>
  </conditionalFormatting>
  <conditionalFormatting sqref="Q1008 Q976 Q880 Q848 Q816 Q784 Q752 Q688 Q656 Q560 Q528 Q496 Q432 Q400 Q368 Q336">
    <cfRule type="cellIs" dxfId="3481" priority="1681" operator="between">
      <formula>1</formula>
      <formula>4</formula>
    </cfRule>
  </conditionalFormatting>
  <conditionalFormatting sqref="Q1008 Q976 Q880 Q848 Q816 Q784 Q752 Q688 Q656 Q560 Q528 Q496 Q432 Q400 Q368 Q336">
    <cfRule type="cellIs" dxfId="3480" priority="1680" operator="between">
      <formula>5</formula>
      <formula>8</formula>
    </cfRule>
  </conditionalFormatting>
  <conditionalFormatting sqref="Q1008 Q976 Q880 Q848 Q816 Q784 Q752 Q688 Q656 Q560 Q528 Q496 Q432 Q400 Q368 Q336">
    <cfRule type="cellIs" dxfId="3479" priority="1679" operator="between">
      <formula>9</formula>
      <formula>12</formula>
    </cfRule>
  </conditionalFormatting>
  <conditionalFormatting sqref="Q1008 Q976 Q880 Q848 Q816 Q784 Q752 Q688 Q656 Q560 Q528 Q496 Q432 Q400 Q368 Q336">
    <cfRule type="cellIs" dxfId="3478" priority="1678" operator="between">
      <formula>13</formula>
      <formula>16</formula>
    </cfRule>
  </conditionalFormatting>
  <conditionalFormatting sqref="Q1008 Q976 Q880 Q848 Q816 Q784 Q752 Q688 Q656 Q560 Q528 Q496 Q432 Q400 Q368 Q336">
    <cfRule type="cellIs" dxfId="3477" priority="1677" operator="between">
      <formula>17</formula>
      <formula>20</formula>
    </cfRule>
  </conditionalFormatting>
  <conditionalFormatting sqref="Q1008 Q976 Q880 Q848 Q816 Q784 Q752 Q688 Q656 Q560 Q528 Q496 Q432 Q400 Q368 Q336">
    <cfRule type="cellIs" dxfId="3476" priority="1676" operator="between">
      <formula>21</formula>
      <formula>24</formula>
    </cfRule>
  </conditionalFormatting>
  <conditionalFormatting sqref="Q1008 Q976 Q880 Q848 Q816 Q784 Q752 Q688 Q656 Q560 Q528 Q496 Q432 Q400 Q368 Q336">
    <cfRule type="cellIs" dxfId="3475" priority="1675" operator="between">
      <formula>25</formula>
      <formula>28</formula>
    </cfRule>
  </conditionalFormatting>
  <conditionalFormatting sqref="Q1008 Q976 Q880 Q848 Q816 Q784 Q752 Q688 Q656 Q560 Q528 Q496 Q432 Q400 Q368 Q336">
    <cfRule type="cellIs" dxfId="3474" priority="1674" operator="between">
      <formula>29</formula>
      <formula>32</formula>
    </cfRule>
  </conditionalFormatting>
  <conditionalFormatting sqref="R1008:S1008 R976:S976 R880:S880 R848:S848 R816:S816 R784:S784 R752:S752 R688:S688 R656:S656 R560:S560 R528:S528 R496:S496 R432:S432 R400:S400 R368:S368 R336:S336">
    <cfRule type="cellIs" dxfId="3473" priority="1673" operator="between">
      <formula>1</formula>
      <formula>4</formula>
    </cfRule>
  </conditionalFormatting>
  <conditionalFormatting sqref="R1008:S1008 R976:S976 R880:S880 R848:S848 R816:S816 R784:S784 R752:S752 R688:S688 R656:S656 R560:S560 R528:S528 R496:S496 R432:S432 R400:S400 R368:S368 R336:S336">
    <cfRule type="cellIs" dxfId="3472" priority="1672" operator="between">
      <formula>5</formula>
      <formula>8</formula>
    </cfRule>
  </conditionalFormatting>
  <conditionalFormatting sqref="R1008:S1008 R976:S976 R880:S880 R848:S848 R816:S816 R784:S784 R752:S752 R688:S688 R656:S656 R560:S560 R528:S528 R496:S496 R432:S432 R400:S400 R368:S368 R336:S336">
    <cfRule type="cellIs" dxfId="3471" priority="1671" operator="between">
      <formula>9</formula>
      <formula>12</formula>
    </cfRule>
  </conditionalFormatting>
  <conditionalFormatting sqref="R1008:S1008 R976:S976 R880:S880 R848:S848 R816:S816 R784:S784 R752:S752 R688:S688 R656:S656 R560:S560 R528:S528 R496:S496 R432:S432 R400:S400 R368:S368 R336:S336">
    <cfRule type="cellIs" dxfId="3470" priority="1670" operator="between">
      <formula>13</formula>
      <formula>16</formula>
    </cfRule>
  </conditionalFormatting>
  <conditionalFormatting sqref="R1008:S1008 R976:S976 R880:S880 R848:S848 R816:S816 R784:S784 R752:S752 R688:S688 R656:S656 R560:S560 R528:S528 R496:S496 R432:S432 R400:S400 R368:S368 R336:S336">
    <cfRule type="cellIs" dxfId="3469" priority="1669" operator="between">
      <formula>17</formula>
      <formula>20</formula>
    </cfRule>
  </conditionalFormatting>
  <conditionalFormatting sqref="R1008:S1008 R976:S976 R880:S880 R848:S848 R816:S816 R784:S784 R752:S752 R688:S688 R656:S656 R560:S560 R528:S528 R496:S496 R432:S432 R400:S400 R368:S368 R336:S336">
    <cfRule type="cellIs" dxfId="3468" priority="1668" operator="between">
      <formula>21</formula>
      <formula>24</formula>
    </cfRule>
  </conditionalFormatting>
  <conditionalFormatting sqref="R1008:S1008 R976:S976 R880:S880 R848:S848 R816:S816 R784:S784 R752:S752 R688:S688 R656:S656 R560:S560 R528:S528 R496:S496 R432:S432 R400:S400 R368:S368 R336:S336">
    <cfRule type="cellIs" dxfId="3467" priority="1667" operator="between">
      <formula>25</formula>
      <formula>28</formula>
    </cfRule>
  </conditionalFormatting>
  <conditionalFormatting sqref="R1008:S1008 R976:S976 R880:S880 R848:S848 R816:S816 R784:S784 R752:S752 R688:S688 R656:S656 R560:S560 R528:S528 R496:S496 R432:S432 R400:S400 R368:S368 R336:S336">
    <cfRule type="cellIs" dxfId="3466" priority="1666" operator="between">
      <formula>29</formula>
      <formula>32</formula>
    </cfRule>
  </conditionalFormatting>
  <conditionalFormatting sqref="U1008 U976 U880 U848 U816 U784 U752 U688 U656 U560 U528 U496 U432 U400 U368 U336">
    <cfRule type="cellIs" dxfId="3465" priority="1665" operator="between">
      <formula>1</formula>
      <formula>4</formula>
    </cfRule>
  </conditionalFormatting>
  <conditionalFormatting sqref="U1008 U976 U880 U848 U816 U784 U752 U688 U656 U560 U528 U496 U432 U400 U368 U336">
    <cfRule type="cellIs" dxfId="3464" priority="1664" operator="between">
      <formula>5</formula>
      <formula>8</formula>
    </cfRule>
  </conditionalFormatting>
  <conditionalFormatting sqref="U1008 U976 U880 U848 U816 U784 U752 U688 U656 U560 U528 U496 U432 U400 U368 U336">
    <cfRule type="cellIs" dxfId="3463" priority="1663" operator="between">
      <formula>9</formula>
      <formula>12</formula>
    </cfRule>
  </conditionalFormatting>
  <conditionalFormatting sqref="U1008 U976 U880 U848 U816 U784 U752 U688 U656 U560 U528 U496 U432 U400 U368 U336">
    <cfRule type="cellIs" dxfId="3462" priority="1662" operator="between">
      <formula>13</formula>
      <formula>16</formula>
    </cfRule>
  </conditionalFormatting>
  <conditionalFormatting sqref="U1008 U976 U880 U848 U816 U784 U752 U688 U656 U560 U528 U496 U432 U400 U368 U336">
    <cfRule type="cellIs" dxfId="3461" priority="1661" operator="between">
      <formula>17</formula>
      <formula>20</formula>
    </cfRule>
  </conditionalFormatting>
  <conditionalFormatting sqref="U1008 U976 U880 U848 U816 U784 U752 U688 U656 U560 U528 U496 U432 U400 U368 U336">
    <cfRule type="cellIs" dxfId="3460" priority="1660" operator="between">
      <formula>21</formula>
      <formula>24</formula>
    </cfRule>
  </conditionalFormatting>
  <conditionalFormatting sqref="U1008 U976 U880 U848 U816 U784 U752 U688 U656 U560 U528 U496 U432 U400 U368 U336">
    <cfRule type="cellIs" dxfId="3459" priority="1659" operator="between">
      <formula>25</formula>
      <formula>28</formula>
    </cfRule>
  </conditionalFormatting>
  <conditionalFormatting sqref="U1008 U976 U880 U848 U816 U784 U752 U688 U656 U560 U528 U496 U432 U400 U368 U336">
    <cfRule type="cellIs" dxfId="3458" priority="1658" operator="between">
      <formula>29</formula>
      <formula>32</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7" priority="2249" operator="between">
      <formula>1</formula>
      <formula>4</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6" priority="2248" operator="between">
      <formula>5</formula>
      <formula>8</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5" priority="2247" operator="between">
      <formula>9</formula>
      <formula>12</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4" priority="2246" operator="between">
      <formula>13</formula>
      <formula>16</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3" priority="2245" operator="between">
      <formula>17</formula>
      <formula>20</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2" priority="2244" operator="between">
      <formula>21</formula>
      <formula>24</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1" priority="2243" operator="between">
      <formula>25</formula>
      <formula>28</formula>
    </cfRule>
  </conditionalFormatting>
  <conditionalFormatting sqref="C1018:C1024 E1018:E1024 G1018:G1024 I1018:I1024 K1018:K1024 M1018:M1024 O1018:O1024 Q1018:Q1024 S1018:T1024 H1005:O1005 V1018:V1024 X1018:X1024 AC1018:AC1024 C986:C992 E986:E992 G986:G992 I986:I992 K986:K992 M986:M992 O986:O992 Q986:Q992 S986:T992 H973:O973 V986:V992 X986:X992 AC986:AC992 C954:C960 E954:E960 G954:G960 I954:I960 K954:K960 M954:M960 O954:O960 Q954:Q960 S954:T960 H941:O941 V954:V960 X954:X960 AC954:AC960 C922:C928 E922:E928 G922:G928 I922:I928 K922:K928 M922:M928 O922:O928 Q922:Q928 S922:T928 H909:O909 V922:V928 X922:X928 AC922:AC928 C890:C896 E890:E896 G890:G896 I890:I896 K890:K896 M890:M896 O890:O896 Q890:Q896 S890:T896 V890:V896 X890:X896 AC890:AC896 C858:C864 E858:E864 G858:G864 I858:I864 K858:K864 M858:M864 O858:O864 Q858:Q864 S858:T864 H845:O845 V858:V864 X858:X864 AC858:AC864 C826:C832 E826:E832 G826:G832 I826:I832 K826:K832 M826:M832 O826:O832 Q826:Q832 S826:T832 H813:O813 V826:V832 X826:X832 AC826:AC832 C794:C800 E794:E800 G794:G800 I794:I800 K794:K800 M794:M800 O794:O800 Q794:Q800 S794:T800 H781:O781 V794:V800 X794:X800 AC794:AC800 C762:C768 E762:E768 G762:G768 I762:I768 K762:K768 M762:M768 O762:O768 Q762:Q768 S762:T768 H749:O749 V762:V768 X762:X768 AC762:AC768 C730:C736 E730:E736 G730:G736 I730:I736 K730:K736 M730:M736 O730:O736 Q730:Q736 S730:T736 H717:O717 V730:V736 X730:X736 AC730:AC736 C698:C704 E698:E704 G698:G704 I698:I704 K698:K704 M698:M704 O698:O704 Q698:Q704 S698:T704 H685:O685 V698:V704 X698:X704 AC698:AC704 C666:C672 E666:E672 G666:G672 I666:I672 K666:K672 M666:M672 O666:O672 Q666:Q672 S666:T672 H653:O653 V666:V672 X666:X672 AC666:AC672 C634:C640 E634:E640 G634:G640 I634:I640 K634:K640 M634:M640 O634:O640 Q634:Q640 S634:T640 H621:O621 V634:V640 X634:X640 AC634:AC640 C602:C608 E602:E608 G602:G608 I602:I608 K602:K608 M602:M608 O602:O608 Q602:Q608 S602:T608 H589:O589 V602:V608 X602:X608 AC602:AC608 C570:C576 E570:E576 G570:G576 I570:I576 K570:K576 M570:M576 O570:O576 Q570:Q576 S570:T576 V570:V576 X570:X576 AC570:AC576 C538:C544 E538:E544 G538:G544 I538:I544 K538:K544 M538:M544 O538:O544 Q538:Q544 S538:T544 V538:V544 X538:X544 AC538:AC544 C506:C512 E506:E512 G506:G512 I506:I512 K506:K512 M506:M512 O506:O512 Q506:Q512 S506:T512 V506:V512 X506:X512 AC506:AC512 C474:C480 E474:E480 G474:G480 I474:I480 K474:K480 M474:M480 O474:O480 Q474:Q480 S474:T480 H461:O461 V474:V480 X474:X480 AC474:AC480 C442:C448 E442:E448 G442:G448 I442:I448 K442:K448 M442:M448 O442:O448 Q442:Q448 S442:T448 H429:O429 V442:V448 X442:X448 AC442:AC448 C410:C416 E410:E416 G410:G416 I410:I416 K410:K416 M410:M416 O410:O416 Q410:Q416 S410:T416 H397:O397 V410:V416 X410:X416 AC410:AC416 C378:C384 E378:E384 G378:G384 I378:I384 K378:K384 M378:M384 O378:O384 Q378:Q384 S378:T384 H365:O365 V378:V384 X378:X384 AC378:AC384 C346:C352 E346:E352 G346:G352 I346:I352 K346:K352 M346:M352 O346:O352 Q346:Q352 S346:T352 H333:O333 V346:V352 X346:X352 AC346:AC352">
    <cfRule type="cellIs" dxfId="3450" priority="2242" operator="between">
      <formula>29</formula>
      <formula>32</formula>
    </cfRule>
  </conditionalFormatting>
  <conditionalFormatting sqref="Q1005:T1005 Q973:T973 Q941:T941 Q909:T909 Q845:T845 Q813:T813 Q781:T781 Q749:T749 Q717:T717 Q685:T685 Q653:T653 Q621:T621 Q589:T589 Q461:T461 Q429:T429 Q397:T397 Q365:T365 Q333:T333">
    <cfRule type="cellIs" dxfId="3449" priority="2241" operator="between">
      <formula>1</formula>
      <formula>4</formula>
    </cfRule>
  </conditionalFormatting>
  <conditionalFormatting sqref="Q1005:T1005 Q973:T973 Q941:T941 Q909:T909 Q845:T845 Q813:T813 Q781:T781 Q749:T749 Q717:T717 Q685:T685 Q653:T653 Q621:T621 Q589:T589 Q461:T461 Q429:T429 Q397:T397 Q365:T365 Q333:T333">
    <cfRule type="cellIs" dxfId="3448" priority="2240" operator="between">
      <formula>5</formula>
      <formula>8</formula>
    </cfRule>
  </conditionalFormatting>
  <conditionalFormatting sqref="Q1005:T1005 Q973:T973 Q941:T941 Q909:T909 Q845:T845 Q813:T813 Q781:T781 Q749:T749 Q717:T717 Q685:T685 Q653:T653 Q621:T621 Q589:T589 Q461:T461 Q429:T429 Q397:T397 Q365:T365 Q333:T333">
    <cfRule type="cellIs" dxfId="3447" priority="2239" operator="between">
      <formula>9</formula>
      <formula>12</formula>
    </cfRule>
  </conditionalFormatting>
  <conditionalFormatting sqref="Q1005:T1005 Q973:T973 Q941:T941 Q909:T909 Q845:T845 Q813:T813 Q781:T781 Q749:T749 Q717:T717 Q685:T685 Q653:T653 Q621:T621 Q589:T589 Q461:T461 Q429:T429 Q397:T397 Q365:T365 Q333:T333">
    <cfRule type="cellIs" dxfId="3446" priority="2238" operator="between">
      <formula>13</formula>
      <formula>16</formula>
    </cfRule>
  </conditionalFormatting>
  <conditionalFormatting sqref="Q1005:T1005 Q973:T973 Q941:T941 Q909:T909 Q845:T845 Q813:T813 Q781:T781 Q749:T749 Q717:T717 Q685:T685 Q653:T653 Q621:T621 Q589:T589 Q461:T461 Q429:T429 Q397:T397 Q365:T365 Q333:T333">
    <cfRule type="cellIs" dxfId="3445" priority="2237" operator="between">
      <formula>17</formula>
      <formula>20</formula>
    </cfRule>
  </conditionalFormatting>
  <conditionalFormatting sqref="Q1005:T1005 Q973:T973 Q941:T941 Q909:T909 Q845:T845 Q813:T813 Q781:T781 Q749:T749 Q717:T717 Q685:T685 Q653:T653 Q621:T621 Q589:T589 Q461:T461 Q429:T429 Q397:T397 Q365:T365 Q333:T333">
    <cfRule type="cellIs" dxfId="3444" priority="2236" operator="between">
      <formula>21</formula>
      <formula>24</formula>
    </cfRule>
  </conditionalFormatting>
  <conditionalFormatting sqref="Q1005:T1005 Q973:T973 Q941:T941 Q909:T909 Q845:T845 Q813:T813 Q781:T781 Q749:T749 Q717:T717 Q685:T685 Q653:T653 Q621:T621 Q589:T589 Q461:T461 Q429:T429 Q397:T397 Q365:T365 Q333:T333">
    <cfRule type="cellIs" dxfId="3443" priority="2235" operator="between">
      <formula>25</formula>
      <formula>28</formula>
    </cfRule>
  </conditionalFormatting>
  <conditionalFormatting sqref="Q1005:T1005 Q973:T973 Q941:T941 Q909:T909 Q845:T845 Q813:T813 Q781:T781 Q749:T749 Q717:T717 Q685:T685 Q653:T653 Q621:T621 Q589:T589 Q461:T461 Q429:T429 Q397:T397 Q365:T365 Q333:T333">
    <cfRule type="cellIs" dxfId="3442" priority="2234" operator="between">
      <formula>29</formula>
      <formula>32</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41" priority="2233" operator="between">
      <formula>1</formula>
      <formula>4</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40" priority="2232" operator="between">
      <formula>5</formula>
      <formula>8</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9" priority="2231" operator="between">
      <formula>9</formula>
      <formula>12</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8" priority="2230" operator="between">
      <formula>13</formula>
      <formula>16</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7" priority="2229" operator="between">
      <formula>17</formula>
      <formula>20</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6" priority="2228" operator="between">
      <formula>21</formula>
      <formula>24</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5" priority="2227" operator="between">
      <formula>25</formula>
      <formula>28</formula>
    </cfRule>
  </conditionalFormatting>
  <conditionalFormatting sqref="AD1018:AD1024 AD986:AD992 AD954:AD960 AD922:AD928 AD890:AD896 AD858:AD864 AD826:AD832 AD794:AD800 AD762:AD768 AD730:AD736 AD698:AD704 AD666:AD672 AD634:AD640 AD602:AD608 AD570:AD576 AD538:AD544 AD506:AD512 AD474:AD480 AD442:AD448 AD410:AD416 AD378:AD384 AD346:AD352">
    <cfRule type="cellIs" dxfId="3434" priority="2226" operator="between">
      <formula>29</formula>
      <formula>32</formula>
    </cfRule>
  </conditionalFormatting>
  <conditionalFormatting sqref="U1005 U973 U941 U909 U845 U813 U781 U749 U717 U685 U653 U621 U589 U461 U429 U397 U365 U333">
    <cfRule type="cellIs" dxfId="3433" priority="2225" operator="between">
      <formula>1</formula>
      <formula>4</formula>
    </cfRule>
  </conditionalFormatting>
  <conditionalFormatting sqref="U1005 U973 U941 U909 U845 U813 U781 U749 U717 U685 U653 U621 U589 U461 U429 U397 U365 U333">
    <cfRule type="cellIs" dxfId="3432" priority="2224" operator="between">
      <formula>5</formula>
      <formula>8</formula>
    </cfRule>
  </conditionalFormatting>
  <conditionalFormatting sqref="U1005 U973 U941 U909 U845 U813 U781 U749 U717 U685 U653 U621 U589 U461 U429 U397 U365 U333">
    <cfRule type="cellIs" dxfId="3431" priority="2223" operator="between">
      <formula>9</formula>
      <formula>12</formula>
    </cfRule>
  </conditionalFormatting>
  <conditionalFormatting sqref="U1005 U973 U941 U909 U845 U813 U781 U749 U717 U685 U653 U621 U589 U461 U429 U397 U365 U333">
    <cfRule type="cellIs" dxfId="3430" priority="2222" operator="between">
      <formula>13</formula>
      <formula>16</formula>
    </cfRule>
  </conditionalFormatting>
  <conditionalFormatting sqref="U1005 U973 U941 U909 U845 U813 U781 U749 U717 U685 U653 U621 U589 U461 U429 U397 U365 U333">
    <cfRule type="cellIs" dxfId="3429" priority="2221" operator="between">
      <formula>17</formula>
      <formula>20</formula>
    </cfRule>
  </conditionalFormatting>
  <conditionalFormatting sqref="U1005 U973 U941 U909 U845 U813 U781 U749 U717 U685 U653 U621 U589 U461 U429 U397 U365 U333">
    <cfRule type="cellIs" dxfId="3428" priority="2220" operator="between">
      <formula>21</formula>
      <formula>24</formula>
    </cfRule>
  </conditionalFormatting>
  <conditionalFormatting sqref="U1005 U973 U941 U909 U845 U813 U781 U749 U717 U685 U653 U621 U589 U461 U429 U397 U365 U333">
    <cfRule type="cellIs" dxfId="3427" priority="2219" operator="between">
      <formula>25</formula>
      <formula>28</formula>
    </cfRule>
  </conditionalFormatting>
  <conditionalFormatting sqref="U1005 U973 U941 U909 U845 U813 U781 U749 U717 U685 U653 U621 U589 U461 U429 U397 U365 U333">
    <cfRule type="cellIs" dxfId="3426" priority="2218" operator="between">
      <formula>29</formula>
      <formula>32</formula>
    </cfRule>
  </conditionalFormatting>
  <conditionalFormatting sqref="Q1005:S1005 Q973:S973 Q941:S941 Q909:S909 Q845:S845 Q813:S813 Q781:S781 Q749:S749 Q717:S717 Q685:S685 Q653:S653 Q621:S621 Q589:S589 Q461:S461 Q429:S429 Q397:S397 Q365:S365 Q333:S333">
    <cfRule type="cellIs" dxfId="3425" priority="2210" operator="between">
      <formula>29</formula>
      <formula>32</formula>
    </cfRule>
    <cfRule type="cellIs" dxfId="3424" priority="2211" operator="between">
      <formula>25</formula>
      <formula>28</formula>
    </cfRule>
    <cfRule type="cellIs" dxfId="3423" priority="2212" operator="between">
      <formula>21</formula>
      <formula>24</formula>
    </cfRule>
    <cfRule type="cellIs" dxfId="3422" priority="2213" operator="between">
      <formula>17</formula>
      <formula>20</formula>
    </cfRule>
    <cfRule type="cellIs" dxfId="3421" priority="2214" operator="between">
      <formula>13</formula>
      <formula>16</formula>
    </cfRule>
    <cfRule type="cellIs" dxfId="3420" priority="2215" operator="between">
      <formula>9</formula>
      <formula>12</formula>
    </cfRule>
    <cfRule type="cellIs" dxfId="3419" priority="2216" operator="between">
      <formula>5</formula>
      <formula>8</formula>
    </cfRule>
    <cfRule type="cellIs" dxfId="3418" priority="2217" operator="between">
      <formula>1</formula>
      <formula>4</formula>
    </cfRule>
  </conditionalFormatting>
  <conditionalFormatting sqref="D997:E997 D1016:E1017 D965:E965 D984:E985 D952:E953 D901:E901 D920:E921 D869:E869 D888:E889 D837:E837 D856:E857 D805:E805 D824:E825 D773:E773 D792:E793 D741:E741 D760:E761 D709:E709 D728:E729 D677:E677 D696:E697 D645:E645 D664:E665 D613:E613 D632:E633 D600:E601 D453:E453 D472:E473 D440:E441 D343:E345 D375:E377 D400:E405 D407:E409 E439 D436:E437 D461:E461 E454:E459 E462:E463 E471 D503:E505 E526 D535:E537 D567:E569 E599 E625:E626 E631 D628:E628 E614:E623 E663 E661 E646:E651 D660:E660 E695 E693 E678:E686 D716:E716 D724:E724 E759 E742:E749 E752:E757 E784:E789 E791 E774:E778 E780:E782 E820:E821 E823 E806:E810 D811:E811 E813:E818 E845 E847 E855 E838:E843 D848:E848 E849:E853 E870:E871 E887 E876:E877 E919 E911 E951 E943 D933:E934 D937:E937 E938:E941 D974:E974 E966:E970 E975:E977 E979:E981 E1015 E998:E1005 D1012:E1012 E711:E714 D325:E330 D332:E333 D335:E341 D357:E369 D372:E373 D396:E398 D389:E394 D421:E434 E465:E469 D485:E492 D494:E496 D498:E501 D524:E524 D517:E519 E520 D521:E522 D527:E533 D559:E565 D549:E552 D555:E555 E553:E554 E558 D581:E587 D589:E591 D593:E597 E629 E653:E659 D689:E690 D692:E692 E688 E725 D722:E722 E717:E721 E879:E881 D872:E872 D882:E882 D885:E885 E883:E884 D874:E874 E873 E913:E917 E902:E909 D949:E949 E945:E948 E935:E936 E972:E973 E1007:E1010 E1013">
    <cfRule type="containsText" dxfId="3417" priority="2250" operator="containsText" text="TBD">
      <formula>NOT(ISERROR(SEARCH("TBD",D325)))</formula>
    </cfRule>
  </conditionalFormatting>
  <conditionalFormatting sqref="H1007:O1007 H975:O975 H943:O943 H911:O911 H879:O879 H847:O847 H815:O815 H719:O719 H655:O655 H623:O623 H591:O591 H559:O559 H527:O527 H495:O495 H463:O463 H431:O431 H367:O367 H335:O335">
    <cfRule type="cellIs" dxfId="3416" priority="2209" operator="between">
      <formula>1</formula>
      <formula>4</formula>
    </cfRule>
  </conditionalFormatting>
  <conditionalFormatting sqref="H1007:O1007 H975:O975 H943:O943 H911:O911 H879:O879 H847:O847 H815:O815 H719:O719 H655:O655 H623:O623 H591:O591 H559:O559 H527:O527 H495:O495 H463:O463 H431:O431 H367:O367 H335:O335">
    <cfRule type="cellIs" dxfId="3415" priority="2208" operator="between">
      <formula>5</formula>
      <formula>8</formula>
    </cfRule>
  </conditionalFormatting>
  <conditionalFormatting sqref="H1007:O1007 H975:O975 H943:O943 H911:O911 H879:O879 H847:O847 H815:O815 H719:O719 H655:O655 H623:O623 H591:O591 H559:O559 H527:O527 H495:O495 H463:O463 H431:O431 H367:O367 H335:O335">
    <cfRule type="cellIs" dxfId="3414" priority="2207" operator="between">
      <formula>9</formula>
      <formula>12</formula>
    </cfRule>
  </conditionalFormatting>
  <conditionalFormatting sqref="H1007:O1007 H975:O975 H943:O943 H911:O911 H879:O879 H847:O847 H815:O815 H719:O719 H655:O655 H623:O623 H591:O591 H559:O559 H527:O527 H495:O495 H463:O463 H431:O431 H367:O367 H335:O335">
    <cfRule type="cellIs" dxfId="3413" priority="2206" operator="between">
      <formula>13</formula>
      <formula>16</formula>
    </cfRule>
  </conditionalFormatting>
  <conditionalFormatting sqref="H1007:O1007 H975:O975 H943:O943 H911:O911 H879:O879 H847:O847 H815:O815 H719:O719 H655:O655 H623:O623 H591:O591 H559:O559 H527:O527 H495:O495 H463:O463 H431:O431 H367:O367 H335:O335">
    <cfRule type="cellIs" dxfId="3412" priority="2205" operator="between">
      <formula>17</formula>
      <formula>20</formula>
    </cfRule>
  </conditionalFormatting>
  <conditionalFormatting sqref="H1007:O1007 H975:O975 H943:O943 H911:O911 H879:O879 H847:O847 H815:O815 H719:O719 H655:O655 H623:O623 H591:O591 H559:O559 H527:O527 H495:O495 H463:O463 H431:O431 H367:O367 H335:O335">
    <cfRule type="cellIs" dxfId="3411" priority="2204" operator="between">
      <formula>21</formula>
      <formula>24</formula>
    </cfRule>
  </conditionalFormatting>
  <conditionalFormatting sqref="H1007:O1007 H975:O975 H943:O943 H911:O911 H879:O879 H847:O847 H815:O815 H719:O719 H655:O655 H623:O623 H591:O591 H559:O559 H527:O527 H495:O495 H463:O463 H431:O431 H367:O367 H335:O335">
    <cfRule type="cellIs" dxfId="3410" priority="2203" operator="between">
      <formula>25</formula>
      <formula>28</formula>
    </cfRule>
  </conditionalFormatting>
  <conditionalFormatting sqref="H1007:O1007 H975:O975 H943:O943 H911:O911 H879:O879 H847:O847 H815:O815 H719:O719 H655:O655 H623:O623 H591:O591 H559:O559 H527:O527 H495:O495 H463:O463 H431:O431 H367:O367 H335:O335">
    <cfRule type="cellIs" dxfId="3409" priority="2202" operator="between">
      <formula>29</formula>
      <formula>32</formula>
    </cfRule>
  </conditionalFormatting>
  <conditionalFormatting sqref="Q1007 Q975 Q943 Q911 Q879 Q847 Q815 Q719 Q655 Q623 Q591 Q559 Q527 Q495 Q463 Q431 Q367 Q335">
    <cfRule type="cellIs" dxfId="3408" priority="2201" operator="between">
      <formula>1</formula>
      <formula>4</formula>
    </cfRule>
  </conditionalFormatting>
  <conditionalFormatting sqref="Q1007 Q975 Q943 Q911 Q879 Q847 Q815 Q719 Q655 Q623 Q591 Q559 Q527 Q495 Q463 Q431 Q367 Q335">
    <cfRule type="cellIs" dxfId="3407" priority="2200" operator="between">
      <formula>5</formula>
      <formula>8</formula>
    </cfRule>
  </conditionalFormatting>
  <conditionalFormatting sqref="Q1007 Q975 Q943 Q911 Q879 Q847 Q815 Q719 Q655 Q623 Q591 Q559 Q527 Q495 Q463 Q431 Q367 Q335">
    <cfRule type="cellIs" dxfId="3406" priority="2199" operator="between">
      <formula>9</formula>
      <formula>12</formula>
    </cfRule>
  </conditionalFormatting>
  <conditionalFormatting sqref="Q1007 Q975 Q943 Q911 Q879 Q847 Q815 Q719 Q655 Q623 Q591 Q559 Q527 Q495 Q463 Q431 Q367 Q335">
    <cfRule type="cellIs" dxfId="3405" priority="2198" operator="between">
      <formula>13</formula>
      <formula>16</formula>
    </cfRule>
  </conditionalFormatting>
  <conditionalFormatting sqref="Q1007 Q975 Q943 Q911 Q879 Q847 Q815 Q719 Q655 Q623 Q591 Q559 Q527 Q495 Q463 Q431 Q367 Q335">
    <cfRule type="cellIs" dxfId="3404" priority="2197" operator="between">
      <formula>17</formula>
      <formula>20</formula>
    </cfRule>
  </conditionalFormatting>
  <conditionalFormatting sqref="Q1007 Q975 Q943 Q911 Q879 Q847 Q815 Q719 Q655 Q623 Q591 Q559 Q527 Q495 Q463 Q431 Q367 Q335">
    <cfRule type="cellIs" dxfId="3403" priority="2196" operator="between">
      <formula>21</formula>
      <formula>24</formula>
    </cfRule>
  </conditionalFormatting>
  <conditionalFormatting sqref="Q1007 Q975 Q943 Q911 Q879 Q847 Q815 Q719 Q655 Q623 Q591 Q559 Q527 Q495 Q463 Q431 Q367 Q335">
    <cfRule type="cellIs" dxfId="3402" priority="2195" operator="between">
      <formula>25</formula>
      <formula>28</formula>
    </cfRule>
  </conditionalFormatting>
  <conditionalFormatting sqref="Q1007 Q975 Q943 Q911 Q879 Q847 Q815 Q719 Q655 Q623 Q591 Q559 Q527 Q495 Q463 Q431 Q367 Q335">
    <cfRule type="cellIs" dxfId="3401" priority="2194" operator="between">
      <formula>29</formula>
      <formula>32</formula>
    </cfRule>
  </conditionalFormatting>
  <conditionalFormatting sqref="R1007:S1007 R975:S975 R943:S943 R911:S911 R879:S879 R847:S847 R815:S815 R719:S719 R655:S655 R623:S623 R591:S591 R559:S559 R527:S527 R495:S495 R463:S463 R431:S431 R367:S367 R335:S335">
    <cfRule type="cellIs" dxfId="3400" priority="2193" operator="between">
      <formula>1</formula>
      <formula>4</formula>
    </cfRule>
  </conditionalFormatting>
  <conditionalFormatting sqref="R1007:S1007 R975:S975 R943:S943 R911:S911 R879:S879 R847:S847 R815:S815 R719:S719 R655:S655 R623:S623 R591:S591 R559:S559 R527:S527 R495:S495 R463:S463 R431:S431 R367:S367 R335:S335">
    <cfRule type="cellIs" dxfId="3399" priority="2192" operator="between">
      <formula>5</formula>
      <formula>8</formula>
    </cfRule>
  </conditionalFormatting>
  <conditionalFormatting sqref="R1007:S1007 R975:S975 R943:S943 R911:S911 R879:S879 R847:S847 R815:S815 R719:S719 R655:S655 R623:S623 R591:S591 R559:S559 R527:S527 R495:S495 R463:S463 R431:S431 R367:S367 R335:S335">
    <cfRule type="cellIs" dxfId="3398" priority="2191" operator="between">
      <formula>9</formula>
      <formula>12</formula>
    </cfRule>
  </conditionalFormatting>
  <conditionalFormatting sqref="R1007:S1007 R975:S975 R943:S943 R911:S911 R879:S879 R847:S847 R815:S815 R719:S719 R655:S655 R623:S623 R591:S591 R559:S559 R527:S527 R495:S495 R463:S463 R431:S431 R367:S367 R335:S335">
    <cfRule type="cellIs" dxfId="3397" priority="2190" operator="between">
      <formula>13</formula>
      <formula>16</formula>
    </cfRule>
  </conditionalFormatting>
  <conditionalFormatting sqref="R1007:S1007 R975:S975 R943:S943 R911:S911 R879:S879 R847:S847 R815:S815 R719:S719 R655:S655 R623:S623 R591:S591 R559:S559 R527:S527 R495:S495 R463:S463 R431:S431 R367:S367 R335:S335">
    <cfRule type="cellIs" dxfId="3396" priority="2189" operator="between">
      <formula>17</formula>
      <formula>20</formula>
    </cfRule>
  </conditionalFormatting>
  <conditionalFormatting sqref="R1007:S1007 R975:S975 R943:S943 R911:S911 R879:S879 R847:S847 R815:S815 R719:S719 R655:S655 R623:S623 R591:S591 R559:S559 R527:S527 R495:S495 R463:S463 R431:S431 R367:S367 R335:S335">
    <cfRule type="cellIs" dxfId="3395" priority="2188" operator="between">
      <formula>21</formula>
      <formula>24</formula>
    </cfRule>
  </conditionalFormatting>
  <conditionalFormatting sqref="R1007:S1007 R975:S975 R943:S943 R911:S911 R879:S879 R847:S847 R815:S815 R719:S719 R655:S655 R623:S623 R591:S591 R559:S559 R527:S527 R495:S495 R463:S463 R431:S431 R367:S367 R335:S335">
    <cfRule type="cellIs" dxfId="3394" priority="2187" operator="between">
      <formula>25</formula>
      <formula>28</formula>
    </cfRule>
  </conditionalFormatting>
  <conditionalFormatting sqref="R1007:S1007 R975:S975 R943:S943 R911:S911 R879:S879 R847:S847 R815:S815 R719:S719 R655:S655 R623:S623 R591:S591 R559:S559 R527:S527 R495:S495 R463:S463 R431:S431 R367:S367 R335:S335">
    <cfRule type="cellIs" dxfId="3393" priority="2186" operator="between">
      <formula>29</formula>
      <formula>32</formula>
    </cfRule>
  </conditionalFormatting>
  <conditionalFormatting sqref="U1007 U975 U943 U911 U879 U847 U815 U719 U655 U623 U591 U559 U527 U495 U463 U431 U367 U335">
    <cfRule type="cellIs" dxfId="3392" priority="2185" operator="between">
      <formula>1</formula>
      <formula>4</formula>
    </cfRule>
  </conditionalFormatting>
  <conditionalFormatting sqref="U1007 U975 U943 U911 U879 U847 U815 U719 U655 U623 U591 U559 U527 U495 U463 U431 U367 U335">
    <cfRule type="cellIs" dxfId="3391" priority="2184" operator="between">
      <formula>5</formula>
      <formula>8</formula>
    </cfRule>
  </conditionalFormatting>
  <conditionalFormatting sqref="U1007 U975 U943 U911 U879 U847 U815 U719 U655 U623 U591 U559 U527 U495 U463 U431 U367 U335">
    <cfRule type="cellIs" dxfId="3390" priority="2183" operator="between">
      <formula>9</formula>
      <formula>12</formula>
    </cfRule>
  </conditionalFormatting>
  <conditionalFormatting sqref="U1007 U975 U943 U911 U879 U847 U815 U719 U655 U623 U591 U559 U527 U495 U463 U431 U367 U335">
    <cfRule type="cellIs" dxfId="3389" priority="2182" operator="between">
      <formula>13</formula>
      <formula>16</formula>
    </cfRule>
  </conditionalFormatting>
  <conditionalFormatting sqref="U1007 U975 U943 U911 U879 U847 U815 U719 U655 U623 U591 U559 U527 U495 U463 U431 U367 U335">
    <cfRule type="cellIs" dxfId="3388" priority="2181" operator="between">
      <formula>17</formula>
      <formula>20</formula>
    </cfRule>
  </conditionalFormatting>
  <conditionalFormatting sqref="U1007 U975 U943 U911 U879 U847 U815 U719 U655 U623 U591 U559 U527 U495 U463 U431 U367 U335">
    <cfRule type="cellIs" dxfId="3387" priority="2180" operator="between">
      <formula>21</formula>
      <formula>24</formula>
    </cfRule>
  </conditionalFormatting>
  <conditionalFormatting sqref="U1007 U975 U943 U911 U879 U847 U815 U719 U655 U623 U591 U559 U527 U495 U463 U431 U367 U335">
    <cfRule type="cellIs" dxfId="3386" priority="2179" operator="between">
      <formula>25</formula>
      <formula>28</formula>
    </cfRule>
  </conditionalFormatting>
  <conditionalFormatting sqref="U1007 U975 U943 U911 U879 U847 U815 U719 U655 U623 U591 U559 U527 U495 U463 U431 U367 U335">
    <cfRule type="cellIs" dxfId="3385" priority="2178" operator="between">
      <formula>29</formula>
      <formula>32</formula>
    </cfRule>
  </conditionalFormatting>
  <conditionalFormatting sqref="Q1007:S1007 Q975:S975 Q943:S943 Q911:S911 Q879:S879 Q847:S847 Q815:S815 Q719:S719 Q655:S655 Q623:S623 Q591:S591 Q559:S559 Q527:S527 Q495:S495 Q463:S463 Q431:S431 Q367:S367 Q335:S335">
    <cfRule type="cellIs" dxfId="3384" priority="2170" operator="between">
      <formula>29</formula>
      <formula>32</formula>
    </cfRule>
    <cfRule type="cellIs" dxfId="3383" priority="2171" operator="between">
      <formula>25</formula>
      <formula>28</formula>
    </cfRule>
    <cfRule type="cellIs" dxfId="3382" priority="2172" operator="between">
      <formula>21</formula>
      <formula>24</formula>
    </cfRule>
    <cfRule type="cellIs" dxfId="3381" priority="2173" operator="between">
      <formula>17</formula>
      <formula>20</formula>
    </cfRule>
    <cfRule type="cellIs" dxfId="3380" priority="2174" operator="between">
      <formula>13</formula>
      <formula>16</formula>
    </cfRule>
    <cfRule type="cellIs" dxfId="3379" priority="2175" operator="between">
      <formula>9</formula>
      <formula>12</formula>
    </cfRule>
    <cfRule type="cellIs" dxfId="3378" priority="2176" operator="between">
      <formula>5</formula>
      <formula>8</formula>
    </cfRule>
    <cfRule type="cellIs" dxfId="3377" priority="2177" operator="between">
      <formula>1</formula>
      <formula>4</formula>
    </cfRule>
  </conditionalFormatting>
  <conditionalFormatting sqref="H1001:O1001 H969:O969 H937:O937 H905:O905 H841:O841 H809:O809 H777:O777 H745:O745 H681:O681 H649:O649 H617:O617 H585:O585 H553:O553 H521:O521 H489:O489 H457:O457 H425:O425 H393:O393 H361:O361 H329:O329">
    <cfRule type="cellIs" dxfId="3376" priority="2169" operator="between">
      <formula>1</formula>
      <formula>4</formula>
    </cfRule>
  </conditionalFormatting>
  <conditionalFormatting sqref="H1001:O1001 H969:O969 H937:O937 H905:O905 H841:O841 H809:O809 H777:O777 H745:O745 H681:O681 H649:O649 H617:O617 H585:O585 H553:O553 H521:O521 H489:O489 H457:O457 H425:O425 H393:O393 H361:O361 H329:O329">
    <cfRule type="cellIs" dxfId="3375" priority="2168" operator="between">
      <formula>5</formula>
      <formula>8</formula>
    </cfRule>
  </conditionalFormatting>
  <conditionalFormatting sqref="H1001:O1001 H969:O969 H937:O937 H905:O905 H841:O841 H809:O809 H777:O777 H745:O745 H681:O681 H649:O649 H617:O617 H585:O585 H553:O553 H521:O521 H489:O489 H457:O457 H425:O425 H393:O393 H361:O361 H329:O329">
    <cfRule type="cellIs" dxfId="3374" priority="2167" operator="between">
      <formula>9</formula>
      <formula>12</formula>
    </cfRule>
  </conditionalFormatting>
  <conditionalFormatting sqref="H1001:O1001 H969:O969 H937:O937 H905:O905 H841:O841 H809:O809 H777:O777 H745:O745 H681:O681 H649:O649 H617:O617 H585:O585 H553:O553 H521:O521 H489:O489 H457:O457 H425:O425 H393:O393 H361:O361 H329:O329">
    <cfRule type="cellIs" dxfId="3373" priority="2166" operator="between">
      <formula>13</formula>
      <formula>16</formula>
    </cfRule>
  </conditionalFormatting>
  <conditionalFormatting sqref="H1001:O1001 H969:O969 H937:O937 H905:O905 H841:O841 H809:O809 H777:O777 H745:O745 H681:O681 H649:O649 H617:O617 H585:O585 H553:O553 H521:O521 H489:O489 H457:O457 H425:O425 H393:O393 H361:O361 H329:O329">
    <cfRule type="cellIs" dxfId="3372" priority="2165" operator="between">
      <formula>17</formula>
      <formula>20</formula>
    </cfRule>
  </conditionalFormatting>
  <conditionalFormatting sqref="H1001:O1001 H969:O969 H937:O937 H905:O905 H841:O841 H809:O809 H777:O777 H745:O745 H681:O681 H649:O649 H617:O617 H585:O585 H553:O553 H521:O521 H489:O489 H457:O457 H425:O425 H393:O393 H361:O361 H329:O329">
    <cfRule type="cellIs" dxfId="3371" priority="2164" operator="between">
      <formula>21</formula>
      <formula>24</formula>
    </cfRule>
  </conditionalFormatting>
  <conditionalFormatting sqref="H1001:O1001 H969:O969 H937:O937 H905:O905 H841:O841 H809:O809 H777:O777 H745:O745 H681:O681 H649:O649 H617:O617 H585:O585 H553:O553 H521:O521 H489:O489 H457:O457 H425:O425 H393:O393 H361:O361 H329:O329">
    <cfRule type="cellIs" dxfId="3370" priority="2163" operator="between">
      <formula>25</formula>
      <formula>28</formula>
    </cfRule>
  </conditionalFormatting>
  <conditionalFormatting sqref="H1001:O1001 H969:O969 H937:O937 H905:O905 H841:O841 H809:O809 H777:O777 H745:O745 H681:O681 H649:O649 H617:O617 H585:O585 H553:O553 H521:O521 H489:O489 H457:O457 H425:O425 H393:O393 H361:O361 H329:O329">
    <cfRule type="cellIs" dxfId="3369" priority="2162" operator="between">
      <formula>29</formula>
      <formula>32</formula>
    </cfRule>
  </conditionalFormatting>
  <conditionalFormatting sqref="Q1001 Q969 Q937 Q905 Q841 Q809 Q777 Q745 Q681 Q649 Q617 Q585 Q553 Q521 Q489 Q457 Q425 Q393 Q361 Q329">
    <cfRule type="cellIs" dxfId="3368" priority="2161" operator="between">
      <formula>1</formula>
      <formula>4</formula>
    </cfRule>
  </conditionalFormatting>
  <conditionalFormatting sqref="Q1001 Q969 Q937 Q905 Q841 Q809 Q777 Q745 Q681 Q649 Q617 Q585 Q553 Q521 Q489 Q457 Q425 Q393 Q361 Q329">
    <cfRule type="cellIs" dxfId="3367" priority="2160" operator="between">
      <formula>5</formula>
      <formula>8</formula>
    </cfRule>
  </conditionalFormatting>
  <conditionalFormatting sqref="Q1001 Q969 Q937 Q905 Q841 Q809 Q777 Q745 Q681 Q649 Q617 Q585 Q553 Q521 Q489 Q457 Q425 Q393 Q361 Q329">
    <cfRule type="cellIs" dxfId="3366" priority="2159" operator="between">
      <formula>9</formula>
      <formula>12</formula>
    </cfRule>
  </conditionalFormatting>
  <conditionalFormatting sqref="Q1001 Q969 Q937 Q905 Q841 Q809 Q777 Q745 Q681 Q649 Q617 Q585 Q553 Q521 Q489 Q457 Q425 Q393 Q361 Q329">
    <cfRule type="cellIs" dxfId="3365" priority="2158" operator="between">
      <formula>13</formula>
      <formula>16</formula>
    </cfRule>
  </conditionalFormatting>
  <conditionalFormatting sqref="Q1001 Q969 Q937 Q905 Q841 Q809 Q777 Q745 Q681 Q649 Q617 Q585 Q553 Q521 Q489 Q457 Q425 Q393 Q361 Q329">
    <cfRule type="cellIs" dxfId="3364" priority="2157" operator="between">
      <formula>17</formula>
      <formula>20</formula>
    </cfRule>
  </conditionalFormatting>
  <conditionalFormatting sqref="Q1001 Q969 Q937 Q905 Q841 Q809 Q777 Q745 Q681 Q649 Q617 Q585 Q553 Q521 Q489 Q457 Q425 Q393 Q361 Q329">
    <cfRule type="cellIs" dxfId="3363" priority="2156" operator="between">
      <formula>21</formula>
      <formula>24</formula>
    </cfRule>
  </conditionalFormatting>
  <conditionalFormatting sqref="Q1001 Q969 Q937 Q905 Q841 Q809 Q777 Q745 Q681 Q649 Q617 Q585 Q553 Q521 Q489 Q457 Q425 Q393 Q361 Q329">
    <cfRule type="cellIs" dxfId="3362" priority="2155" operator="between">
      <formula>25</formula>
      <formula>28</formula>
    </cfRule>
  </conditionalFormatting>
  <conditionalFormatting sqref="Q1001 Q969 Q937 Q905 Q841 Q809 Q777 Q745 Q681 Q649 Q617 Q585 Q553 Q521 Q489 Q457 Q425 Q393 Q361 Q329">
    <cfRule type="cellIs" dxfId="3361" priority="2154" operator="between">
      <formula>29</formula>
      <formula>32</formula>
    </cfRule>
  </conditionalFormatting>
  <conditionalFormatting sqref="R1001:S1001 R969:S969 R937:S937 R905:S905 R841:S841 R809:S809 R777:S777 R745:S745 R681:S681 R649:S649 R617:S617 R585:S585 R553:S553 R521:S521 R489:S489 R457:S457 R425:S425 R393:S393 R361:S361 R329:S329">
    <cfRule type="cellIs" dxfId="3360" priority="2153" operator="between">
      <formula>1</formula>
      <formula>4</formula>
    </cfRule>
  </conditionalFormatting>
  <conditionalFormatting sqref="R1001:S1001 R969:S969 R937:S937 R905:S905 R841:S841 R809:S809 R777:S777 R745:S745 R681:S681 R649:S649 R617:S617 R585:S585 R553:S553 R521:S521 R489:S489 R457:S457 R425:S425 R393:S393 R361:S361 R329:S329">
    <cfRule type="cellIs" dxfId="3359" priority="2152" operator="between">
      <formula>5</formula>
      <formula>8</formula>
    </cfRule>
  </conditionalFormatting>
  <conditionalFormatting sqref="R1001:S1001 R969:S969 R937:S937 R905:S905 R841:S841 R809:S809 R777:S777 R745:S745 R681:S681 R649:S649 R617:S617 R585:S585 R553:S553 R521:S521 R489:S489 R457:S457 R425:S425 R393:S393 R361:S361 R329:S329">
    <cfRule type="cellIs" dxfId="3358" priority="2151" operator="between">
      <formula>9</formula>
      <formula>12</formula>
    </cfRule>
  </conditionalFormatting>
  <conditionalFormatting sqref="R1001:S1001 R969:S969 R937:S937 R905:S905 R841:S841 R809:S809 R777:S777 R745:S745 R681:S681 R649:S649 R617:S617 R585:S585 R553:S553 R521:S521 R489:S489 R457:S457 R425:S425 R393:S393 R361:S361 R329:S329">
    <cfRule type="cellIs" dxfId="3357" priority="2150" operator="between">
      <formula>13</formula>
      <formula>16</formula>
    </cfRule>
  </conditionalFormatting>
  <conditionalFormatting sqref="R1001:S1001 R969:S969 R937:S937 R905:S905 R841:S841 R809:S809 R777:S777 R745:S745 R681:S681 R649:S649 R617:S617 R585:S585 R553:S553 R521:S521 R489:S489 R457:S457 R425:S425 R393:S393 R361:S361 R329:S329">
    <cfRule type="cellIs" dxfId="3356" priority="2149" operator="between">
      <formula>17</formula>
      <formula>20</formula>
    </cfRule>
  </conditionalFormatting>
  <conditionalFormatting sqref="R1001:S1001 R969:S969 R937:S937 R905:S905 R841:S841 R809:S809 R777:S777 R745:S745 R681:S681 R649:S649 R617:S617 R585:S585 R553:S553 R521:S521 R489:S489 R457:S457 R425:S425 R393:S393 R361:S361 R329:S329">
    <cfRule type="cellIs" dxfId="3355" priority="2148" operator="between">
      <formula>21</formula>
      <formula>24</formula>
    </cfRule>
  </conditionalFormatting>
  <conditionalFormatting sqref="R1001:S1001 R969:S969 R937:S937 R905:S905 R841:S841 R809:S809 R777:S777 R745:S745 R681:S681 R649:S649 R617:S617 R585:S585 R553:S553 R521:S521 R489:S489 R457:S457 R425:S425 R393:S393 R361:S361 R329:S329">
    <cfRule type="cellIs" dxfId="3354" priority="2147" operator="between">
      <formula>25</formula>
      <formula>28</formula>
    </cfRule>
  </conditionalFormatting>
  <conditionalFormatting sqref="R1001:S1001 R969:S969 R937:S937 R905:S905 R841:S841 R809:S809 R777:S777 R745:S745 R681:S681 R649:S649 R617:S617 R585:S585 R553:S553 R521:S521 R489:S489 R457:S457 R425:S425 R393:S393 R361:S361 R329:S329">
    <cfRule type="cellIs" dxfId="3353" priority="2146" operator="between">
      <formula>29</formula>
      <formula>32</formula>
    </cfRule>
  </conditionalFormatting>
  <conditionalFormatting sqref="U1001 U969 U937 U905 U841 U809 U777 U745 U681 U649 U617 U585 U553 U521 U489 U457 U425 U393 U361 U329">
    <cfRule type="cellIs" dxfId="3352" priority="2145" operator="between">
      <formula>1</formula>
      <formula>4</formula>
    </cfRule>
  </conditionalFormatting>
  <conditionalFormatting sqref="U1001 U969 U937 U905 U841 U809 U777 U745 U681 U649 U617 U585 U553 U521 U489 U457 U425 U393 U361 U329">
    <cfRule type="cellIs" dxfId="3351" priority="2144" operator="between">
      <formula>5</formula>
      <formula>8</formula>
    </cfRule>
  </conditionalFormatting>
  <conditionalFormatting sqref="U1001 U969 U937 U905 U841 U809 U777 U745 U681 U649 U617 U585 U553 U521 U489 U457 U425 U393 U361 U329">
    <cfRule type="cellIs" dxfId="3350" priority="2143" operator="between">
      <formula>9</formula>
      <formula>12</formula>
    </cfRule>
  </conditionalFormatting>
  <conditionalFormatting sqref="U1001 U969 U937 U905 U841 U809 U777 U745 U681 U649 U617 U585 U553 U521 U489 U457 U425 U393 U361 U329">
    <cfRule type="cellIs" dxfId="3349" priority="2142" operator="between">
      <formula>13</formula>
      <formula>16</formula>
    </cfRule>
  </conditionalFormatting>
  <conditionalFormatting sqref="U1001 U969 U937 U905 U841 U809 U777 U745 U681 U649 U617 U585 U553 U521 U489 U457 U425 U393 U361 U329">
    <cfRule type="cellIs" dxfId="3348" priority="2141" operator="between">
      <formula>17</formula>
      <formula>20</formula>
    </cfRule>
  </conditionalFormatting>
  <conditionalFormatting sqref="U1001 U969 U937 U905 U841 U809 U777 U745 U681 U649 U617 U585 U553 U521 U489 U457 U425 U393 U361 U329">
    <cfRule type="cellIs" dxfId="3347" priority="2140" operator="between">
      <formula>21</formula>
      <formula>24</formula>
    </cfRule>
  </conditionalFormatting>
  <conditionalFormatting sqref="U1001 U969 U937 U905 U841 U809 U777 U745 U681 U649 U617 U585 U553 U521 U489 U457 U425 U393 U361 U329">
    <cfRule type="cellIs" dxfId="3346" priority="2139" operator="between">
      <formula>25</formula>
      <formula>28</formula>
    </cfRule>
  </conditionalFormatting>
  <conditionalFormatting sqref="U1001 U969 U937 U905 U841 U809 U777 U745 U681 U649 U617 U585 U553 U521 U489 U457 U425 U393 U361 U329">
    <cfRule type="cellIs" dxfId="3345" priority="2138" operator="between">
      <formula>29</formula>
      <formula>32</formula>
    </cfRule>
  </conditionalFormatting>
  <conditionalFormatting sqref="Q1001:S1001 Q969:S969 Q937:S937 Q905:S905 Q841:S841 Q809:S809 Q777:S777 Q745:S745 Q681:S681 Q649:S649 Q617:S617 Q585:S585 Q553:S553 Q521:S521 Q489:S489 Q457:S457 Q425:S425 Q393:S393 Q361:S361 Q329:S329">
    <cfRule type="cellIs" dxfId="3344" priority="2130" operator="between">
      <formula>29</formula>
      <formula>32</formula>
    </cfRule>
    <cfRule type="cellIs" dxfId="3343" priority="2131" operator="between">
      <formula>25</formula>
      <formula>28</formula>
    </cfRule>
    <cfRule type="cellIs" dxfId="3342" priority="2132" operator="between">
      <formula>21</formula>
      <formula>24</formula>
    </cfRule>
    <cfRule type="cellIs" dxfId="3341" priority="2133" operator="between">
      <formula>17</formula>
      <formula>20</formula>
    </cfRule>
    <cfRule type="cellIs" dxfId="3340" priority="2134" operator="between">
      <formula>13</formula>
      <formula>16</formula>
    </cfRule>
    <cfRule type="cellIs" dxfId="3339" priority="2135" operator="between">
      <formula>9</formula>
      <formula>12</formula>
    </cfRule>
    <cfRule type="cellIs" dxfId="3338" priority="2136" operator="between">
      <formula>5</formula>
      <formula>8</formula>
    </cfRule>
    <cfRule type="cellIs" dxfId="3337" priority="2137" operator="between">
      <formula>1</formula>
      <formula>4</formula>
    </cfRule>
  </conditionalFormatting>
  <conditionalFormatting sqref="H1003:O1003 H939:O939 H907:O907 H843:O843 H811:O811 H747:O747 H683:O683 H651:O651 H619:O619 H587:O587 H555:O555 H491:O491 H459:O459 H427:O427 H363:O363">
    <cfRule type="cellIs" dxfId="3336" priority="2129" operator="between">
      <formula>1</formula>
      <formula>4</formula>
    </cfRule>
  </conditionalFormatting>
  <conditionalFormatting sqref="H1003:O1003 H939:O939 H907:O907 H843:O843 H811:O811 H747:O747 H683:O683 H651:O651 H619:O619 H587:O587 H555:O555 H491:O491 H459:O459 H427:O427 H363:O363">
    <cfRule type="cellIs" dxfId="3335" priority="2128" operator="between">
      <formula>5</formula>
      <formula>8</formula>
    </cfRule>
  </conditionalFormatting>
  <conditionalFormatting sqref="H1003:O1003 H939:O939 H907:O907 H843:O843 H811:O811 H747:O747 H683:O683 H651:O651 H619:O619 H587:O587 H555:O555 H491:O491 H459:O459 H427:O427 H363:O363">
    <cfRule type="cellIs" dxfId="3334" priority="2127" operator="between">
      <formula>9</formula>
      <formula>12</formula>
    </cfRule>
  </conditionalFormatting>
  <conditionalFormatting sqref="H1003:O1003 H939:O939 H907:O907 H843:O843 H811:O811 H747:O747 H683:O683 H651:O651 H619:O619 H587:O587 H555:O555 H491:O491 H459:O459 H427:O427 H363:O363">
    <cfRule type="cellIs" dxfId="3333" priority="2126" operator="between">
      <formula>13</formula>
      <formula>16</formula>
    </cfRule>
  </conditionalFormatting>
  <conditionalFormatting sqref="H1003:O1003 H939:O939 H907:O907 H843:O843 H811:O811 H747:O747 H683:O683 H651:O651 H619:O619 H587:O587 H555:O555 H491:O491 H459:O459 H427:O427 H363:O363">
    <cfRule type="cellIs" dxfId="3332" priority="2125" operator="between">
      <formula>17</formula>
      <formula>20</formula>
    </cfRule>
  </conditionalFormatting>
  <conditionalFormatting sqref="H1003:O1003 H939:O939 H907:O907 H843:O843 H811:O811 H747:O747 H683:O683 H651:O651 H619:O619 H587:O587 H555:O555 H491:O491 H459:O459 H427:O427 H363:O363">
    <cfRule type="cellIs" dxfId="3331" priority="2124" operator="between">
      <formula>21</formula>
      <formula>24</formula>
    </cfRule>
  </conditionalFormatting>
  <conditionalFormatting sqref="H1003:O1003 H939:O939 H907:O907 H843:O843 H811:O811 H747:O747 H683:O683 H651:O651 H619:O619 H587:O587 H555:O555 H491:O491 H459:O459 H427:O427 H363:O363">
    <cfRule type="cellIs" dxfId="3330" priority="2123" operator="between">
      <formula>25</formula>
      <formula>28</formula>
    </cfRule>
  </conditionalFormatting>
  <conditionalFormatting sqref="H1003:O1003 H939:O939 H907:O907 H843:O843 H811:O811 H747:O747 H683:O683 H651:O651 H619:O619 H587:O587 H555:O555 H491:O491 H459:O459 H427:O427 H363:O363">
    <cfRule type="cellIs" dxfId="3329" priority="2122" operator="between">
      <formula>29</formula>
      <formula>32</formula>
    </cfRule>
  </conditionalFormatting>
  <conditionalFormatting sqref="Q1003 Q939 Q907 Q843 Q811 Q747 Q683 Q651 Q619 Q587 Q555 Q491 Q459 Q427 Q363">
    <cfRule type="cellIs" dxfId="3328" priority="2121" operator="between">
      <formula>1</formula>
      <formula>4</formula>
    </cfRule>
  </conditionalFormatting>
  <conditionalFormatting sqref="Q1003 Q939 Q907 Q843 Q811 Q747 Q683 Q651 Q619 Q587 Q555 Q491 Q459 Q427 Q363">
    <cfRule type="cellIs" dxfId="3327" priority="2120" operator="between">
      <formula>5</formula>
      <formula>8</formula>
    </cfRule>
  </conditionalFormatting>
  <conditionalFormatting sqref="Q1003 Q939 Q907 Q843 Q811 Q747 Q683 Q651 Q619 Q587 Q555 Q491 Q459 Q427 Q363">
    <cfRule type="cellIs" dxfId="3326" priority="2119" operator="between">
      <formula>9</formula>
      <formula>12</formula>
    </cfRule>
  </conditionalFormatting>
  <conditionalFormatting sqref="Q1003 Q939 Q907 Q843 Q811 Q747 Q683 Q651 Q619 Q587 Q555 Q491 Q459 Q427 Q363">
    <cfRule type="cellIs" dxfId="3325" priority="2118" operator="between">
      <formula>13</formula>
      <formula>16</formula>
    </cfRule>
  </conditionalFormatting>
  <conditionalFormatting sqref="Q1003 Q939 Q907 Q843 Q811 Q747 Q683 Q651 Q619 Q587 Q555 Q491 Q459 Q427 Q363">
    <cfRule type="cellIs" dxfId="3324" priority="2117" operator="between">
      <formula>17</formula>
      <formula>20</formula>
    </cfRule>
  </conditionalFormatting>
  <conditionalFormatting sqref="Q1003 Q939 Q907 Q843 Q811 Q747 Q683 Q651 Q619 Q587 Q555 Q491 Q459 Q427 Q363">
    <cfRule type="cellIs" dxfId="3323" priority="2116" operator="between">
      <formula>21</formula>
      <formula>24</formula>
    </cfRule>
  </conditionalFormatting>
  <conditionalFormatting sqref="Q1003 Q939 Q907 Q843 Q811 Q747 Q683 Q651 Q619 Q587 Q555 Q491 Q459 Q427 Q363">
    <cfRule type="cellIs" dxfId="3322" priority="2115" operator="between">
      <formula>25</formula>
      <formula>28</formula>
    </cfRule>
  </conditionalFormatting>
  <conditionalFormatting sqref="Q1003 Q939 Q907 Q843 Q811 Q747 Q683 Q651 Q619 Q587 Q555 Q491 Q459 Q427 Q363">
    <cfRule type="cellIs" dxfId="3321" priority="2114" operator="between">
      <formula>29</formula>
      <formula>32</formula>
    </cfRule>
  </conditionalFormatting>
  <conditionalFormatting sqref="R1003:S1003 R939:S939 R907:S907 R843:S843 R811:S811 R747:S747 R683:S683 R651:S651 R619:S619 R587:S587 R555:S555 R491:S491 R459:S459 R427:S427 R363:S363">
    <cfRule type="cellIs" dxfId="3320" priority="2113" operator="between">
      <formula>1</formula>
      <formula>4</formula>
    </cfRule>
  </conditionalFormatting>
  <conditionalFormatting sqref="R1003:S1003 R939:S939 R907:S907 R843:S843 R811:S811 R747:S747 R683:S683 R651:S651 R619:S619 R587:S587 R555:S555 R491:S491 R459:S459 R427:S427 R363:S363">
    <cfRule type="cellIs" dxfId="3319" priority="2112" operator="between">
      <formula>5</formula>
      <formula>8</formula>
    </cfRule>
  </conditionalFormatting>
  <conditionalFormatting sqref="R1003:S1003 R939:S939 R907:S907 R843:S843 R811:S811 R747:S747 R683:S683 R651:S651 R619:S619 R587:S587 R555:S555 R491:S491 R459:S459 R427:S427 R363:S363">
    <cfRule type="cellIs" dxfId="3318" priority="2111" operator="between">
      <formula>9</formula>
      <formula>12</formula>
    </cfRule>
  </conditionalFormatting>
  <conditionalFormatting sqref="R1003:S1003 R939:S939 R907:S907 R843:S843 R811:S811 R747:S747 R683:S683 R651:S651 R619:S619 R587:S587 R555:S555 R491:S491 R459:S459 R427:S427 R363:S363">
    <cfRule type="cellIs" dxfId="3317" priority="2110" operator="between">
      <formula>13</formula>
      <formula>16</formula>
    </cfRule>
  </conditionalFormatting>
  <conditionalFormatting sqref="R1003:S1003 R939:S939 R907:S907 R843:S843 R811:S811 R747:S747 R683:S683 R651:S651 R619:S619 R587:S587 R555:S555 R491:S491 R459:S459 R427:S427 R363:S363">
    <cfRule type="cellIs" dxfId="3316" priority="2109" operator="between">
      <formula>17</formula>
      <formula>20</formula>
    </cfRule>
  </conditionalFormatting>
  <conditionalFormatting sqref="R1003:S1003 R939:S939 R907:S907 R843:S843 R811:S811 R747:S747 R683:S683 R651:S651 R619:S619 R587:S587 R555:S555 R491:S491 R459:S459 R427:S427 R363:S363">
    <cfRule type="cellIs" dxfId="3315" priority="2108" operator="between">
      <formula>21</formula>
      <formula>24</formula>
    </cfRule>
  </conditionalFormatting>
  <conditionalFormatting sqref="R1003:S1003 R939:S939 R907:S907 R843:S843 R811:S811 R747:S747 R683:S683 R651:S651 R619:S619 R587:S587 R555:S555 R491:S491 R459:S459 R427:S427 R363:S363">
    <cfRule type="cellIs" dxfId="3314" priority="2107" operator="between">
      <formula>25</formula>
      <formula>28</formula>
    </cfRule>
  </conditionalFormatting>
  <conditionalFormatting sqref="R1003:S1003 R939:S939 R907:S907 R843:S843 R811:S811 R747:S747 R683:S683 R651:S651 R619:S619 R587:S587 R555:S555 R491:S491 R459:S459 R427:S427 R363:S363">
    <cfRule type="cellIs" dxfId="3313" priority="2106" operator="between">
      <formula>29</formula>
      <formula>32</formula>
    </cfRule>
  </conditionalFormatting>
  <conditionalFormatting sqref="H999:O999 H967:O967 H935:O935 H903:O903 H871:O871 H839:O839 H775:O775 H743:O743 H711:O711 H679:O679 H647:O647 H615:O615 H583:O583 H551:O551 H519:O519 H487:O487 H455:O455 H423:O423 H391:O391 H359:O359 H327:O327">
    <cfRule type="cellIs" dxfId="3312" priority="1649" operator="between">
      <formula>1</formula>
      <formula>4</formula>
    </cfRule>
  </conditionalFormatting>
  <conditionalFormatting sqref="H999:O999 H967:O967 H935:O935 H903:O903 H871:O871 H839:O839 H775:O775 H743:O743 H711:O711 H679:O679 H647:O647 H615:O615 H583:O583 H551:O551 H519:O519 H487:O487 H455:O455 H423:O423 H391:O391 H359:O359 H327:O327">
    <cfRule type="cellIs" dxfId="3311" priority="1648" operator="between">
      <formula>5</formula>
      <formula>8</formula>
    </cfRule>
  </conditionalFormatting>
  <conditionalFormatting sqref="H999:O999 H967:O967 H935:O935 H903:O903 H871:O871 H839:O839 H775:O775 H743:O743 H711:O711 H679:O679 H647:O647 H615:O615 H583:O583 H551:O551 H519:O519 H487:O487 H455:O455 H423:O423 H391:O391 H359:O359 H327:O327">
    <cfRule type="cellIs" dxfId="3310" priority="1647" operator="between">
      <formula>9</formula>
      <formula>12</formula>
    </cfRule>
  </conditionalFormatting>
  <conditionalFormatting sqref="H999:O999 H967:O967 H935:O935 H903:O903 H871:O871 H839:O839 H775:O775 H743:O743 H711:O711 H679:O679 H647:O647 H615:O615 H583:O583 H551:O551 H519:O519 H487:O487 H455:O455 H423:O423 H391:O391 H359:O359 H327:O327">
    <cfRule type="cellIs" dxfId="3309" priority="1646" operator="between">
      <formula>13</formula>
      <formula>16</formula>
    </cfRule>
  </conditionalFormatting>
  <conditionalFormatting sqref="H999:O999 H967:O967 H935:O935 H903:O903 H871:O871 H839:O839 H775:O775 H743:O743 H711:O711 H679:O679 H647:O647 H615:O615 H583:O583 H551:O551 H519:O519 H487:O487 H455:O455 H423:O423 H391:O391 H359:O359 H327:O327">
    <cfRule type="cellIs" dxfId="3308" priority="1645" operator="between">
      <formula>17</formula>
      <formula>20</formula>
    </cfRule>
  </conditionalFormatting>
  <conditionalFormatting sqref="H999:O999 H967:O967 H935:O935 H903:O903 H871:O871 H839:O839 H775:O775 H743:O743 H711:O711 H679:O679 H647:O647 H615:O615 H583:O583 H551:O551 H519:O519 H487:O487 H455:O455 H423:O423 H391:O391 H359:O359 H327:O327">
    <cfRule type="cellIs" dxfId="3307" priority="1644" operator="between">
      <formula>21</formula>
      <formula>24</formula>
    </cfRule>
  </conditionalFormatting>
  <conditionalFormatting sqref="H999:O999 H967:O967 H935:O935 H903:O903 H871:O871 H839:O839 H775:O775 H743:O743 H711:O711 H679:O679 H647:O647 H615:O615 H583:O583 H551:O551 H519:O519 H487:O487 H455:O455 H423:O423 H391:O391 H359:O359 H327:O327">
    <cfRule type="cellIs" dxfId="3306" priority="1643" operator="between">
      <formula>25</formula>
      <formula>28</formula>
    </cfRule>
  </conditionalFormatting>
  <conditionalFormatting sqref="H999:O999 H967:O967 H935:O935 H903:O903 H871:O871 H839:O839 H775:O775 H743:O743 H711:O711 H679:O679 H647:O647 H615:O615 H583:O583 H551:O551 H519:O519 H487:O487 H455:O455 H423:O423 H391:O391 H359:O359 H327:O327">
    <cfRule type="cellIs" dxfId="3305" priority="1642" operator="between">
      <formula>29</formula>
      <formula>32</formula>
    </cfRule>
  </conditionalFormatting>
  <conditionalFormatting sqref="Q1003:S1003 Q939:S939 Q907:S907 Q843:S843 Q811:S811 Q747:S747 Q683:S683 Q651:S651 Q619:S619 Q587:S587 Q555:S555 Q491:S491 Q459:S459 Q427:S427 Q363:S363">
    <cfRule type="cellIs" dxfId="3304" priority="2090" operator="between">
      <formula>29</formula>
      <formula>32</formula>
    </cfRule>
    <cfRule type="cellIs" dxfId="3303" priority="2091" operator="between">
      <formula>25</formula>
      <formula>28</formula>
    </cfRule>
    <cfRule type="cellIs" dxfId="3302" priority="2092" operator="between">
      <formula>21</formula>
      <formula>24</formula>
    </cfRule>
    <cfRule type="cellIs" dxfId="3301" priority="2093" operator="between">
      <formula>17</formula>
      <formula>20</formula>
    </cfRule>
    <cfRule type="cellIs" dxfId="3300" priority="2094" operator="between">
      <formula>13</formula>
      <formula>16</formula>
    </cfRule>
    <cfRule type="cellIs" dxfId="3299" priority="2095" operator="between">
      <formula>9</formula>
      <formula>12</formula>
    </cfRule>
    <cfRule type="cellIs" dxfId="3298" priority="2096" operator="between">
      <formula>5</formula>
      <formula>8</formula>
    </cfRule>
    <cfRule type="cellIs" dxfId="3297" priority="2097" operator="between">
      <formula>1</formula>
      <formula>4</formula>
    </cfRule>
  </conditionalFormatting>
  <conditionalFormatting sqref="R999:S999 R967:S967 R935:S935 R903:S903 R871:S871 R839:S839 R775:S775 R743:S743 R711:S711 R679:S679 R647:S647 R615:S615 R583:S583 R551:S551 R519:S519 R487:S487 R455:S455 R423:S423 R391:S391 R359:S359 R327:S327">
    <cfRule type="cellIs" dxfId="3296" priority="1633" operator="between">
      <formula>1</formula>
      <formula>4</formula>
    </cfRule>
  </conditionalFormatting>
  <conditionalFormatting sqref="R999:S999 R967:S967 R935:S935 R903:S903 R871:S871 R839:S839 R775:S775 R743:S743 R711:S711 R679:S679 R647:S647 R615:S615 R583:S583 R551:S551 R519:S519 R487:S487 R455:S455 R423:S423 R391:S391 R359:S359 R327:S327">
    <cfRule type="cellIs" dxfId="3295" priority="1632" operator="between">
      <formula>5</formula>
      <formula>8</formula>
    </cfRule>
  </conditionalFormatting>
  <conditionalFormatting sqref="R999:S999 R967:S967 R935:S935 R903:S903 R871:S871 R839:S839 R775:S775 R743:S743 R711:S711 R679:S679 R647:S647 R615:S615 R583:S583 R551:S551 R519:S519 R487:S487 R455:S455 R423:S423 R391:S391 R359:S359 R327:S327">
    <cfRule type="cellIs" dxfId="3294" priority="1631" operator="between">
      <formula>9</formula>
      <formula>12</formula>
    </cfRule>
  </conditionalFormatting>
  <conditionalFormatting sqref="R999:S999 R967:S967 R935:S935 R903:S903 R871:S871 R839:S839 R775:S775 R743:S743 R711:S711 R679:S679 R647:S647 R615:S615 R583:S583 R551:S551 R519:S519 R487:S487 R455:S455 R423:S423 R391:S391 R359:S359 R327:S327">
    <cfRule type="cellIs" dxfId="3293" priority="1630" operator="between">
      <formula>13</formula>
      <formula>16</formula>
    </cfRule>
  </conditionalFormatting>
  <conditionalFormatting sqref="R999:S999 R967:S967 R935:S935 R903:S903 R871:S871 R839:S839 R775:S775 R743:S743 R711:S711 R679:S679 R647:S647 R615:S615 R583:S583 R551:S551 R519:S519 R487:S487 R455:S455 R423:S423 R391:S391 R359:S359 R327:S327">
    <cfRule type="cellIs" dxfId="3292" priority="1629" operator="between">
      <formula>17</formula>
      <formula>20</formula>
    </cfRule>
  </conditionalFormatting>
  <conditionalFormatting sqref="R999:S999 R967:S967 R935:S935 R903:S903 R871:S871 R839:S839 R775:S775 R743:S743 R711:S711 R679:S679 R647:S647 R615:S615 R583:S583 R551:S551 R519:S519 R487:S487 R455:S455 R423:S423 R391:S391 R359:S359 R327:S327">
    <cfRule type="cellIs" dxfId="3291" priority="1628" operator="between">
      <formula>21</formula>
      <formula>24</formula>
    </cfRule>
  </conditionalFormatting>
  <conditionalFormatting sqref="R999:S999 R967:S967 R935:S935 R903:S903 R871:S871 R839:S839 R775:S775 R743:S743 R711:S711 R679:S679 R647:S647 R615:S615 R583:S583 R551:S551 R519:S519 R487:S487 R455:S455 R423:S423 R391:S391 R359:S359 R327:S327">
    <cfRule type="cellIs" dxfId="3290" priority="1627" operator="between">
      <formula>25</formula>
      <formula>28</formula>
    </cfRule>
  </conditionalFormatting>
  <conditionalFormatting sqref="R999:S999 R967:S967 R935:S935 R903:S903 R871:S871 R839:S839 R775:S775 R743:S743 R711:S711 R679:S679 R647:S647 R615:S615 R583:S583 R551:S551 R519:S519 R487:S487 R455:S455 R423:S423 R391:S391 R359:S359 R327:S327">
    <cfRule type="cellIs" dxfId="3289" priority="1626" operator="between">
      <formula>29</formula>
      <formula>32</formula>
    </cfRule>
  </conditionalFormatting>
  <conditionalFormatting sqref="U999 U967 U935 U903 U871 U839 U775 U743 U711 U679 U647 U615 U583 U551 U519 U487 U455 U423 U391 U359 U327">
    <cfRule type="cellIs" dxfId="3288" priority="1625" operator="between">
      <formula>1</formula>
      <formula>4</formula>
    </cfRule>
  </conditionalFormatting>
  <conditionalFormatting sqref="U999 U967 U935 U903 U871 U839 U775 U743 U711 U679 U647 U615 U583 U551 U519 U487 U455 U423 U391 U359 U327">
    <cfRule type="cellIs" dxfId="3287" priority="1624" operator="between">
      <formula>5</formula>
      <formula>8</formula>
    </cfRule>
  </conditionalFormatting>
  <conditionalFormatting sqref="U999 U967 U935 U903 U871 U839 U775 U743 U711 U679 U647 U615 U583 U551 U519 U487 U455 U423 U391 U359 U327">
    <cfRule type="cellIs" dxfId="3286" priority="1623" operator="between">
      <formula>9</formula>
      <formula>12</formula>
    </cfRule>
  </conditionalFormatting>
  <conditionalFormatting sqref="U999 U967 U935 U903 U871 U839 U775 U743 U711 U679 U647 U615 U583 U551 U519 U487 U455 U423 U391 U359 U327">
    <cfRule type="cellIs" dxfId="3285" priority="1622" operator="between">
      <formula>13</formula>
      <formula>16</formula>
    </cfRule>
  </conditionalFormatting>
  <conditionalFormatting sqref="U999 U967 U935 U903 U871 U839 U775 U743 U711 U679 U647 U615 U583 U551 U519 U487 U455 U423 U391 U359 U327">
    <cfRule type="cellIs" dxfId="3284" priority="1621" operator="between">
      <formula>17</formula>
      <formula>20</formula>
    </cfRule>
  </conditionalFormatting>
  <conditionalFormatting sqref="U999 U967 U935 U903 U871 U839 U775 U743 U711 U679 U647 U615 U583 U551 U519 U487 U455 U423 U391 U359 U327">
    <cfRule type="cellIs" dxfId="3283" priority="1620" operator="between">
      <formula>21</formula>
      <formula>24</formula>
    </cfRule>
  </conditionalFormatting>
  <conditionalFormatting sqref="U999 U967 U935 U903 U871 U839 U775 U743 U711 U679 U647 U615 U583 U551 U519 U487 U455 U423 U391 U359 U327">
    <cfRule type="cellIs" dxfId="3282" priority="1619" operator="between">
      <formula>25</formula>
      <formula>28</formula>
    </cfRule>
  </conditionalFormatting>
  <conditionalFormatting sqref="U999 U967 U935 U903 U871 U839 U775 U743 U711 U679 U647 U615 U583 U551 U519 U487 U455 U423 U391 U359 U327">
    <cfRule type="cellIs" dxfId="3281" priority="1618" operator="between">
      <formula>29</formula>
      <formula>32</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80" priority="2073" operator="between">
      <formula>1</formula>
      <formula>4</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9" priority="2072" operator="between">
      <formula>5</formula>
      <formula>8</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8" priority="2071" operator="between">
      <formula>9</formula>
      <formula>12</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7" priority="2070" operator="between">
      <formula>13</formula>
      <formula>16</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6" priority="2069" operator="between">
      <formula>17</formula>
      <formula>20</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5" priority="2068" operator="between">
      <formula>21</formula>
      <formula>24</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4" priority="2067" operator="between">
      <formula>25</formula>
      <formula>28</formula>
    </cfRule>
  </conditionalFormatting>
  <conditionalFormatting sqref="R1000:S1000 R968:S968 R936:S936 R904:S904 R872:S872 R840:S840 R808:S808 R776:S776 R744:S744 R712:S712 R680:S680 R648:S648 R616:S616 R584:S584 R552:S552 R520:S520 R488:S488 R456:S456 R424:S424 R392:S392 R360:S360 R328:S328">
    <cfRule type="cellIs" dxfId="3273" priority="2066" operator="between">
      <formula>29</formula>
      <formula>32</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72" priority="1609" operator="between">
      <formula>1</formula>
      <formula>4</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71" priority="1608" operator="between">
      <formula>5</formula>
      <formula>8</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70" priority="1607" operator="between">
      <formula>9</formula>
      <formula>12</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69" priority="1606" operator="between">
      <formula>13</formula>
      <formula>16</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68" priority="1605" operator="between">
      <formula>17</formula>
      <formula>20</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67" priority="1604" operator="between">
      <formula>21</formula>
      <formula>24</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66" priority="1603" operator="between">
      <formula>25</formula>
      <formula>28</formula>
    </cfRule>
  </conditionalFormatting>
  <conditionalFormatting sqref="AF1018:AF1024 AF986:AF992 AF954:AF960 AF922:AF928 AF890:AF896 AF858:AF864 AF826:AF832 AF794:AF800 AF762:AF768 AF730:AF736 AF698:AF704 AF666:AF672 AF634:AF640 AF602:AF608 AF570:AF576 AF538:AF544 AF506:AF512 AF474:AF480 AF442:AF448 AF410:AF416 AF378:AF384 AF346:AF352">
    <cfRule type="cellIs" dxfId="3265" priority="1602" operator="between">
      <formula>29</formula>
      <formula>32</formula>
    </cfRule>
  </conditionalFormatting>
  <conditionalFormatting sqref="Q1000:S1000 Q968:S968 Q936:S936 Q904:S904 Q872:S872 Q840:S840 Q808:S808 Q776:S776 Q744:S744 Q712:S712 Q680:S680 Q648:S648 Q616:S616 Q584:S584 Q552:S552 Q520:S520 Q488:S488 Q456:S456 Q424:S424 Q392:S392 Q360:S360 Q328:S328">
    <cfRule type="cellIs" dxfId="3264" priority="2050" operator="between">
      <formula>29</formula>
      <formula>32</formula>
    </cfRule>
    <cfRule type="cellIs" dxfId="3263" priority="2051" operator="between">
      <formula>25</formula>
      <formula>28</formula>
    </cfRule>
    <cfRule type="cellIs" dxfId="3262" priority="2052" operator="between">
      <formula>21</formula>
      <formula>24</formula>
    </cfRule>
    <cfRule type="cellIs" dxfId="3261" priority="2053" operator="between">
      <formula>17</formula>
      <formula>20</formula>
    </cfRule>
    <cfRule type="cellIs" dxfId="3260" priority="2054" operator="between">
      <formula>13</formula>
      <formula>16</formula>
    </cfRule>
    <cfRule type="cellIs" dxfId="3259" priority="2055" operator="between">
      <formula>9</formula>
      <formula>12</formula>
    </cfRule>
    <cfRule type="cellIs" dxfId="3258" priority="2056" operator="between">
      <formula>5</formula>
      <formula>8</formula>
    </cfRule>
    <cfRule type="cellIs" dxfId="3257" priority="2057" operator="between">
      <formula>1</formula>
      <formula>4</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6" priority="1593" operator="between">
      <formula>1</formula>
      <formula>4</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5" priority="1592" operator="between">
      <formula>5</formula>
      <formula>8</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4" priority="1591" operator="between">
      <formula>9</formula>
      <formula>12</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3" priority="1590" operator="between">
      <formula>13</formula>
      <formula>16</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2" priority="1589" operator="between">
      <formula>17</formula>
      <formula>20</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1" priority="1588" operator="between">
      <formula>21</formula>
      <formula>24</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50" priority="1587" operator="between">
      <formula>25</formula>
      <formula>28</formula>
    </cfRule>
  </conditionalFormatting>
  <conditionalFormatting sqref="AA1018:AA1024 AA986:AA992 AA954:AA960 AA922:AA928 AA890:AA896 AA858:AA864 AA826:AA832 AA794:AA800 AA762:AA768 AA730:AA736 AA698:AA704 AA666:AA672 AA634:AA640 AA602:AA608 AA570:AA576 AA538:AA544 AA506:AA512 AA474:AA480 AA442:AA448 AA410:AA416 AA378:AA384 AA346:AA352">
    <cfRule type="cellIs" dxfId="3249" priority="1586" operator="between">
      <formula>29</formula>
      <formula>32</formula>
    </cfRule>
  </conditionalFormatting>
  <conditionalFormatting sqref="R1010:S1010 R946:S946 R882:S882 R850:S850 R818:S818 R754:S754 R722:S722 R690:S690 R658:S658 R626:S626 R594:S594 R562:S562 R530:S530 R498:S498 R466:S466 R434:S434 R402:S402 R338:S338">
    <cfRule type="cellIs" dxfId="3248" priority="2033" operator="between">
      <formula>1</formula>
      <formula>4</formula>
    </cfRule>
  </conditionalFormatting>
  <conditionalFormatting sqref="R1010:S1010 R946:S946 R882:S882 R850:S850 R818:S818 R754:S754 R722:S722 R690:S690 R658:S658 R626:S626 R594:S594 R562:S562 R530:S530 R498:S498 R466:S466 R434:S434 R402:S402 R338:S338">
    <cfRule type="cellIs" dxfId="3247" priority="2032" operator="between">
      <formula>5</formula>
      <formula>8</formula>
    </cfRule>
  </conditionalFormatting>
  <conditionalFormatting sqref="R1010:S1010 R946:S946 R882:S882 R850:S850 R818:S818 R754:S754 R722:S722 R690:S690 R658:S658 R626:S626 R594:S594 R562:S562 R530:S530 R498:S498 R466:S466 R434:S434 R402:S402 R338:S338">
    <cfRule type="cellIs" dxfId="3246" priority="2031" operator="between">
      <formula>9</formula>
      <formula>12</formula>
    </cfRule>
  </conditionalFormatting>
  <conditionalFormatting sqref="R1010:S1010 R946:S946 R882:S882 R850:S850 R818:S818 R754:S754 R722:S722 R690:S690 R658:S658 R626:S626 R594:S594 R562:S562 R530:S530 R498:S498 R466:S466 R434:S434 R402:S402 R338:S338">
    <cfRule type="cellIs" dxfId="3245" priority="2030" operator="between">
      <formula>13</formula>
      <formula>16</formula>
    </cfRule>
  </conditionalFormatting>
  <conditionalFormatting sqref="R1010:S1010 R946:S946 R882:S882 R850:S850 R818:S818 R754:S754 R722:S722 R690:S690 R658:S658 R626:S626 R594:S594 R562:S562 R530:S530 R498:S498 R466:S466 R434:S434 R402:S402 R338:S338">
    <cfRule type="cellIs" dxfId="3244" priority="2029" operator="between">
      <formula>17</formula>
      <formula>20</formula>
    </cfRule>
  </conditionalFormatting>
  <conditionalFormatting sqref="R1010:S1010 R946:S946 R882:S882 R850:S850 R818:S818 R754:S754 R722:S722 R690:S690 R658:S658 R626:S626 R594:S594 R562:S562 R530:S530 R498:S498 R466:S466 R434:S434 R402:S402 R338:S338">
    <cfRule type="cellIs" dxfId="3243" priority="2028" operator="between">
      <formula>21</formula>
      <formula>24</formula>
    </cfRule>
  </conditionalFormatting>
  <conditionalFormatting sqref="R1010:S1010 R946:S946 R882:S882 R850:S850 R818:S818 R754:S754 R722:S722 R690:S690 R658:S658 R626:S626 R594:S594 R562:S562 R530:S530 R498:S498 R466:S466 R434:S434 R402:S402 R338:S338">
    <cfRule type="cellIs" dxfId="3242" priority="2027" operator="between">
      <formula>25</formula>
      <formula>28</formula>
    </cfRule>
  </conditionalFormatting>
  <conditionalFormatting sqref="R1010:S1010 R946:S946 R882:S882 R850:S850 R818:S818 R754:S754 R722:S722 R690:S690 R658:S658 R626:S626 R594:S594 R562:S562 R530:S530 R498:S498 R466:S466 R434:S434 R402:S402 R338:S338">
    <cfRule type="cellIs" dxfId="3241" priority="2026" operator="between">
      <formula>29</formula>
      <formula>32</formula>
    </cfRule>
  </conditionalFormatting>
  <conditionalFormatting sqref="U1010 U946 U882 U850 U818 U754 U722 U690 U658 U626 U594 U562 U530 U498 U466 U434 U402 U338">
    <cfRule type="cellIs" dxfId="3240" priority="2025" operator="between">
      <formula>1</formula>
      <formula>4</formula>
    </cfRule>
  </conditionalFormatting>
  <conditionalFormatting sqref="U1010 U946 U882 U850 U818 U754 U722 U690 U658 U626 U594 U562 U530 U498 U466 U434 U402 U338">
    <cfRule type="cellIs" dxfId="3239" priority="2024" operator="between">
      <formula>5</formula>
      <formula>8</formula>
    </cfRule>
  </conditionalFormatting>
  <conditionalFormatting sqref="U1010 U946 U882 U850 U818 U754 U722 U690 U658 U626 U594 U562 U530 U498 U466 U434 U402 U338">
    <cfRule type="cellIs" dxfId="3238" priority="2023" operator="between">
      <formula>9</formula>
      <formula>12</formula>
    </cfRule>
  </conditionalFormatting>
  <conditionalFormatting sqref="U1010 U946 U882 U850 U818 U754 U722 U690 U658 U626 U594 U562 U530 U498 U466 U434 U402 U338">
    <cfRule type="cellIs" dxfId="3237" priority="2022" operator="between">
      <formula>13</formula>
      <formula>16</formula>
    </cfRule>
  </conditionalFormatting>
  <conditionalFormatting sqref="U1010 U946 U882 U850 U818 U754 U722 U690 U658 U626 U594 U562 U530 U498 U466 U434 U402 U338">
    <cfRule type="cellIs" dxfId="3236" priority="2021" operator="between">
      <formula>17</formula>
      <formula>20</formula>
    </cfRule>
  </conditionalFormatting>
  <conditionalFormatting sqref="U1010 U946 U882 U850 U818 U754 U722 U690 U658 U626 U594 U562 U530 U498 U466 U434 U402 U338">
    <cfRule type="cellIs" dxfId="3235" priority="2020" operator="between">
      <formula>21</formula>
      <formula>24</formula>
    </cfRule>
  </conditionalFormatting>
  <conditionalFormatting sqref="U1010 U946 U882 U850 U818 U754 U722 U690 U658 U626 U594 U562 U530 U498 U466 U434 U402 U338">
    <cfRule type="cellIs" dxfId="3234" priority="2019" operator="between">
      <formula>25</formula>
      <formula>28</formula>
    </cfRule>
  </conditionalFormatting>
  <conditionalFormatting sqref="U1010 U946 U882 U850 U818 U754 U722 U690 U658 U626 U594 U562 U530 U498 U466 U434 U402 U338">
    <cfRule type="cellIs" dxfId="3233" priority="2018" operator="between">
      <formula>29</formula>
      <formula>32</formula>
    </cfRule>
  </conditionalFormatting>
  <conditionalFormatting sqref="Q1010:S1010 Q946:S946 Q882:S882 Q850:S850 Q818:S818 Q754:S754 Q722:S722 Q690:S690 Q658:S658 Q626:S626 Q594:S594 Q562:S562 Q530:S530 Q498:S498 Q466:S466 Q434:S434 Q402:S402 Q338:S338">
    <cfRule type="cellIs" dxfId="3232" priority="2010" operator="between">
      <formula>29</formula>
      <formula>32</formula>
    </cfRule>
    <cfRule type="cellIs" dxfId="3231" priority="2011" operator="between">
      <formula>25</formula>
      <formula>28</formula>
    </cfRule>
    <cfRule type="cellIs" dxfId="3230" priority="2012" operator="between">
      <formula>21</formula>
      <formula>24</formula>
    </cfRule>
    <cfRule type="cellIs" dxfId="3229" priority="2013" operator="between">
      <formula>17</formula>
      <formula>20</formula>
    </cfRule>
    <cfRule type="cellIs" dxfId="3228" priority="2014" operator="between">
      <formula>13</formula>
      <formula>16</formula>
    </cfRule>
    <cfRule type="cellIs" dxfId="3227" priority="2015" operator="between">
      <formula>9</formula>
      <formula>12</formula>
    </cfRule>
    <cfRule type="cellIs" dxfId="3226" priority="2016" operator="between">
      <formula>5</formula>
      <formula>8</formula>
    </cfRule>
    <cfRule type="cellIs" dxfId="3225" priority="2017" operator="between">
      <formula>1</formula>
      <formula>4</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24" priority="2009" operator="between">
      <formula>1</formula>
      <formula>4</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23" priority="2008" operator="between">
      <formula>5</formula>
      <formula>8</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22" priority="2007" operator="between">
      <formula>9</formula>
      <formula>12</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21" priority="2006" operator="between">
      <formula>13</formula>
      <formula>16</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20" priority="2005" operator="between">
      <formula>17</formula>
      <formula>20</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19" priority="2004" operator="between">
      <formula>21</formula>
      <formula>24</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18" priority="2003" operator="between">
      <formula>25</formula>
      <formula>28</formula>
    </cfRule>
  </conditionalFormatting>
  <conditionalFormatting sqref="H1015:O1015 H983:O983 H951:O951 H887:O887 H855:O855 H823:O823 H791:O791 H759:O759 H727:O727 H695:O695 H663:O663 H631:O631 H599:O599 H567:O567 H535:O535 H503:O503 H471:O471 H439:O439 H407:O407 H375:O375 H343:O343">
    <cfRule type="cellIs" dxfId="3217" priority="2002" operator="between">
      <formula>29</formula>
      <formula>32</formula>
    </cfRule>
  </conditionalFormatting>
  <conditionalFormatting sqref="Q1015 Q983 Q951 Q887 Q855 Q823 Q791 Q759 Q727 Q695 Q663 Q631 Q599 Q567 Q535 Q503 Q471 Q439 Q407 Q375 Q343">
    <cfRule type="cellIs" dxfId="3216" priority="2001" operator="between">
      <formula>1</formula>
      <formula>4</formula>
    </cfRule>
  </conditionalFormatting>
  <conditionalFormatting sqref="Q1015 Q983 Q951 Q887 Q855 Q823 Q791 Q759 Q727 Q695 Q663 Q631 Q599 Q567 Q535 Q503 Q471 Q439 Q407 Q375 Q343">
    <cfRule type="cellIs" dxfId="3215" priority="2000" operator="between">
      <formula>5</formula>
      <formula>8</formula>
    </cfRule>
  </conditionalFormatting>
  <conditionalFormatting sqref="Q1015 Q983 Q951 Q887 Q855 Q823 Q791 Q759 Q727 Q695 Q663 Q631 Q599 Q567 Q535 Q503 Q471 Q439 Q407 Q375 Q343">
    <cfRule type="cellIs" dxfId="3214" priority="1999" operator="between">
      <formula>9</formula>
      <formula>12</formula>
    </cfRule>
  </conditionalFormatting>
  <conditionalFormatting sqref="Q1015 Q983 Q951 Q887 Q855 Q823 Q791 Q759 Q727 Q695 Q663 Q631 Q599 Q567 Q535 Q503 Q471 Q439 Q407 Q375 Q343">
    <cfRule type="cellIs" dxfId="3213" priority="1998" operator="between">
      <formula>13</formula>
      <formula>16</formula>
    </cfRule>
  </conditionalFormatting>
  <conditionalFormatting sqref="Q1015 Q983 Q951 Q887 Q855 Q823 Q791 Q759 Q727 Q695 Q663 Q631 Q599 Q567 Q535 Q503 Q471 Q439 Q407 Q375 Q343">
    <cfRule type="cellIs" dxfId="3212" priority="1997" operator="between">
      <formula>17</formula>
      <formula>20</formula>
    </cfRule>
  </conditionalFormatting>
  <conditionalFormatting sqref="Q1015 Q983 Q951 Q887 Q855 Q823 Q791 Q759 Q727 Q695 Q663 Q631 Q599 Q567 Q535 Q503 Q471 Q439 Q407 Q375 Q343">
    <cfRule type="cellIs" dxfId="3211" priority="1996" operator="between">
      <formula>21</formula>
      <formula>24</formula>
    </cfRule>
  </conditionalFormatting>
  <conditionalFormatting sqref="Q1015 Q983 Q951 Q887 Q855 Q823 Q791 Q759 Q727 Q695 Q663 Q631 Q599 Q567 Q535 Q503 Q471 Q439 Q407 Q375 Q343">
    <cfRule type="cellIs" dxfId="3210" priority="1995" operator="between">
      <formula>25</formula>
      <formula>28</formula>
    </cfRule>
  </conditionalFormatting>
  <conditionalFormatting sqref="Q1015 Q983 Q951 Q887 Q855 Q823 Q791 Q759 Q727 Q695 Q663 Q631 Q599 Q567 Q535 Q503 Q471 Q439 Q407 Q375 Q343">
    <cfRule type="cellIs" dxfId="3209" priority="1994" operator="between">
      <formula>29</formula>
      <formula>32</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8" priority="1993" operator="between">
      <formula>1</formula>
      <formula>4</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7" priority="1992" operator="between">
      <formula>5</formula>
      <formula>8</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6" priority="1991" operator="between">
      <formula>9</formula>
      <formula>12</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5" priority="1990" operator="between">
      <formula>13</formula>
      <formula>16</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4" priority="1989" operator="between">
      <formula>17</formula>
      <formula>20</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3" priority="1988" operator="between">
      <formula>21</formula>
      <formula>24</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2" priority="1987" operator="between">
      <formula>25</formula>
      <formula>28</formula>
    </cfRule>
  </conditionalFormatting>
  <conditionalFormatting sqref="R1015:S1015 R983:S983 R951:S951 R887:S887 R855:S855 R823:S823 R791:S791 R759:S759 R727:S727 R695:S695 R663:S663 R631:S631 R599:S599 R567:S567 R535:S535 R503:S503 R471:S471 R439:S439 R407:S407 R375:S375 R343:S343">
    <cfRule type="cellIs" dxfId="3201" priority="1986" operator="between">
      <formula>29</formula>
      <formula>32</formula>
    </cfRule>
  </conditionalFormatting>
  <conditionalFormatting sqref="U1015 U983 U951 U887 U855 U823 U791 U759 U727 U695 U663 U631 U599 U567 U535 U503 U471 U439 U407 U375 U343">
    <cfRule type="cellIs" dxfId="3200" priority="1985" operator="between">
      <formula>1</formula>
      <formula>4</formula>
    </cfRule>
  </conditionalFormatting>
  <conditionalFormatting sqref="U1015 U983 U951 U887 U855 U823 U791 U759 U727 U695 U663 U631 U599 U567 U535 U503 U471 U439 U407 U375 U343">
    <cfRule type="cellIs" dxfId="3199" priority="1984" operator="between">
      <formula>5</formula>
      <formula>8</formula>
    </cfRule>
  </conditionalFormatting>
  <conditionalFormatting sqref="U1015 U983 U951 U887 U855 U823 U791 U759 U727 U695 U663 U631 U599 U567 U535 U503 U471 U439 U407 U375 U343">
    <cfRule type="cellIs" dxfId="3198" priority="1983" operator="between">
      <formula>9</formula>
      <formula>12</formula>
    </cfRule>
  </conditionalFormatting>
  <conditionalFormatting sqref="U1015 U983 U951 U887 U855 U823 U791 U759 U727 U695 U663 U631 U599 U567 U535 U503 U471 U439 U407 U375 U343">
    <cfRule type="cellIs" dxfId="3197" priority="1982" operator="between">
      <formula>13</formula>
      <formula>16</formula>
    </cfRule>
  </conditionalFormatting>
  <conditionalFormatting sqref="U1015 U983 U951 U887 U855 U823 U791 U759 U727 U695 U663 U631 U599 U567 U535 U503 U471 U439 U407 U375 U343">
    <cfRule type="cellIs" dxfId="3196" priority="1981" operator="between">
      <formula>17</formula>
      <formula>20</formula>
    </cfRule>
  </conditionalFormatting>
  <conditionalFormatting sqref="U1015 U983 U951 U887 U855 U823 U791 U759 U727 U695 U663 U631 U599 U567 U535 U503 U471 U439 U407 U375 U343">
    <cfRule type="cellIs" dxfId="3195" priority="1980" operator="between">
      <formula>21</formula>
      <formula>24</formula>
    </cfRule>
  </conditionalFormatting>
  <conditionalFormatting sqref="U1015 U983 U951 U887 U855 U823 U791 U759 U727 U695 U663 U631 U599 U567 U535 U503 U471 U439 U407 U375 U343">
    <cfRule type="cellIs" dxfId="3194" priority="1979" operator="between">
      <formula>25</formula>
      <formula>28</formula>
    </cfRule>
  </conditionalFormatting>
  <conditionalFormatting sqref="U1015 U983 U951 U887 U855 U823 U791 U759 U727 U695 U663 U631 U599 U567 U535 U503 U471 U439 U407 U375 U343">
    <cfRule type="cellIs" dxfId="3193" priority="1978" operator="between">
      <formula>29</formula>
      <formula>32</formula>
    </cfRule>
  </conditionalFormatting>
  <conditionalFormatting sqref="Q1015:S1015 Q983:S983 Q951:S951 Q887:S887 Q855:S855 Q823:S823 Q791:S791 Q759:S759 Q727:S727 Q695:S695 Q663:S663 Q631:S631 Q599:S599 Q567:S567 Q535:S535 Q503:S503 Q471:S471 Q439:S439 Q407:S407 Q375:S375 Q343:S343">
    <cfRule type="cellIs" dxfId="3192" priority="1970" operator="between">
      <formula>29</formula>
      <formula>32</formula>
    </cfRule>
    <cfRule type="cellIs" dxfId="3191" priority="1971" operator="between">
      <formula>25</formula>
      <formula>28</formula>
    </cfRule>
    <cfRule type="cellIs" dxfId="3190" priority="1972" operator="between">
      <formula>21</formula>
      <formula>24</formula>
    </cfRule>
    <cfRule type="cellIs" dxfId="3189" priority="1973" operator="between">
      <formula>17</formula>
      <formula>20</formula>
    </cfRule>
    <cfRule type="cellIs" dxfId="3188" priority="1974" operator="between">
      <formula>13</formula>
      <formula>16</formula>
    </cfRule>
    <cfRule type="cellIs" dxfId="3187" priority="1975" operator="between">
      <formula>9</formula>
      <formula>12</formula>
    </cfRule>
    <cfRule type="cellIs" dxfId="3186" priority="1976" operator="between">
      <formula>5</formula>
      <formula>8</formula>
    </cfRule>
    <cfRule type="cellIs" dxfId="3185" priority="1977" operator="between">
      <formula>1</formula>
      <formula>4</formula>
    </cfRule>
  </conditionalFormatting>
  <conditionalFormatting sqref="H974:O974 H814:O814 H782:O782 H718:O718 H686:O686 H654:O654 H622:O622 H590:O590 H558:O558 H526:O526 H494:O494 H462:O462 H430:O430 H398:O398 H366:O366">
    <cfRule type="cellIs" dxfId="3184" priority="1969" operator="between">
      <formula>1</formula>
      <formula>4</formula>
    </cfRule>
  </conditionalFormatting>
  <conditionalFormatting sqref="H974:O974 H814:O814 H782:O782 H718:O718 H686:O686 H654:O654 H622:O622 H590:O590 H558:O558 H526:O526 H494:O494 H462:O462 H430:O430 H398:O398 H366:O366">
    <cfRule type="cellIs" dxfId="3183" priority="1968" operator="between">
      <formula>5</formula>
      <formula>8</formula>
    </cfRule>
  </conditionalFormatting>
  <conditionalFormatting sqref="H974:O974 H814:O814 H782:O782 H718:O718 H686:O686 H654:O654 H622:O622 H590:O590 H558:O558 H526:O526 H494:O494 H462:O462 H430:O430 H398:O398 H366:O366">
    <cfRule type="cellIs" dxfId="3182" priority="1967" operator="between">
      <formula>9</formula>
      <formula>12</formula>
    </cfRule>
  </conditionalFormatting>
  <conditionalFormatting sqref="H974:O974 H814:O814 H782:O782 H718:O718 H686:O686 H654:O654 H622:O622 H590:O590 H558:O558 H526:O526 H494:O494 H462:O462 H430:O430 H398:O398 H366:O366">
    <cfRule type="cellIs" dxfId="3181" priority="1966" operator="between">
      <formula>13</formula>
      <formula>16</formula>
    </cfRule>
  </conditionalFormatting>
  <conditionalFormatting sqref="H974:O974 H814:O814 H782:O782 H718:O718 H686:O686 H654:O654 H622:O622 H590:O590 H558:O558 H526:O526 H494:O494 H462:O462 H430:O430 H398:O398 H366:O366">
    <cfRule type="cellIs" dxfId="3180" priority="1965" operator="between">
      <formula>17</formula>
      <formula>20</formula>
    </cfRule>
  </conditionalFormatting>
  <conditionalFormatting sqref="H974:O974 H814:O814 H782:O782 H718:O718 H686:O686 H654:O654 H622:O622 H590:O590 H558:O558 H526:O526 H494:O494 H462:O462 H430:O430 H398:O398 H366:O366">
    <cfRule type="cellIs" dxfId="3179" priority="1964" operator="between">
      <formula>21</formula>
      <formula>24</formula>
    </cfRule>
  </conditionalFormatting>
  <conditionalFormatting sqref="H974:O974 H814:O814 H782:O782 H718:O718 H686:O686 H654:O654 H622:O622 H590:O590 H558:O558 H526:O526 H494:O494 H462:O462 H430:O430 H398:O398 H366:O366">
    <cfRule type="cellIs" dxfId="3178" priority="1963" operator="between">
      <formula>25</formula>
      <formula>28</formula>
    </cfRule>
  </conditionalFormatting>
  <conditionalFormatting sqref="H974:O974 H814:O814 H782:O782 H718:O718 H686:O686 H654:O654 H622:O622 H590:O590 H558:O558 H526:O526 H494:O494 H462:O462 H430:O430 H398:O398 H366:O366">
    <cfRule type="cellIs" dxfId="3177" priority="1962" operator="between">
      <formula>29</formula>
      <formula>32</formula>
    </cfRule>
  </conditionalFormatting>
  <conditionalFormatting sqref="Q974 Q814 Q782 Q718 Q686 Q654 Q622 Q590 Q558 Q526 Q494 Q462 Q430 Q398 Q366">
    <cfRule type="cellIs" dxfId="3176" priority="1961" operator="between">
      <formula>1</formula>
      <formula>4</formula>
    </cfRule>
  </conditionalFormatting>
  <conditionalFormatting sqref="Q974 Q814 Q782 Q718 Q686 Q654 Q622 Q590 Q558 Q526 Q494 Q462 Q430 Q398 Q366">
    <cfRule type="cellIs" dxfId="3175" priority="1960" operator="between">
      <formula>5</formula>
      <formula>8</formula>
    </cfRule>
  </conditionalFormatting>
  <conditionalFormatting sqref="Q974 Q814 Q782 Q718 Q686 Q654 Q622 Q590 Q558 Q526 Q494 Q462 Q430 Q398 Q366">
    <cfRule type="cellIs" dxfId="3174" priority="1959" operator="between">
      <formula>9</formula>
      <formula>12</formula>
    </cfRule>
  </conditionalFormatting>
  <conditionalFormatting sqref="Q974 Q814 Q782 Q718 Q686 Q654 Q622 Q590 Q558 Q526 Q494 Q462 Q430 Q398 Q366">
    <cfRule type="cellIs" dxfId="3173" priority="1958" operator="between">
      <formula>13</formula>
      <formula>16</formula>
    </cfRule>
  </conditionalFormatting>
  <conditionalFormatting sqref="Q974 Q814 Q782 Q718 Q686 Q654 Q622 Q590 Q558 Q526 Q494 Q462 Q430 Q398 Q366">
    <cfRule type="cellIs" dxfId="3172" priority="1957" operator="between">
      <formula>17</formula>
      <formula>20</formula>
    </cfRule>
  </conditionalFormatting>
  <conditionalFormatting sqref="Q974 Q814 Q782 Q718 Q686 Q654 Q622 Q590 Q558 Q526 Q494 Q462 Q430 Q398 Q366">
    <cfRule type="cellIs" dxfId="3171" priority="1956" operator="between">
      <formula>21</formula>
      <formula>24</formula>
    </cfRule>
  </conditionalFormatting>
  <conditionalFormatting sqref="Q974 Q814 Q782 Q718 Q686 Q654 Q622 Q590 Q558 Q526 Q494 Q462 Q430 Q398 Q366">
    <cfRule type="cellIs" dxfId="3170" priority="1955" operator="between">
      <formula>25</formula>
      <formula>28</formula>
    </cfRule>
  </conditionalFormatting>
  <conditionalFormatting sqref="Q974 Q814 Q782 Q718 Q686 Q654 Q622 Q590 Q558 Q526 Q494 Q462 Q430 Q398 Q366">
    <cfRule type="cellIs" dxfId="3169" priority="1954" operator="between">
      <formula>29</formula>
      <formula>32</formula>
    </cfRule>
  </conditionalFormatting>
  <conditionalFormatting sqref="R974:S974 R814:S814 R782:S782 R718:S718 R686:S686 R654:S654 R622:S622 R590:S590 R558:S558 R526:S526 R494:S494 R462:S462 R430:S430 R398:S398 R366:S366">
    <cfRule type="cellIs" dxfId="3168" priority="1953" operator="between">
      <formula>1</formula>
      <formula>4</formula>
    </cfRule>
  </conditionalFormatting>
  <conditionalFormatting sqref="R974:S974 R814:S814 R782:S782 R718:S718 R686:S686 R654:S654 R622:S622 R590:S590 R558:S558 R526:S526 R494:S494 R462:S462 R430:S430 R398:S398 R366:S366">
    <cfRule type="cellIs" dxfId="3167" priority="1952" operator="between">
      <formula>5</formula>
      <formula>8</formula>
    </cfRule>
  </conditionalFormatting>
  <conditionalFormatting sqref="R974:S974 R814:S814 R782:S782 R718:S718 R686:S686 R654:S654 R622:S622 R590:S590 R558:S558 R526:S526 R494:S494 R462:S462 R430:S430 R398:S398 R366:S366">
    <cfRule type="cellIs" dxfId="3166" priority="1951" operator="between">
      <formula>9</formula>
      <formula>12</formula>
    </cfRule>
  </conditionalFormatting>
  <conditionalFormatting sqref="R974:S974 R814:S814 R782:S782 R718:S718 R686:S686 R654:S654 R622:S622 R590:S590 R558:S558 R526:S526 R494:S494 R462:S462 R430:S430 R398:S398 R366:S366">
    <cfRule type="cellIs" dxfId="3165" priority="1950" operator="between">
      <formula>13</formula>
      <formula>16</formula>
    </cfRule>
  </conditionalFormatting>
  <conditionalFormatting sqref="R974:S974 R814:S814 R782:S782 R718:S718 R686:S686 R654:S654 R622:S622 R590:S590 R558:S558 R526:S526 R494:S494 R462:S462 R430:S430 R398:S398 R366:S366">
    <cfRule type="cellIs" dxfId="3164" priority="1949" operator="between">
      <formula>17</formula>
      <formula>20</formula>
    </cfRule>
  </conditionalFormatting>
  <conditionalFormatting sqref="R974:S974 R814:S814 R782:S782 R718:S718 R686:S686 R654:S654 R622:S622 R590:S590 R558:S558 R526:S526 R494:S494 R462:S462 R430:S430 R398:S398 R366:S366">
    <cfRule type="cellIs" dxfId="3163" priority="1948" operator="between">
      <formula>21</formula>
      <formula>24</formula>
    </cfRule>
  </conditionalFormatting>
  <conditionalFormatting sqref="R974:S974 R814:S814 R782:S782 R718:S718 R686:S686 R654:S654 R622:S622 R590:S590 R558:S558 R526:S526 R494:S494 R462:S462 R430:S430 R398:S398 R366:S366">
    <cfRule type="cellIs" dxfId="3162" priority="1947" operator="between">
      <formula>25</formula>
      <formula>28</formula>
    </cfRule>
  </conditionalFormatting>
  <conditionalFormatting sqref="R974:S974 R814:S814 R782:S782 R718:S718 R686:S686 R654:S654 R622:S622 R590:S590 R558:S558 R526:S526 R494:S494 R462:S462 R430:S430 R398:S398 R366:S366">
    <cfRule type="cellIs" dxfId="3161" priority="1946" operator="between">
      <formula>29</formula>
      <formula>32</formula>
    </cfRule>
  </conditionalFormatting>
  <conditionalFormatting sqref="U974 U814 U782 U718 U686 U654 U622 U590 U558 U526 U494 U462 U430 U398 U366">
    <cfRule type="cellIs" dxfId="3160" priority="1945" operator="between">
      <formula>1</formula>
      <formula>4</formula>
    </cfRule>
  </conditionalFormatting>
  <conditionalFormatting sqref="U974 U814 U782 U718 U686 U654 U622 U590 U558 U526 U494 U462 U430 U398 U366">
    <cfRule type="cellIs" dxfId="3159" priority="1944" operator="between">
      <formula>5</formula>
      <formula>8</formula>
    </cfRule>
  </conditionalFormatting>
  <conditionalFormatting sqref="U974 U814 U782 U718 U686 U654 U622 U590 U558 U526 U494 U462 U430 U398 U366">
    <cfRule type="cellIs" dxfId="3158" priority="1943" operator="between">
      <formula>9</formula>
      <formula>12</formula>
    </cfRule>
  </conditionalFormatting>
  <conditionalFormatting sqref="U974 U814 U782 U718 U686 U654 U622 U590 U558 U526 U494 U462 U430 U398 U366">
    <cfRule type="cellIs" dxfId="3157" priority="1942" operator="between">
      <formula>13</formula>
      <formula>16</formula>
    </cfRule>
  </conditionalFormatting>
  <conditionalFormatting sqref="U974 U814 U782 U718 U686 U654 U622 U590 U558 U526 U494 U462 U430 U398 U366">
    <cfRule type="cellIs" dxfId="3156" priority="1941" operator="between">
      <formula>17</formula>
      <formula>20</formula>
    </cfRule>
  </conditionalFormatting>
  <conditionalFormatting sqref="U974 U814 U782 U718 U686 U654 U622 U590 U558 U526 U494 U462 U430 U398 U366">
    <cfRule type="cellIs" dxfId="3155" priority="1940" operator="between">
      <formula>21</formula>
      <formula>24</formula>
    </cfRule>
  </conditionalFormatting>
  <conditionalFormatting sqref="U974 U814 U782 U718 U686 U654 U622 U590 U558 U526 U494 U462 U430 U398 U366">
    <cfRule type="cellIs" dxfId="3154" priority="1939" operator="between">
      <formula>25</formula>
      <formula>28</formula>
    </cfRule>
  </conditionalFormatting>
  <conditionalFormatting sqref="U974 U814 U782 U718 U686 U654 U622 U590 U558 U526 U494 U462 U430 U398 U366">
    <cfRule type="cellIs" dxfId="3153" priority="1938" operator="between">
      <formula>29</formula>
      <formula>32</formula>
    </cfRule>
  </conditionalFormatting>
  <conditionalFormatting sqref="Q974:S974 Q814:S814 Q782:S782 Q718:S718 Q686:S686 Q654:S654 Q622:S622 Q590:S590 Q558:S558 Q526:S526 Q494:S494 Q462:S462 Q430:S430 Q398:S398 Q366:S366">
    <cfRule type="cellIs" dxfId="3152" priority="1930" operator="between">
      <formula>29</formula>
      <formula>32</formula>
    </cfRule>
    <cfRule type="cellIs" dxfId="3151" priority="1931" operator="between">
      <formula>25</formula>
      <formula>28</formula>
    </cfRule>
    <cfRule type="cellIs" dxfId="3150" priority="1932" operator="between">
      <formula>21</formula>
      <formula>24</formula>
    </cfRule>
    <cfRule type="cellIs" dxfId="3149" priority="1933" operator="between">
      <formula>17</formula>
      <formula>20</formula>
    </cfRule>
    <cfRule type="cellIs" dxfId="3148" priority="1934" operator="between">
      <formula>13</formula>
      <formula>16</formula>
    </cfRule>
    <cfRule type="cellIs" dxfId="3147" priority="1935" operator="between">
      <formula>9</formula>
      <formula>12</formula>
    </cfRule>
    <cfRule type="cellIs" dxfId="3146" priority="1936" operator="between">
      <formula>5</formula>
      <formula>8</formula>
    </cfRule>
    <cfRule type="cellIs" dxfId="3145" priority="1937" operator="between">
      <formula>1</formula>
      <formula>4</formula>
    </cfRule>
  </conditionalFormatting>
  <conditionalFormatting sqref="H1009:O1009 H977:O977 H945:O945 H913:O913 H881:O881 H849:O849 H817:O817 H785:O785 H753:O753 H721:O721 H657:O657 H625:O625 H593:O593 H561:O561 H529:O529 H465:O465 H433:O433 H401:O401 H369:O369 H337:O337">
    <cfRule type="cellIs" dxfId="3144" priority="1929" operator="between">
      <formula>1</formula>
      <formula>4</formula>
    </cfRule>
  </conditionalFormatting>
  <conditionalFormatting sqref="H1009:O1009 H977:O977 H945:O945 H913:O913 H881:O881 H849:O849 H817:O817 H785:O785 H753:O753 H721:O721 H657:O657 H625:O625 H593:O593 H561:O561 H529:O529 H465:O465 H433:O433 H401:O401 H369:O369 H337:O337">
    <cfRule type="cellIs" dxfId="3143" priority="1928" operator="between">
      <formula>5</formula>
      <formula>8</formula>
    </cfRule>
  </conditionalFormatting>
  <conditionalFormatting sqref="H1009:O1009 H977:O977 H945:O945 H913:O913 H881:O881 H849:O849 H817:O817 H785:O785 H753:O753 H721:O721 H657:O657 H625:O625 H593:O593 H561:O561 H529:O529 H465:O465 H433:O433 H401:O401 H369:O369 H337:O337">
    <cfRule type="cellIs" dxfId="3142" priority="1927" operator="between">
      <formula>9</formula>
      <formula>12</formula>
    </cfRule>
  </conditionalFormatting>
  <conditionalFormatting sqref="H1009:O1009 H977:O977 H945:O945 H913:O913 H881:O881 H849:O849 H817:O817 H785:O785 H753:O753 H721:O721 H657:O657 H625:O625 H593:O593 H561:O561 H529:O529 H465:O465 H433:O433 H401:O401 H369:O369 H337:O337">
    <cfRule type="cellIs" dxfId="3141" priority="1926" operator="between">
      <formula>13</formula>
      <formula>16</formula>
    </cfRule>
  </conditionalFormatting>
  <conditionalFormatting sqref="H1009:O1009 H977:O977 H945:O945 H913:O913 H881:O881 H849:O849 H817:O817 H785:O785 H753:O753 H721:O721 H657:O657 H625:O625 H593:O593 H561:O561 H529:O529 H465:O465 H433:O433 H401:O401 H369:O369 H337:O337">
    <cfRule type="cellIs" dxfId="3140" priority="1925" operator="between">
      <formula>17</formula>
      <formula>20</formula>
    </cfRule>
  </conditionalFormatting>
  <conditionalFormatting sqref="H1009:O1009 H977:O977 H945:O945 H913:O913 H881:O881 H849:O849 H817:O817 H785:O785 H753:O753 H721:O721 H657:O657 H625:O625 H593:O593 H561:O561 H529:O529 H465:O465 H433:O433 H401:O401 H369:O369 H337:O337">
    <cfRule type="cellIs" dxfId="3139" priority="1924" operator="between">
      <formula>21</formula>
      <formula>24</formula>
    </cfRule>
  </conditionalFormatting>
  <conditionalFormatting sqref="H1009:O1009 H977:O977 H945:O945 H913:O913 H881:O881 H849:O849 H817:O817 H785:O785 H753:O753 H721:O721 H657:O657 H625:O625 H593:O593 H561:O561 H529:O529 H465:O465 H433:O433 H401:O401 H369:O369 H337:O337">
    <cfRule type="cellIs" dxfId="3138" priority="1923" operator="between">
      <formula>25</formula>
      <formula>28</formula>
    </cfRule>
  </conditionalFormatting>
  <conditionalFormatting sqref="H1009:O1009 H977:O977 H945:O945 H913:O913 H881:O881 H849:O849 H817:O817 H785:O785 H753:O753 H721:O721 H657:O657 H625:O625 H593:O593 H561:O561 H529:O529 H465:O465 H433:O433 H401:O401 H369:O369 H337:O337">
    <cfRule type="cellIs" dxfId="3137" priority="1922" operator="between">
      <formula>29</formula>
      <formula>32</formula>
    </cfRule>
  </conditionalFormatting>
  <conditionalFormatting sqref="Q1009 Q977 Q945 Q913 Q881 Q849 Q817 Q785 Q753 Q721 Q657 Q625 Q593 Q561 Q529 Q465 Q433 Q401 Q369 Q337">
    <cfRule type="cellIs" dxfId="3136" priority="1921" operator="between">
      <formula>1</formula>
      <formula>4</formula>
    </cfRule>
  </conditionalFormatting>
  <conditionalFormatting sqref="Q1009 Q977 Q945 Q913 Q881 Q849 Q817 Q785 Q753 Q721 Q657 Q625 Q593 Q561 Q529 Q465 Q433 Q401 Q369 Q337">
    <cfRule type="cellIs" dxfId="3135" priority="1920" operator="between">
      <formula>5</formula>
      <formula>8</formula>
    </cfRule>
  </conditionalFormatting>
  <conditionalFormatting sqref="Q1009 Q977 Q945 Q913 Q881 Q849 Q817 Q785 Q753 Q721 Q657 Q625 Q593 Q561 Q529 Q465 Q433 Q401 Q369 Q337">
    <cfRule type="cellIs" dxfId="3134" priority="1919" operator="between">
      <formula>9</formula>
      <formula>12</formula>
    </cfRule>
  </conditionalFormatting>
  <conditionalFormatting sqref="Q1009 Q977 Q945 Q913 Q881 Q849 Q817 Q785 Q753 Q721 Q657 Q625 Q593 Q561 Q529 Q465 Q433 Q401 Q369 Q337">
    <cfRule type="cellIs" dxfId="3133" priority="1918" operator="between">
      <formula>13</formula>
      <formula>16</formula>
    </cfRule>
  </conditionalFormatting>
  <conditionalFormatting sqref="Q1009 Q977 Q945 Q913 Q881 Q849 Q817 Q785 Q753 Q721 Q657 Q625 Q593 Q561 Q529 Q465 Q433 Q401 Q369 Q337">
    <cfRule type="cellIs" dxfId="3132" priority="1917" operator="between">
      <formula>17</formula>
      <formula>20</formula>
    </cfRule>
  </conditionalFormatting>
  <conditionalFormatting sqref="Q1009 Q977 Q945 Q913 Q881 Q849 Q817 Q785 Q753 Q721 Q657 Q625 Q593 Q561 Q529 Q465 Q433 Q401 Q369 Q337">
    <cfRule type="cellIs" dxfId="3131" priority="1916" operator="between">
      <formula>21</formula>
      <formula>24</formula>
    </cfRule>
  </conditionalFormatting>
  <conditionalFormatting sqref="Q1009 Q977 Q945 Q913 Q881 Q849 Q817 Q785 Q753 Q721 Q657 Q625 Q593 Q561 Q529 Q465 Q433 Q401 Q369 Q337">
    <cfRule type="cellIs" dxfId="3130" priority="1915" operator="between">
      <formula>25</formula>
      <formula>28</formula>
    </cfRule>
  </conditionalFormatting>
  <conditionalFormatting sqref="Q1009 Q977 Q945 Q913 Q881 Q849 Q817 Q785 Q753 Q721 Q657 Q625 Q593 Q561 Q529 Q465 Q433 Q401 Q369 Q337">
    <cfRule type="cellIs" dxfId="3129" priority="1914" operator="between">
      <formula>29</formula>
      <formula>32</formula>
    </cfRule>
  </conditionalFormatting>
  <conditionalFormatting sqref="R1009:S1009 R977:S977 R945:S945 R913:S913 R881:S881 R849:S849 R817:S817 R785:S785 R753:S753 R721:S721 R657:S657 R625:S625 R593:S593 R561:S561 R529:S529 R465:S465 R433:S433 R401:S401 R369:S369 R337:S337">
    <cfRule type="cellIs" dxfId="3128" priority="1913" operator="between">
      <formula>1</formula>
      <formula>4</formula>
    </cfRule>
  </conditionalFormatting>
  <conditionalFormatting sqref="R1009:S1009 R977:S977 R945:S945 R913:S913 R881:S881 R849:S849 R817:S817 R785:S785 R753:S753 R721:S721 R657:S657 R625:S625 R593:S593 R561:S561 R529:S529 R465:S465 R433:S433 R401:S401 R369:S369 R337:S337">
    <cfRule type="cellIs" dxfId="3127" priority="1912" operator="between">
      <formula>5</formula>
      <formula>8</formula>
    </cfRule>
  </conditionalFormatting>
  <conditionalFormatting sqref="R1009:S1009 R977:S977 R945:S945 R913:S913 R881:S881 R849:S849 R817:S817 R785:S785 R753:S753 R721:S721 R657:S657 R625:S625 R593:S593 R561:S561 R529:S529 R465:S465 R433:S433 R401:S401 R369:S369 R337:S337">
    <cfRule type="cellIs" dxfId="3126" priority="1911" operator="between">
      <formula>9</formula>
      <formula>12</formula>
    </cfRule>
  </conditionalFormatting>
  <conditionalFormatting sqref="R1009:S1009 R977:S977 R945:S945 R913:S913 R881:S881 R849:S849 R817:S817 R785:S785 R753:S753 R721:S721 R657:S657 R625:S625 R593:S593 R561:S561 R529:S529 R465:S465 R433:S433 R401:S401 R369:S369 R337:S337">
    <cfRule type="cellIs" dxfId="3125" priority="1910" operator="between">
      <formula>13</formula>
      <formula>16</formula>
    </cfRule>
  </conditionalFormatting>
  <conditionalFormatting sqref="R1009:S1009 R977:S977 R945:S945 R913:S913 R881:S881 R849:S849 R817:S817 R785:S785 R753:S753 R721:S721 R657:S657 R625:S625 R593:S593 R561:S561 R529:S529 R465:S465 R433:S433 R401:S401 R369:S369 R337:S337">
    <cfRule type="cellIs" dxfId="3124" priority="1909" operator="between">
      <formula>17</formula>
      <formula>20</formula>
    </cfRule>
  </conditionalFormatting>
  <conditionalFormatting sqref="R1009:S1009 R977:S977 R945:S945 R913:S913 R881:S881 R849:S849 R817:S817 R785:S785 R753:S753 R721:S721 R657:S657 R625:S625 R593:S593 R561:S561 R529:S529 R465:S465 R433:S433 R401:S401 R369:S369 R337:S337">
    <cfRule type="cellIs" dxfId="3123" priority="1908" operator="between">
      <formula>21</formula>
      <formula>24</formula>
    </cfRule>
  </conditionalFormatting>
  <conditionalFormatting sqref="R1009:S1009 R977:S977 R945:S945 R913:S913 R881:S881 R849:S849 R817:S817 R785:S785 R753:S753 R721:S721 R657:S657 R625:S625 R593:S593 R561:S561 R529:S529 R465:S465 R433:S433 R401:S401 R369:S369 R337:S337">
    <cfRule type="cellIs" dxfId="3122" priority="1907" operator="between">
      <formula>25</formula>
      <formula>28</formula>
    </cfRule>
  </conditionalFormatting>
  <conditionalFormatting sqref="R1009:S1009 R977:S977 R945:S945 R913:S913 R881:S881 R849:S849 R817:S817 R785:S785 R753:S753 R721:S721 R657:S657 R625:S625 R593:S593 R561:S561 R529:S529 R465:S465 R433:S433 R401:S401 R369:S369 R337:S337">
    <cfRule type="cellIs" dxfId="3121" priority="1906" operator="between">
      <formula>29</formula>
      <formula>32</formula>
    </cfRule>
  </conditionalFormatting>
  <conditionalFormatting sqref="U1009 U977 U945 U913 U881 U849 U817 U785 U753 U721 U657 U625 U593 U561 U529 U465 U433 U401 U369 U337">
    <cfRule type="cellIs" dxfId="3120" priority="1905" operator="between">
      <formula>1</formula>
      <formula>4</formula>
    </cfRule>
  </conditionalFormatting>
  <conditionalFormatting sqref="U1009 U977 U945 U913 U881 U849 U817 U785 U753 U721 U657 U625 U593 U561 U529 U465 U433 U401 U369 U337">
    <cfRule type="cellIs" dxfId="3119" priority="1904" operator="between">
      <formula>5</formula>
      <formula>8</formula>
    </cfRule>
  </conditionalFormatting>
  <conditionalFormatting sqref="U1009 U977 U945 U913 U881 U849 U817 U785 U753 U721 U657 U625 U593 U561 U529 U465 U433 U401 U369 U337">
    <cfRule type="cellIs" dxfId="3118" priority="1903" operator="between">
      <formula>9</formula>
      <formula>12</formula>
    </cfRule>
  </conditionalFormatting>
  <conditionalFormatting sqref="U1009 U977 U945 U913 U881 U849 U817 U785 U753 U721 U657 U625 U593 U561 U529 U465 U433 U401 U369 U337">
    <cfRule type="cellIs" dxfId="3117" priority="1902" operator="between">
      <formula>13</formula>
      <formula>16</formula>
    </cfRule>
  </conditionalFormatting>
  <conditionalFormatting sqref="U1009 U977 U945 U913 U881 U849 U817 U785 U753 U721 U657 U625 U593 U561 U529 U465 U433 U401 U369 U337">
    <cfRule type="cellIs" dxfId="3116" priority="1901" operator="between">
      <formula>17</formula>
      <formula>20</formula>
    </cfRule>
  </conditionalFormatting>
  <conditionalFormatting sqref="U1009 U977 U945 U913 U881 U849 U817 U785 U753 U721 U657 U625 U593 U561 U529 U465 U433 U401 U369 U337">
    <cfRule type="cellIs" dxfId="3115" priority="1900" operator="between">
      <formula>21</formula>
      <formula>24</formula>
    </cfRule>
  </conditionalFormatting>
  <conditionalFormatting sqref="U1009 U977 U945 U913 U881 U849 U817 U785 U753 U721 U657 U625 U593 U561 U529 U465 U433 U401 U369 U337">
    <cfRule type="cellIs" dxfId="3114" priority="1899" operator="between">
      <formula>25</formula>
      <formula>28</formula>
    </cfRule>
  </conditionalFormatting>
  <conditionalFormatting sqref="U1009 U977 U945 U913 U881 U849 U817 U785 U753 U721 U657 U625 U593 U561 U529 U465 U433 U401 U369 U337">
    <cfRule type="cellIs" dxfId="3113" priority="1898" operator="between">
      <formula>29</formula>
      <formula>32</formula>
    </cfRule>
  </conditionalFormatting>
  <conditionalFormatting sqref="Q1009:S1009 Q977:S977 Q945:S945 Q913:S913 Q881:S881 Q849:S849 Q817:S817 Q785:S785 Q753:S753 Q721:S721 Q657:S657 Q625:S625 Q593:S593 Q561:S561 Q529:S529 Q465:S465 Q433:S433 Q401:S401 Q369:S369 Q337:S337">
    <cfRule type="cellIs" dxfId="3112" priority="1890" operator="between">
      <formula>29</formula>
      <formula>32</formula>
    </cfRule>
    <cfRule type="cellIs" dxfId="3111" priority="1891" operator="between">
      <formula>25</formula>
      <formula>28</formula>
    </cfRule>
    <cfRule type="cellIs" dxfId="3110" priority="1892" operator="between">
      <formula>21</formula>
      <formula>24</formula>
    </cfRule>
    <cfRule type="cellIs" dxfId="3109" priority="1893" operator="between">
      <formula>17</formula>
      <formula>20</formula>
    </cfRule>
    <cfRule type="cellIs" dxfId="3108" priority="1894" operator="between">
      <formula>13</formula>
      <formula>16</formula>
    </cfRule>
    <cfRule type="cellIs" dxfId="3107" priority="1895" operator="between">
      <formula>9</formula>
      <formula>12</formula>
    </cfRule>
    <cfRule type="cellIs" dxfId="3106" priority="1896" operator="between">
      <formula>5</formula>
      <formula>8</formula>
    </cfRule>
    <cfRule type="cellIs" dxfId="3105" priority="1897" operator="between">
      <formula>1</formula>
      <formula>4</formula>
    </cfRule>
  </conditionalFormatting>
  <conditionalFormatting sqref="H979:O979 H947:O947 H915:O915 H883:O883 H851:O851 H787:O787 H755:O755 H659:O659 H595:O595 H563:O563 H499:O499 H467:O467 H403:O403">
    <cfRule type="cellIs" dxfId="3104" priority="1889" operator="between">
      <formula>1</formula>
      <formula>4</formula>
    </cfRule>
  </conditionalFormatting>
  <conditionalFormatting sqref="H979:O979 H947:O947 H915:O915 H883:O883 H851:O851 H787:O787 H755:O755 H659:O659 H595:O595 H563:O563 H499:O499 H467:O467 H403:O403">
    <cfRule type="cellIs" dxfId="3103" priority="1888" operator="between">
      <formula>5</formula>
      <formula>8</formula>
    </cfRule>
  </conditionalFormatting>
  <conditionalFormatting sqref="H979:O979 H947:O947 H915:O915 H883:O883 H851:O851 H787:O787 H755:O755 H659:O659 H595:O595 H563:O563 H499:O499 H467:O467 H403:O403">
    <cfRule type="cellIs" dxfId="3102" priority="1887" operator="between">
      <formula>9</formula>
      <formula>12</formula>
    </cfRule>
  </conditionalFormatting>
  <conditionalFormatting sqref="H979:O979 H947:O947 H915:O915 H883:O883 H851:O851 H787:O787 H755:O755 H659:O659 H595:O595 H563:O563 H499:O499 H467:O467 H403:O403">
    <cfRule type="cellIs" dxfId="3101" priority="1886" operator="between">
      <formula>13</formula>
      <formula>16</formula>
    </cfRule>
  </conditionalFormatting>
  <conditionalFormatting sqref="H979:O979 H947:O947 H915:O915 H883:O883 H851:O851 H787:O787 H755:O755 H659:O659 H595:O595 H563:O563 H499:O499 H467:O467 H403:O403">
    <cfRule type="cellIs" dxfId="3100" priority="1885" operator="between">
      <formula>17</formula>
      <formula>20</formula>
    </cfRule>
  </conditionalFormatting>
  <conditionalFormatting sqref="H979:O979 H947:O947 H915:O915 H883:O883 H851:O851 H787:O787 H755:O755 H659:O659 H595:O595 H563:O563 H499:O499 H467:O467 H403:O403">
    <cfRule type="cellIs" dxfId="3099" priority="1884" operator="between">
      <formula>21</formula>
      <formula>24</formula>
    </cfRule>
  </conditionalFormatting>
  <conditionalFormatting sqref="H979:O979 H947:O947 H915:O915 H883:O883 H851:O851 H787:O787 H755:O755 H659:O659 H595:O595 H563:O563 H499:O499 H467:O467 H403:O403">
    <cfRule type="cellIs" dxfId="3098" priority="1883" operator="between">
      <formula>25</formula>
      <formula>28</formula>
    </cfRule>
  </conditionalFormatting>
  <conditionalFormatting sqref="H979:O979 H947:O947 H915:O915 H883:O883 H851:O851 H787:O787 H755:O755 H659:O659 H595:O595 H563:O563 H499:O499 H467:O467 H403:O403">
    <cfRule type="cellIs" dxfId="3097" priority="1882" operator="between">
      <formula>29</formula>
      <formula>32</formula>
    </cfRule>
  </conditionalFormatting>
  <conditionalFormatting sqref="Q979 Q947 Q915 Q883 Q851 Q787 Q755 Q659 Q595 Q563 Q499 Q467 Q403">
    <cfRule type="cellIs" dxfId="3096" priority="1881" operator="between">
      <formula>1</formula>
      <formula>4</formula>
    </cfRule>
  </conditionalFormatting>
  <conditionalFormatting sqref="Q979 Q947 Q915 Q883 Q851 Q787 Q755 Q659 Q595 Q563 Q499 Q467 Q403">
    <cfRule type="cellIs" dxfId="3095" priority="1880" operator="between">
      <formula>5</formula>
      <formula>8</formula>
    </cfRule>
  </conditionalFormatting>
  <conditionalFormatting sqref="Q979 Q947 Q915 Q883 Q851 Q787 Q755 Q659 Q595 Q563 Q499 Q467 Q403">
    <cfRule type="cellIs" dxfId="3094" priority="1879" operator="between">
      <formula>9</formula>
      <formula>12</formula>
    </cfRule>
  </conditionalFormatting>
  <conditionalFormatting sqref="Q979 Q947 Q915 Q883 Q851 Q787 Q755 Q659 Q595 Q563 Q499 Q467 Q403">
    <cfRule type="cellIs" dxfId="3093" priority="1878" operator="between">
      <formula>13</formula>
      <formula>16</formula>
    </cfRule>
  </conditionalFormatting>
  <conditionalFormatting sqref="Q979 Q947 Q915 Q883 Q851 Q787 Q755 Q659 Q595 Q563 Q499 Q467 Q403">
    <cfRule type="cellIs" dxfId="3092" priority="1877" operator="between">
      <formula>17</formula>
      <formula>20</formula>
    </cfRule>
  </conditionalFormatting>
  <conditionalFormatting sqref="Q979 Q947 Q915 Q883 Q851 Q787 Q755 Q659 Q595 Q563 Q499 Q467 Q403">
    <cfRule type="cellIs" dxfId="3091" priority="1876" operator="between">
      <formula>21</formula>
      <formula>24</formula>
    </cfRule>
  </conditionalFormatting>
  <conditionalFormatting sqref="Q979 Q947 Q915 Q883 Q851 Q787 Q755 Q659 Q595 Q563 Q499 Q467 Q403">
    <cfRule type="cellIs" dxfId="3090" priority="1875" operator="between">
      <formula>25</formula>
      <formula>28</formula>
    </cfRule>
  </conditionalFormatting>
  <conditionalFormatting sqref="Q979 Q947 Q915 Q883 Q851 Q787 Q755 Q659 Q595 Q563 Q499 Q467 Q403">
    <cfRule type="cellIs" dxfId="3089" priority="1874" operator="between">
      <formula>29</formula>
      <formula>32</formula>
    </cfRule>
  </conditionalFormatting>
  <conditionalFormatting sqref="R979:S979 R947:S947 R915:S915 R883:S883 R851:S851 R787:S787 R755:S755 R659:S659 R595:S595 R563:S563 R499:S499 R467:S467 R403:S403">
    <cfRule type="cellIs" dxfId="3088" priority="1873" operator="between">
      <formula>1</formula>
      <formula>4</formula>
    </cfRule>
  </conditionalFormatting>
  <conditionalFormatting sqref="R979:S979 R947:S947 R915:S915 R883:S883 R851:S851 R787:S787 R755:S755 R659:S659 R595:S595 R563:S563 R499:S499 R467:S467 R403:S403">
    <cfRule type="cellIs" dxfId="3087" priority="1872" operator="between">
      <formula>5</formula>
      <formula>8</formula>
    </cfRule>
  </conditionalFormatting>
  <conditionalFormatting sqref="R979:S979 R947:S947 R915:S915 R883:S883 R851:S851 R787:S787 R755:S755 R659:S659 R595:S595 R563:S563 R499:S499 R467:S467 R403:S403">
    <cfRule type="cellIs" dxfId="3086" priority="1871" operator="between">
      <formula>9</formula>
      <formula>12</formula>
    </cfRule>
  </conditionalFormatting>
  <conditionalFormatting sqref="R979:S979 R947:S947 R915:S915 R883:S883 R851:S851 R787:S787 R755:S755 R659:S659 R595:S595 R563:S563 R499:S499 R467:S467 R403:S403">
    <cfRule type="cellIs" dxfId="3085" priority="1870" operator="between">
      <formula>13</formula>
      <formula>16</formula>
    </cfRule>
  </conditionalFormatting>
  <conditionalFormatting sqref="R979:S979 R947:S947 R915:S915 R883:S883 R851:S851 R787:S787 R755:S755 R659:S659 R595:S595 R563:S563 R499:S499 R467:S467 R403:S403">
    <cfRule type="cellIs" dxfId="3084" priority="1869" operator="between">
      <formula>17</formula>
      <formula>20</formula>
    </cfRule>
  </conditionalFormatting>
  <conditionalFormatting sqref="R979:S979 R947:S947 R915:S915 R883:S883 R851:S851 R787:S787 R755:S755 R659:S659 R595:S595 R563:S563 R499:S499 R467:S467 R403:S403">
    <cfRule type="cellIs" dxfId="3083" priority="1868" operator="between">
      <formula>21</formula>
      <formula>24</formula>
    </cfRule>
  </conditionalFormatting>
  <conditionalFormatting sqref="R979:S979 R947:S947 R915:S915 R883:S883 R851:S851 R787:S787 R755:S755 R659:S659 R595:S595 R563:S563 R499:S499 R467:S467 R403:S403">
    <cfRule type="cellIs" dxfId="3082" priority="1867" operator="between">
      <formula>25</formula>
      <formula>28</formula>
    </cfRule>
  </conditionalFormatting>
  <conditionalFormatting sqref="R979:S979 R947:S947 R915:S915 R883:S883 R851:S851 R787:S787 R755:S755 R659:S659 R595:S595 R563:S563 R499:S499 R467:S467 R403:S403">
    <cfRule type="cellIs" dxfId="3081" priority="1866" operator="between">
      <formula>29</formula>
      <formula>32</formula>
    </cfRule>
  </conditionalFormatting>
  <conditionalFormatting sqref="U979 U947 U915 U883 U851 U787 U755 U659 U595 U563 U499 U467 U403">
    <cfRule type="cellIs" dxfId="3080" priority="1865" operator="between">
      <formula>1</formula>
      <formula>4</formula>
    </cfRule>
  </conditionalFormatting>
  <conditionalFormatting sqref="U979 U947 U915 U883 U851 U787 U755 U659 U595 U563 U499 U467 U403">
    <cfRule type="cellIs" dxfId="3079" priority="1864" operator="between">
      <formula>5</formula>
      <formula>8</formula>
    </cfRule>
  </conditionalFormatting>
  <conditionalFormatting sqref="U979 U947 U915 U883 U851 U787 U755 U659 U595 U563 U499 U467 U403">
    <cfRule type="cellIs" dxfId="3078" priority="1863" operator="between">
      <formula>9</formula>
      <formula>12</formula>
    </cfRule>
  </conditionalFormatting>
  <conditionalFormatting sqref="U979 U947 U915 U883 U851 U787 U755 U659 U595 U563 U499 U467 U403">
    <cfRule type="cellIs" dxfId="3077" priority="1862" operator="between">
      <formula>13</formula>
      <formula>16</formula>
    </cfRule>
  </conditionalFormatting>
  <conditionalFormatting sqref="U979 U947 U915 U883 U851 U787 U755 U659 U595 U563 U499 U467 U403">
    <cfRule type="cellIs" dxfId="3076" priority="1861" operator="between">
      <formula>17</formula>
      <formula>20</formula>
    </cfRule>
  </conditionalFormatting>
  <conditionalFormatting sqref="U979 U947 U915 U883 U851 U787 U755 U659 U595 U563 U499 U467 U403">
    <cfRule type="cellIs" dxfId="3075" priority="1860" operator="between">
      <formula>21</formula>
      <formula>24</formula>
    </cfRule>
  </conditionalFormatting>
  <conditionalFormatting sqref="U979 U947 U915 U883 U851 U787 U755 U659 U595 U563 U499 U467 U403">
    <cfRule type="cellIs" dxfId="3074" priority="1859" operator="between">
      <formula>25</formula>
      <formula>28</formula>
    </cfRule>
  </conditionalFormatting>
  <conditionalFormatting sqref="U979 U947 U915 U883 U851 U787 U755 U659 U595 U563 U499 U467 U403">
    <cfRule type="cellIs" dxfId="3073" priority="1858" operator="between">
      <formula>29</formula>
      <formula>32</formula>
    </cfRule>
  </conditionalFormatting>
  <conditionalFormatting sqref="Q979:S979 Q947:S947 Q915:S915 Q883:S883 Q851:S851 Q787:S787 Q755:S755 Q659:S659 Q595:S595 Q563:S563 Q499:S499 Q467:S467 Q403:S403">
    <cfRule type="cellIs" dxfId="3072" priority="1850" operator="between">
      <formula>29</formula>
      <formula>32</formula>
    </cfRule>
    <cfRule type="cellIs" dxfId="3071" priority="1851" operator="between">
      <formula>25</formula>
      <formula>28</formula>
    </cfRule>
    <cfRule type="cellIs" dxfId="3070" priority="1852" operator="between">
      <formula>21</formula>
      <formula>24</formula>
    </cfRule>
    <cfRule type="cellIs" dxfId="3069" priority="1853" operator="between">
      <formula>17</formula>
      <formula>20</formula>
    </cfRule>
    <cfRule type="cellIs" dxfId="3068" priority="1854" operator="between">
      <formula>13</formula>
      <formula>16</formula>
    </cfRule>
    <cfRule type="cellIs" dxfId="3067" priority="1855" operator="between">
      <formula>9</formula>
      <formula>12</formula>
    </cfRule>
    <cfRule type="cellIs" dxfId="3066" priority="1856" operator="between">
      <formula>5</formula>
      <formula>8</formula>
    </cfRule>
    <cfRule type="cellIs" dxfId="3065" priority="1857" operator="between">
      <formula>1</formula>
      <formula>4</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64" priority="1849" operator="between">
      <formula>1</formula>
      <formula>4</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63" priority="1848" operator="between">
      <formula>5</formula>
      <formula>8</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62" priority="1847" operator="between">
      <formula>9</formula>
      <formula>12</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61" priority="1846" operator="between">
      <formula>13</formula>
      <formula>16</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60" priority="1845" operator="between">
      <formula>17</formula>
      <formula>20</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59" priority="1844" operator="between">
      <formula>21</formula>
      <formula>24</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58" priority="1843" operator="between">
      <formula>25</formula>
      <formula>28</formula>
    </cfRule>
  </conditionalFormatting>
  <conditionalFormatting sqref="H1002:O1002 H970:O970 H938:O938 H906:O906 H874:O874 H842:O842 H810:O810 H778:O778 H746:O746 H714:O714 H682:O682 H650:O650 H618:O618 H586:O586 H554:O554 H522:O522 H490:O490 H458:O458 H426:O426 H394:O394 H362:O362 H330:O330">
    <cfRule type="cellIs" dxfId="3057" priority="1842" operator="between">
      <formula>29</formula>
      <formula>32</formula>
    </cfRule>
  </conditionalFormatting>
  <conditionalFormatting sqref="Q1002 Q970 Q938 Q906 Q874 Q842 Q810 Q778 Q746 Q714 Q682 Q650 Q618 Q586 Q554 Q522 Q490 Q458 Q426 Q394 Q362 Q330">
    <cfRule type="cellIs" dxfId="3056" priority="1841" operator="between">
      <formula>1</formula>
      <formula>4</formula>
    </cfRule>
  </conditionalFormatting>
  <conditionalFormatting sqref="Q1002 Q970 Q938 Q906 Q874 Q842 Q810 Q778 Q746 Q714 Q682 Q650 Q618 Q586 Q554 Q522 Q490 Q458 Q426 Q394 Q362 Q330">
    <cfRule type="cellIs" dxfId="3055" priority="1840" operator="between">
      <formula>5</formula>
      <formula>8</formula>
    </cfRule>
  </conditionalFormatting>
  <conditionalFormatting sqref="Q1002 Q970 Q938 Q906 Q874 Q842 Q810 Q778 Q746 Q714 Q682 Q650 Q618 Q586 Q554 Q522 Q490 Q458 Q426 Q394 Q362 Q330">
    <cfRule type="cellIs" dxfId="3054" priority="1839" operator="between">
      <formula>9</formula>
      <formula>12</formula>
    </cfRule>
  </conditionalFormatting>
  <conditionalFormatting sqref="Q1002 Q970 Q938 Q906 Q874 Q842 Q810 Q778 Q746 Q714 Q682 Q650 Q618 Q586 Q554 Q522 Q490 Q458 Q426 Q394 Q362 Q330">
    <cfRule type="cellIs" dxfId="3053" priority="1838" operator="between">
      <formula>13</formula>
      <formula>16</formula>
    </cfRule>
  </conditionalFormatting>
  <conditionalFormatting sqref="Q1002 Q970 Q938 Q906 Q874 Q842 Q810 Q778 Q746 Q714 Q682 Q650 Q618 Q586 Q554 Q522 Q490 Q458 Q426 Q394 Q362 Q330">
    <cfRule type="cellIs" dxfId="3052" priority="1837" operator="between">
      <formula>17</formula>
      <formula>20</formula>
    </cfRule>
  </conditionalFormatting>
  <conditionalFormatting sqref="Q1002 Q970 Q938 Q906 Q874 Q842 Q810 Q778 Q746 Q714 Q682 Q650 Q618 Q586 Q554 Q522 Q490 Q458 Q426 Q394 Q362 Q330">
    <cfRule type="cellIs" dxfId="3051" priority="1836" operator="between">
      <formula>21</formula>
      <formula>24</formula>
    </cfRule>
  </conditionalFormatting>
  <conditionalFormatting sqref="Q1002 Q970 Q938 Q906 Q874 Q842 Q810 Q778 Q746 Q714 Q682 Q650 Q618 Q586 Q554 Q522 Q490 Q458 Q426 Q394 Q362 Q330">
    <cfRule type="cellIs" dxfId="3050" priority="1835" operator="between">
      <formula>25</formula>
      <formula>28</formula>
    </cfRule>
  </conditionalFormatting>
  <conditionalFormatting sqref="Q1002 Q970 Q938 Q906 Q874 Q842 Q810 Q778 Q746 Q714 Q682 Q650 Q618 Q586 Q554 Q522 Q490 Q458 Q426 Q394 Q362 Q330">
    <cfRule type="cellIs" dxfId="3049" priority="1834" operator="between">
      <formula>29</formula>
      <formula>32</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8" priority="1833" operator="between">
      <formula>1</formula>
      <formula>4</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7" priority="1832" operator="between">
      <formula>5</formula>
      <formula>8</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6" priority="1831" operator="between">
      <formula>9</formula>
      <formula>12</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5" priority="1830" operator="between">
      <formula>13</formula>
      <formula>16</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4" priority="1829" operator="between">
      <formula>17</formula>
      <formula>20</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3" priority="1828" operator="between">
      <formula>21</formula>
      <formula>24</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2" priority="1827" operator="between">
      <formula>25</formula>
      <formula>28</formula>
    </cfRule>
  </conditionalFormatting>
  <conditionalFormatting sqref="R1002:S1002 R970:S970 R938:S938 R906:S906 R874:S874 R842:S842 R810:S810 R778:S778 R746:S746 R714:S714 R682:S682 R650:S650 R618:S618 R586:S586 R554:S554 R522:S522 R490:S490 R458:S458 R426:S426 R394:S394 R362:S362 R330:S330">
    <cfRule type="cellIs" dxfId="3041" priority="1826" operator="between">
      <formula>29</formula>
      <formula>32</formula>
    </cfRule>
  </conditionalFormatting>
  <conditionalFormatting sqref="U1002 U970 U938 U906 U874 U842 U810 U778 U746 U714 U682 U650 U618 U586 U554 U522 U490 U458 U426 U394 U362 U330">
    <cfRule type="cellIs" dxfId="3040" priority="1825" operator="between">
      <formula>1</formula>
      <formula>4</formula>
    </cfRule>
  </conditionalFormatting>
  <conditionalFormatting sqref="U1002 U970 U938 U906 U874 U842 U810 U778 U746 U714 U682 U650 U618 U586 U554 U522 U490 U458 U426 U394 U362 U330">
    <cfRule type="cellIs" dxfId="3039" priority="1824" operator="between">
      <formula>5</formula>
      <formula>8</formula>
    </cfRule>
  </conditionalFormatting>
  <conditionalFormatting sqref="U1002 U970 U938 U906 U874 U842 U810 U778 U746 U714 U682 U650 U618 U586 U554 U522 U490 U458 U426 U394 U362 U330">
    <cfRule type="cellIs" dxfId="3038" priority="1823" operator="between">
      <formula>9</formula>
      <formula>12</formula>
    </cfRule>
  </conditionalFormatting>
  <conditionalFormatting sqref="U1002 U970 U938 U906 U874 U842 U810 U778 U746 U714 U682 U650 U618 U586 U554 U522 U490 U458 U426 U394 U362 U330">
    <cfRule type="cellIs" dxfId="3037" priority="1822" operator="between">
      <formula>13</formula>
      <formula>16</formula>
    </cfRule>
  </conditionalFormatting>
  <conditionalFormatting sqref="U1002 U970 U938 U906 U874 U842 U810 U778 U746 U714 U682 U650 U618 U586 U554 U522 U490 U458 U426 U394 U362 U330">
    <cfRule type="cellIs" dxfId="3036" priority="1821" operator="between">
      <formula>17</formula>
      <formula>20</formula>
    </cfRule>
  </conditionalFormatting>
  <conditionalFormatting sqref="U1002 U970 U938 U906 U874 U842 U810 U778 U746 U714 U682 U650 U618 U586 U554 U522 U490 U458 U426 U394 U362 U330">
    <cfRule type="cellIs" dxfId="3035" priority="1820" operator="between">
      <formula>21</formula>
      <formula>24</formula>
    </cfRule>
  </conditionalFormatting>
  <conditionalFormatting sqref="U1002 U970 U938 U906 U874 U842 U810 U778 U746 U714 U682 U650 U618 U586 U554 U522 U490 U458 U426 U394 U362 U330">
    <cfRule type="cellIs" dxfId="3034" priority="1819" operator="between">
      <formula>25</formula>
      <formula>28</formula>
    </cfRule>
  </conditionalFormatting>
  <conditionalFormatting sqref="U1002 U970 U938 U906 U874 U842 U810 U778 U746 U714 U682 U650 U618 U586 U554 U522 U490 U458 U426 U394 U362 U330">
    <cfRule type="cellIs" dxfId="3033" priority="1818" operator="between">
      <formula>29</formula>
      <formula>32</formula>
    </cfRule>
  </conditionalFormatting>
  <conditionalFormatting sqref="Q1002:S1002 Q970:S970 Q938:S938 Q906:S906 Q874:S874 Q842:S842 Q810:S810 Q778:S778 Q746:S746 Q714:S714 Q682:S682 Q650:S650 Q618:S618 Q586:S586 Q554:S554 Q522:S522 Q490:S490 Q458:S458 Q426:S426 Q394:S394 Q362:S362 Q330:S330">
    <cfRule type="cellIs" dxfId="3032" priority="1810" operator="between">
      <formula>29</formula>
      <formula>32</formula>
    </cfRule>
    <cfRule type="cellIs" dxfId="3031" priority="1811" operator="between">
      <formula>25</formula>
      <formula>28</formula>
    </cfRule>
    <cfRule type="cellIs" dxfId="3030" priority="1812" operator="between">
      <formula>21</formula>
      <formula>24</formula>
    </cfRule>
    <cfRule type="cellIs" dxfId="3029" priority="1813" operator="between">
      <formula>17</formula>
      <formula>20</formula>
    </cfRule>
    <cfRule type="cellIs" dxfId="3028" priority="1814" operator="between">
      <formula>13</formula>
      <formula>16</formula>
    </cfRule>
    <cfRule type="cellIs" dxfId="3027" priority="1815" operator="between">
      <formula>9</formula>
      <formula>12</formula>
    </cfRule>
    <cfRule type="cellIs" dxfId="3026" priority="1816" operator="between">
      <formula>5</formula>
      <formula>8</formula>
    </cfRule>
    <cfRule type="cellIs" dxfId="3025" priority="1817" operator="between">
      <formula>1</formula>
      <formula>4</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24" priority="1809" operator="between">
      <formula>1</formula>
      <formula>4</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23" priority="1808" operator="between">
      <formula>5</formula>
      <formula>8</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22" priority="1807" operator="between">
      <formula>9</formula>
      <formula>12</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21" priority="1806" operator="between">
      <formula>13</formula>
      <formula>16</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20" priority="1805" operator="between">
      <formula>17</formula>
      <formula>20</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19" priority="1804" operator="between">
      <formula>21</formula>
      <formula>24</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18" priority="1803" operator="between">
      <formula>25</formula>
      <formula>28</formula>
    </cfRule>
  </conditionalFormatting>
  <conditionalFormatting sqref="H1012:O1012 H980:O980 H948:O948 H916:O916 H884:O884 H852:O852 H820:O820 H788:O788 H756:O756 H724:O724 H692:O692 H660:O660 H628:O628 H596:O596 H564:O564 H532:O532 H500:O500 H468:O468 H404:O404 H372:O372 H340:O340">
    <cfRule type="cellIs" dxfId="3017" priority="1802" operator="between">
      <formula>29</formula>
      <formula>32</formula>
    </cfRule>
  </conditionalFormatting>
  <conditionalFormatting sqref="Q1012 Q980 Q948 Q916 Q884 Q852 Q820 Q788 Q756 Q724 Q692 Q660 Q628 Q596 Q564 Q500 Q468 Q404 Q372 Q340 Q531:Q532">
    <cfRule type="cellIs" dxfId="3016" priority="1801" operator="between">
      <formula>1</formula>
      <formula>4</formula>
    </cfRule>
  </conditionalFormatting>
  <conditionalFormatting sqref="Q1012 Q980 Q948 Q916 Q884 Q852 Q820 Q788 Q756 Q724 Q692 Q660 Q628 Q596 Q564 Q500 Q468 Q404 Q372 Q340 Q531:Q532">
    <cfRule type="cellIs" dxfId="3015" priority="1800" operator="between">
      <formula>5</formula>
      <formula>8</formula>
    </cfRule>
  </conditionalFormatting>
  <conditionalFormatting sqref="Q1012 Q980 Q948 Q916 Q884 Q852 Q820 Q788 Q756 Q724 Q692 Q660 Q628 Q596 Q564 Q500 Q468 Q404 Q372 Q340 Q531:Q532">
    <cfRule type="cellIs" dxfId="3014" priority="1799" operator="between">
      <formula>9</formula>
      <formula>12</formula>
    </cfRule>
  </conditionalFormatting>
  <conditionalFormatting sqref="Q1012 Q980 Q948 Q916 Q884 Q852 Q820 Q788 Q756 Q724 Q692 Q660 Q628 Q596 Q564 Q500 Q468 Q404 Q372 Q340 Q531:Q532">
    <cfRule type="cellIs" dxfId="3013" priority="1798" operator="between">
      <formula>13</formula>
      <formula>16</formula>
    </cfRule>
  </conditionalFormatting>
  <conditionalFormatting sqref="Q1012 Q980 Q948 Q916 Q884 Q852 Q820 Q788 Q756 Q724 Q692 Q660 Q628 Q596 Q564 Q500 Q468 Q404 Q372 Q340 Q531:Q532">
    <cfRule type="cellIs" dxfId="3012" priority="1797" operator="between">
      <formula>17</formula>
      <formula>20</formula>
    </cfRule>
  </conditionalFormatting>
  <conditionalFormatting sqref="Q1012 Q980 Q948 Q916 Q884 Q852 Q820 Q788 Q756 Q724 Q692 Q660 Q628 Q596 Q564 Q500 Q468 Q404 Q372 Q340 Q531:Q532">
    <cfRule type="cellIs" dxfId="3011" priority="1796" operator="between">
      <formula>21</formula>
      <formula>24</formula>
    </cfRule>
  </conditionalFormatting>
  <conditionalFormatting sqref="Q1012 Q980 Q948 Q916 Q884 Q852 Q820 Q788 Q756 Q724 Q692 Q660 Q628 Q596 Q564 Q500 Q468 Q404 Q372 Q340 Q531:Q532">
    <cfRule type="cellIs" dxfId="3010" priority="1795" operator="between">
      <formula>25</formula>
      <formula>28</formula>
    </cfRule>
  </conditionalFormatting>
  <conditionalFormatting sqref="Q1012 Q980 Q948 Q916 Q884 Q852 Q820 Q788 Q756 Q724 Q692 Q660 Q628 Q596 Q564 Q500 Q468 Q404 Q372 Q340 Q531:Q532">
    <cfRule type="cellIs" dxfId="3009" priority="1794" operator="between">
      <formula>29</formula>
      <formula>32</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8" priority="1793" operator="between">
      <formula>1</formula>
      <formula>4</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7" priority="1792" operator="between">
      <formula>5</formula>
      <formula>8</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6" priority="1791" operator="between">
      <formula>9</formula>
      <formula>12</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5" priority="1790" operator="between">
      <formula>13</formula>
      <formula>16</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4" priority="1789" operator="between">
      <formula>17</formula>
      <formula>20</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3" priority="1788" operator="between">
      <formula>21</formula>
      <formula>24</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2" priority="1787" operator="between">
      <formula>25</formula>
      <formula>28</formula>
    </cfRule>
  </conditionalFormatting>
  <conditionalFormatting sqref="R1012:S1012 R980:S980 R948:S948 R916:S916 R884:S884 R852:S852 R820:S820 R788:S788 R756:S756 R724:S724 R692:S692 R660:S660 R628:S628 R596:S596 R564:S564 R532:S532 R500:S500 R468:S468 R404:S404 R372:S372 R340:S340">
    <cfRule type="cellIs" dxfId="3001" priority="1786" operator="between">
      <formula>29</formula>
      <formula>32</formula>
    </cfRule>
  </conditionalFormatting>
  <conditionalFormatting sqref="U1012 U980 U948 U916 U884 U852 U820 U788 U756 U724 U692 U660 U628 U596 U564 U500 U468 U404 U372 U340 U531:U532">
    <cfRule type="cellIs" dxfId="3000" priority="1785" operator="between">
      <formula>1</formula>
      <formula>4</formula>
    </cfRule>
  </conditionalFormatting>
  <conditionalFormatting sqref="U1012 U980 U948 U916 U884 U852 U820 U788 U756 U724 U692 U660 U628 U596 U564 U500 U468 U404 U372 U340 U531:U532">
    <cfRule type="cellIs" dxfId="2999" priority="1784" operator="between">
      <formula>5</formula>
      <formula>8</formula>
    </cfRule>
  </conditionalFormatting>
  <conditionalFormatting sqref="U1012 U980 U948 U916 U884 U852 U820 U788 U756 U724 U692 U660 U628 U596 U564 U500 U468 U404 U372 U340 U531:U532">
    <cfRule type="cellIs" dxfId="2998" priority="1783" operator="between">
      <formula>9</formula>
      <formula>12</formula>
    </cfRule>
  </conditionalFormatting>
  <conditionalFormatting sqref="U1012 U980 U948 U916 U884 U852 U820 U788 U756 U724 U692 U660 U628 U596 U564 U500 U468 U404 U372 U340 U531:U532">
    <cfRule type="cellIs" dxfId="2997" priority="1782" operator="between">
      <formula>13</formula>
      <formula>16</formula>
    </cfRule>
  </conditionalFormatting>
  <conditionalFormatting sqref="U1012 U980 U948 U916 U884 U852 U820 U788 U756 U724 U692 U660 U628 U596 U564 U500 U468 U404 U372 U340 U531:U532">
    <cfRule type="cellIs" dxfId="2996" priority="1781" operator="between">
      <formula>17</formula>
      <formula>20</formula>
    </cfRule>
  </conditionalFormatting>
  <conditionalFormatting sqref="U1012 U980 U948 U916 U884 U852 U820 U788 U756 U724 U692 U660 U628 U596 U564 U500 U468 U404 U372 U340 U531:U532">
    <cfRule type="cellIs" dxfId="2995" priority="1780" operator="between">
      <formula>21</formula>
      <formula>24</formula>
    </cfRule>
  </conditionalFormatting>
  <conditionalFormatting sqref="U1012 U980 U948 U916 U884 U852 U820 U788 U756 U724 U692 U660 U628 U596 U564 U500 U468 U404 U372 U340 U531:U532">
    <cfRule type="cellIs" dxfId="2994" priority="1779" operator="between">
      <formula>25</formula>
      <formula>28</formula>
    </cfRule>
  </conditionalFormatting>
  <conditionalFormatting sqref="U1012 U980 U948 U916 U884 U852 U820 U788 U756 U724 U692 U660 U628 U596 U564 U500 U468 U404 U372 U340 U531:U532">
    <cfRule type="cellIs" dxfId="2993" priority="1778" operator="between">
      <formula>29</formula>
      <formula>32</formula>
    </cfRule>
  </conditionalFormatting>
  <conditionalFormatting sqref="Q1012:S1012 Q980:S980 Q948:S948 Q916:S916 Q884:S884 Q852:S852 Q820:S820 Q788:S788 Q756:S756 Q724:S724 Q692:S692 Q660:S660 Q628:S628 Q596:S596 Q564:S564 Q532:S532 Q500:S500 Q468:S468 Q404:S404 Q372:S372 Q340:S340">
    <cfRule type="cellIs" dxfId="2992" priority="1770" operator="between">
      <formula>29</formula>
      <formula>32</formula>
    </cfRule>
    <cfRule type="cellIs" dxfId="2991" priority="1771" operator="between">
      <formula>25</formula>
      <formula>28</formula>
    </cfRule>
    <cfRule type="cellIs" dxfId="2990" priority="1772" operator="between">
      <formula>21</formula>
      <formula>24</formula>
    </cfRule>
    <cfRule type="cellIs" dxfId="2989" priority="1773" operator="between">
      <formula>17</formula>
      <formula>20</formula>
    </cfRule>
    <cfRule type="cellIs" dxfId="2988" priority="1774" operator="between">
      <formula>13</formula>
      <formula>16</formula>
    </cfRule>
    <cfRule type="cellIs" dxfId="2987" priority="1775" operator="between">
      <formula>9</formula>
      <formula>12</formula>
    </cfRule>
    <cfRule type="cellIs" dxfId="2986" priority="1776" operator="between">
      <formula>5</formula>
      <formula>8</formula>
    </cfRule>
    <cfRule type="cellIs" dxfId="2985" priority="1777" operator="between">
      <formula>1</formula>
      <formula>4</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84" priority="1769" operator="between">
      <formula>1</formula>
      <formula>4</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83" priority="1768" operator="between">
      <formula>5</formula>
      <formula>8</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82" priority="1767" operator="between">
      <formula>9</formula>
      <formula>12</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81" priority="1766" operator="between">
      <formula>13</formula>
      <formula>16</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80" priority="1765" operator="between">
      <formula>17</formula>
      <formula>20</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79" priority="1764" operator="between">
      <formula>21</formula>
      <formula>24</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78" priority="1763" operator="between">
      <formula>25</formula>
      <formula>28</formula>
    </cfRule>
  </conditionalFormatting>
  <conditionalFormatting sqref="H998:O998 H1013:O1013 H966:O966 H981:O981 H934:O934 H949:O949 H902:O902 H917:O917 H870:O870 H885:O885 H838:O838 H853:O853 H806:O806 H821:O821 H774:O774 H789:O789 H742:O742 H710:O710 H725:O725 H678:O678 H693:O693 H646:O646 H661:O661 H614:O614 H629:O629 H582:O582 H597:O597 H550:O550 H565:O565 H518:O518 H533:O533 H486:O486 H501:O501 H454:O454 H469:O469 H422:O422 H437:O437 H390:O390 H405:O405 H373:O373 H326:O326 H341:O341">
    <cfRule type="cellIs" dxfId="2977" priority="1762" operator="between">
      <formula>29</formula>
      <formula>32</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6" priority="1761" operator="between">
      <formula>1</formula>
      <formula>4</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5" priority="1760" operator="between">
      <formula>5</formula>
      <formula>8</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4" priority="1759" operator="between">
      <formula>9</formula>
      <formula>12</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3" priority="1758" operator="between">
      <formula>13</formula>
      <formula>16</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2" priority="1757" operator="between">
      <formula>17</formula>
      <formula>20</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1" priority="1756" operator="between">
      <formula>21</formula>
      <formula>24</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70" priority="1755" operator="between">
      <formula>25</formula>
      <formula>28</formula>
    </cfRule>
  </conditionalFormatting>
  <conditionalFormatting sqref="Q998 Q1013 Q966 Q981 Q934 Q949 Q902 Q917 Q870 Q885 Q838 Q853 Q806 Q821 Q774 Q789 Q742 Q710 Q725 Q678 Q693 Q646 Q661 Q614 Q629 Q582 Q597 Q550 Q565 Q518 Q533 Q486 Q501 Q454 Q469 Q422 Q437 Q390 Q405 Q373 Q326 Q341">
    <cfRule type="cellIs" dxfId="2969" priority="1754" operator="between">
      <formula>29</formula>
      <formula>32</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8" priority="1753" operator="between">
      <formula>1</formula>
      <formula>4</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7" priority="1752" operator="between">
      <formula>5</formula>
      <formula>8</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6" priority="1751" operator="between">
      <formula>9</formula>
      <formula>12</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5" priority="1750" operator="between">
      <formula>13</formula>
      <formula>16</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4" priority="1749" operator="between">
      <formula>17</formula>
      <formula>20</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3" priority="1748" operator="between">
      <formula>21</formula>
      <formula>24</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2" priority="1747" operator="between">
      <formula>25</formula>
      <formula>28</formula>
    </cfRule>
  </conditionalFormatting>
  <conditionalFormatting sqref="R998:S998 R1013:S1013 R966:S966 R981:S981 R934:S934 R949:S949 R902:S902 R917:S917 R870:S870 R885:S885 R838:S838 R853:S853 R806:S806 R821:S821 R774:S774 R789:S789 R742:S742 R710:S710 R725:S725 R678:S678 R693:S693 R646:S646 R661:S661 R614:S614 R629:S629 R582:S582 R597:S597 R550:S550 R565:S565 R518:S518 R533:S533 R486:S486 R501:S501 R454:S454 R469:S469 R422:S422 R437:S437 R390:S390 R405:S405 R373:S373 R326:S326 R341:S341">
    <cfRule type="cellIs" dxfId="2961" priority="1746" operator="between">
      <formula>29</formula>
      <formula>32</formula>
    </cfRule>
  </conditionalFormatting>
  <conditionalFormatting sqref="Q998:S998 Q1013:S1013 Q966:S966 Q981:S981 Q934:S934 Q949:S949 Q902:S902 Q917:S917 Q870:S870 Q885:S885 Q838:S838 Q853:S853 Q806:S806 Q821:S821 Q774:S774 Q789:S789 Q742:S742 Q710:S710 Q725:S725 Q678:S678 Q693:S693 Q646:S646 Q661:S661 Q614:S614 Q629:S629 Q582:S582 Q597:S597 Q550:S550 Q565:S565 Q518:S518 Q533:S533 Q486:S486 Q501:S501 Q454:S454 Q469:S469 Q422:S422 Q437:S437 Q390:S390 Q405:S405 Q373:S373 Q326:S326 Q341:S341">
    <cfRule type="cellIs" dxfId="2960" priority="1730" operator="between">
      <formula>29</formula>
      <formula>32</formula>
    </cfRule>
    <cfRule type="cellIs" dxfId="2959" priority="1731" operator="between">
      <formula>25</formula>
      <formula>28</formula>
    </cfRule>
    <cfRule type="cellIs" dxfId="2958" priority="1732" operator="between">
      <formula>21</formula>
      <formula>24</formula>
    </cfRule>
    <cfRule type="cellIs" dxfId="2957" priority="1733" operator="between">
      <formula>17</formula>
      <formula>20</formula>
    </cfRule>
    <cfRule type="cellIs" dxfId="2956" priority="1734" operator="between">
      <formula>13</formula>
      <formula>16</formula>
    </cfRule>
    <cfRule type="cellIs" dxfId="2955" priority="1735" operator="between">
      <formula>9</formula>
      <formula>12</formula>
    </cfRule>
    <cfRule type="cellIs" dxfId="2954" priority="1736" operator="between">
      <formula>5</formula>
      <formula>8</formula>
    </cfRule>
    <cfRule type="cellIs" dxfId="2953" priority="1737" operator="between">
      <formula>1</formula>
      <formula>4</formula>
    </cfRule>
  </conditionalFormatting>
  <conditionalFormatting sqref="R1004:S1004 R972:S972 R940:S940 R908:S908 R876:S876 R780:S780 R748:S748 R716:S716 R684:S684 R620:S620 R524:S524 R492:S492 R428:S428 R396:S396 R364:S364 R332:S332">
    <cfRule type="cellIs" dxfId="2952" priority="1713" operator="between">
      <formula>1</formula>
      <formula>4</formula>
    </cfRule>
  </conditionalFormatting>
  <conditionalFormatting sqref="R1004:S1004 R972:S972 R940:S940 R908:S908 R876:S876 R780:S780 R748:S748 R716:S716 R684:S684 R620:S620 R524:S524 R492:S492 R428:S428 R396:S396 R364:S364 R332:S332">
    <cfRule type="cellIs" dxfId="2951" priority="1712" operator="between">
      <formula>5</formula>
      <formula>8</formula>
    </cfRule>
  </conditionalFormatting>
  <conditionalFormatting sqref="R1004:S1004 R972:S972 R940:S940 R908:S908 R876:S876 R780:S780 R748:S748 R716:S716 R684:S684 R620:S620 R524:S524 R492:S492 R428:S428 R396:S396 R364:S364 R332:S332">
    <cfRule type="cellIs" dxfId="2950" priority="1711" operator="between">
      <formula>9</formula>
      <formula>12</formula>
    </cfRule>
  </conditionalFormatting>
  <conditionalFormatting sqref="R1004:S1004 R972:S972 R940:S940 R908:S908 R876:S876 R780:S780 R748:S748 R716:S716 R684:S684 R620:S620 R524:S524 R492:S492 R428:S428 R396:S396 R364:S364 R332:S332">
    <cfRule type="cellIs" dxfId="2949" priority="1710" operator="between">
      <formula>13</formula>
      <formula>16</formula>
    </cfRule>
  </conditionalFormatting>
  <conditionalFormatting sqref="R1004:S1004 R972:S972 R940:S940 R908:S908 R876:S876 R780:S780 R748:S748 R716:S716 R684:S684 R620:S620 R524:S524 R492:S492 R428:S428 R396:S396 R364:S364 R332:S332">
    <cfRule type="cellIs" dxfId="2948" priority="1709" operator="between">
      <formula>17</formula>
      <formula>20</formula>
    </cfRule>
  </conditionalFormatting>
  <conditionalFormatting sqref="R1004:S1004 R972:S972 R940:S940 R908:S908 R876:S876 R780:S780 R748:S748 R716:S716 R684:S684 R620:S620 R524:S524 R492:S492 R428:S428 R396:S396 R364:S364 R332:S332">
    <cfRule type="cellIs" dxfId="2947" priority="1708" operator="between">
      <formula>21</formula>
      <formula>24</formula>
    </cfRule>
  </conditionalFormatting>
  <conditionalFormatting sqref="R1004:S1004 R972:S972 R940:S940 R908:S908 R876:S876 R780:S780 R748:S748 R716:S716 R684:S684 R620:S620 R524:S524 R492:S492 R428:S428 R396:S396 R364:S364 R332:S332">
    <cfRule type="cellIs" dxfId="2946" priority="1707" operator="between">
      <formula>25</formula>
      <formula>28</formula>
    </cfRule>
  </conditionalFormatting>
  <conditionalFormatting sqref="R1004:S1004 R972:S972 R940:S940 R908:S908 R876:S876 R780:S780 R748:S748 R716:S716 R684:S684 R620:S620 R524:S524 R492:S492 R428:S428 R396:S396 R364:S364 R332:S332">
    <cfRule type="cellIs" dxfId="2945" priority="1706" operator="between">
      <formula>29</formula>
      <formula>32</formula>
    </cfRule>
  </conditionalFormatting>
  <conditionalFormatting sqref="U1004 U972 U940 U908 U876 U780 U748 U716 U684 U620 U524 U492 U428 U396 U364 U332">
    <cfRule type="cellIs" dxfId="2944" priority="1705" operator="between">
      <formula>1</formula>
      <formula>4</formula>
    </cfRule>
  </conditionalFormatting>
  <conditionalFormatting sqref="U1004 U972 U940 U908 U876 U780 U748 U716 U684 U620 U524 U492 U428 U396 U364 U332">
    <cfRule type="cellIs" dxfId="2943" priority="1704" operator="between">
      <formula>5</formula>
      <formula>8</formula>
    </cfRule>
  </conditionalFormatting>
  <conditionalFormatting sqref="U1004 U972 U940 U908 U876 U780 U748 U716 U684 U620 U524 U492 U428 U396 U364 U332">
    <cfRule type="cellIs" dxfId="2942" priority="1703" operator="between">
      <formula>9</formula>
      <formula>12</formula>
    </cfRule>
  </conditionalFormatting>
  <conditionalFormatting sqref="U1004 U972 U940 U908 U876 U780 U748 U716 U684 U620 U524 U492 U428 U396 U364 U332">
    <cfRule type="cellIs" dxfId="2941" priority="1702" operator="between">
      <formula>13</formula>
      <formula>16</formula>
    </cfRule>
  </conditionalFormatting>
  <conditionalFormatting sqref="U1004 U972 U940 U908 U876 U780 U748 U716 U684 U620 U524 U492 U428 U396 U364 U332">
    <cfRule type="cellIs" dxfId="2940" priority="1701" operator="between">
      <formula>17</formula>
      <formula>20</formula>
    </cfRule>
  </conditionalFormatting>
  <conditionalFormatting sqref="U1004 U972 U940 U908 U876 U780 U748 U716 U684 U620 U524 U492 U428 U396 U364 U332">
    <cfRule type="cellIs" dxfId="2939" priority="1700" operator="between">
      <formula>21</formula>
      <formula>24</formula>
    </cfRule>
  </conditionalFormatting>
  <conditionalFormatting sqref="U1004 U972 U940 U908 U876 U780 U748 U716 U684 U620 U524 U492 U428 U396 U364 U332">
    <cfRule type="cellIs" dxfId="2938" priority="1699" operator="between">
      <formula>25</formula>
      <formula>28</formula>
    </cfRule>
  </conditionalFormatting>
  <conditionalFormatting sqref="U1004 U972 U940 U908 U876 U780 U748 U716 U684 U620 U524 U492 U428 U396 U364 U332">
    <cfRule type="cellIs" dxfId="2937" priority="1698" operator="between">
      <formula>29</formula>
      <formula>32</formula>
    </cfRule>
  </conditionalFormatting>
  <conditionalFormatting sqref="Q1004:S1004 Q972:S972 Q940:S940 Q908:S908 Q876:S876 Q780:S780 Q748:S748 Q716:S716 Q684:S684 Q620:S620 Q524:S524 Q492:S492 Q428:S428 Q396:S396 Q364:S364 Q332:S332">
    <cfRule type="cellIs" dxfId="2936" priority="1690" operator="between">
      <formula>29</formula>
      <formula>32</formula>
    </cfRule>
    <cfRule type="cellIs" dxfId="2935" priority="1691" operator="between">
      <formula>25</formula>
      <formula>28</formula>
    </cfRule>
    <cfRule type="cellIs" dxfId="2934" priority="1692" operator="between">
      <formula>21</formula>
      <formula>24</formula>
    </cfRule>
    <cfRule type="cellIs" dxfId="2933" priority="1693" operator="between">
      <formula>17</formula>
      <formula>20</formula>
    </cfRule>
    <cfRule type="cellIs" dxfId="2932" priority="1694" operator="between">
      <formula>13</formula>
      <formula>16</formula>
    </cfRule>
    <cfRule type="cellIs" dxfId="2931" priority="1695" operator="between">
      <formula>9</formula>
      <formula>12</formula>
    </cfRule>
    <cfRule type="cellIs" dxfId="2930" priority="1696" operator="between">
      <formula>5</formula>
      <formula>8</formula>
    </cfRule>
    <cfRule type="cellIs" dxfId="2929" priority="1697" operator="between">
      <formula>1</formula>
      <formula>4</formula>
    </cfRule>
  </conditionalFormatting>
  <conditionalFormatting sqref="Q1008:S1008 Q976:S976 Q880:S880 Q848:S848 Q816:S816 Q784:S784 Q752:S752 Q688:S688 Q656:S656 Q560:S560 Q528:S528 Q496:S496 Q432:S432 Q400:S400 Q368:S368 Q336:S336">
    <cfRule type="cellIs" dxfId="2928" priority="1650" operator="between">
      <formula>29</formula>
      <formula>32</formula>
    </cfRule>
    <cfRule type="cellIs" dxfId="2927" priority="1651" operator="between">
      <formula>25</formula>
      <formula>28</formula>
    </cfRule>
    <cfRule type="cellIs" dxfId="2926" priority="1652" operator="between">
      <formula>21</formula>
      <formula>24</formula>
    </cfRule>
    <cfRule type="cellIs" dxfId="2925" priority="1653" operator="between">
      <formula>17</formula>
      <formula>20</formula>
    </cfRule>
    <cfRule type="cellIs" dxfId="2924" priority="1654" operator="between">
      <formula>13</formula>
      <formula>16</formula>
    </cfRule>
    <cfRule type="cellIs" dxfId="2923" priority="1655" operator="between">
      <formula>9</formula>
      <formula>12</formula>
    </cfRule>
    <cfRule type="cellIs" dxfId="2922" priority="1656" operator="between">
      <formula>5</formula>
      <formula>8</formula>
    </cfRule>
    <cfRule type="cellIs" dxfId="2921" priority="1657" operator="between">
      <formula>1</formula>
      <formula>4</formula>
    </cfRule>
  </conditionalFormatting>
  <conditionalFormatting sqref="H1014:O1014 H982:O982 H950:O950 H918:O918 H886:O886 H854:O854 H822:O822 H790:O790 H758:O758 H726:O726 H694:O694 H662:O662 H630:O630 H598:O598 H534:O534 H502:O502 H470:O470 H438:O438 H406:O406 H342:O342">
    <cfRule type="cellIs" dxfId="2920" priority="1584" operator="between">
      <formula>1</formula>
      <formula>4</formula>
    </cfRule>
  </conditionalFormatting>
  <conditionalFormatting sqref="H1014:O1014 H982:O982 H950:O950 H918:O918 H886:O886 H854:O854 H822:O822 H790:O790 H758:O758 H726:O726 H694:O694 H662:O662 H630:O630 H598:O598 H534:O534 H502:O502 H470:O470 H438:O438 H406:O406 H342:O342">
    <cfRule type="cellIs" dxfId="2919" priority="1583" operator="between">
      <formula>5</formula>
      <formula>8</formula>
    </cfRule>
  </conditionalFormatting>
  <conditionalFormatting sqref="H1014:O1014 H982:O982 H950:O950 H918:O918 H886:O886 H854:O854 H822:O822 H790:O790 H758:O758 H726:O726 H694:O694 H662:O662 H630:O630 H598:O598 H534:O534 H502:O502 H470:O470 H438:O438 H406:O406 H342:O342">
    <cfRule type="cellIs" dxfId="2918" priority="1582" operator="between">
      <formula>9</formula>
      <formula>12</formula>
    </cfRule>
  </conditionalFormatting>
  <conditionalFormatting sqref="H1014:O1014 H982:O982 H950:O950 H918:O918 H886:O886 H854:O854 H822:O822 H790:O790 H758:O758 H726:O726 H694:O694 H662:O662 H630:O630 H598:O598 H534:O534 H502:O502 H470:O470 H438:O438 H406:O406 H342:O342">
    <cfRule type="cellIs" dxfId="2917" priority="1581" operator="between">
      <formula>13</formula>
      <formula>16</formula>
    </cfRule>
  </conditionalFormatting>
  <conditionalFormatting sqref="H1014:O1014 H982:O982 H950:O950 H918:O918 H886:O886 H854:O854 H822:O822 H790:O790 H758:O758 H726:O726 H694:O694 H662:O662 H630:O630 H598:O598 H534:O534 H502:O502 H470:O470 H438:O438 H406:O406 H342:O342">
    <cfRule type="cellIs" dxfId="2916" priority="1580" operator="between">
      <formula>17</formula>
      <formula>20</formula>
    </cfRule>
  </conditionalFormatting>
  <conditionalFormatting sqref="H1014:O1014 H982:O982 H950:O950 H918:O918 H886:O886 H854:O854 H822:O822 H790:O790 H758:O758 H726:O726 H694:O694 H662:O662 H630:O630 H598:O598 H534:O534 H502:O502 H470:O470 H438:O438 H406:O406 H342:O342">
    <cfRule type="cellIs" dxfId="2915" priority="1579" operator="between">
      <formula>21</formula>
      <formula>24</formula>
    </cfRule>
  </conditionalFormatting>
  <conditionalFormatting sqref="H1014:O1014 H982:O982 H950:O950 H918:O918 H886:O886 H854:O854 H822:O822 H790:O790 H758:O758 H726:O726 H694:O694 H662:O662 H630:O630 H598:O598 H534:O534 H502:O502 H470:O470 H438:O438 H406:O406 H342:O342">
    <cfRule type="cellIs" dxfId="2914" priority="1578" operator="between">
      <formula>25</formula>
      <formula>28</formula>
    </cfRule>
  </conditionalFormatting>
  <conditionalFormatting sqref="H1014:O1014 H982:O982 H950:O950 H918:O918 H886:O886 H854:O854 H822:O822 H790:O790 H758:O758 H726:O726 H694:O694 H662:O662 H630:O630 H598:O598 H534:O534 H502:O502 H470:O470 H438:O438 H406:O406 H342:O342">
    <cfRule type="cellIs" dxfId="2913" priority="1577" operator="between">
      <formula>29</formula>
      <formula>32</formula>
    </cfRule>
  </conditionalFormatting>
  <conditionalFormatting sqref="Q1014 Q982 Q950 Q918 Q886 Q854 Q822 Q790 Q758 Q726 Q694 Q662 Q630 Q598 Q534 Q502 Q470 Q438 Q406 Q342">
    <cfRule type="cellIs" dxfId="2912" priority="1576" operator="between">
      <formula>1</formula>
      <formula>4</formula>
    </cfRule>
  </conditionalFormatting>
  <conditionalFormatting sqref="Q1014 Q982 Q950 Q918 Q886 Q854 Q822 Q790 Q758 Q726 Q694 Q662 Q630 Q598 Q534 Q502 Q470 Q438 Q406 Q342">
    <cfRule type="cellIs" dxfId="2911" priority="1575" operator="between">
      <formula>5</formula>
      <formula>8</formula>
    </cfRule>
  </conditionalFormatting>
  <conditionalFormatting sqref="Q1014 Q982 Q950 Q918 Q886 Q854 Q822 Q790 Q758 Q726 Q694 Q662 Q630 Q598 Q534 Q502 Q470 Q438 Q406 Q342">
    <cfRule type="cellIs" dxfId="2910" priority="1574" operator="between">
      <formula>9</formula>
      <formula>12</formula>
    </cfRule>
  </conditionalFormatting>
  <conditionalFormatting sqref="Q1014 Q982 Q950 Q918 Q886 Q854 Q822 Q790 Q758 Q726 Q694 Q662 Q630 Q598 Q534 Q502 Q470 Q438 Q406 Q342">
    <cfRule type="cellIs" dxfId="2909" priority="1573" operator="between">
      <formula>13</formula>
      <formula>16</formula>
    </cfRule>
  </conditionalFormatting>
  <conditionalFormatting sqref="Q1014 Q982 Q950 Q918 Q886 Q854 Q822 Q790 Q758 Q726 Q694 Q662 Q630 Q598 Q534 Q502 Q470 Q438 Q406 Q342">
    <cfRule type="cellIs" dxfId="2908" priority="1572" operator="between">
      <formula>17</formula>
      <formula>20</formula>
    </cfRule>
  </conditionalFormatting>
  <conditionalFormatting sqref="Q1014 Q982 Q950 Q918 Q886 Q854 Q822 Q790 Q758 Q726 Q694 Q662 Q630 Q598 Q534 Q502 Q470 Q438 Q406 Q342">
    <cfRule type="cellIs" dxfId="2907" priority="1571" operator="between">
      <formula>21</formula>
      <formula>24</formula>
    </cfRule>
  </conditionalFormatting>
  <conditionalFormatting sqref="Q1014 Q982 Q950 Q918 Q886 Q854 Q822 Q790 Q758 Q726 Q694 Q662 Q630 Q598 Q534 Q502 Q470 Q438 Q406 Q342">
    <cfRule type="cellIs" dxfId="2906" priority="1570" operator="between">
      <formula>25</formula>
      <formula>28</formula>
    </cfRule>
  </conditionalFormatting>
  <conditionalFormatting sqref="Q1014 Q982 Q950 Q918 Q886 Q854 Q822 Q790 Q758 Q726 Q694 Q662 Q630 Q598 Q534 Q502 Q470 Q438 Q406 Q342">
    <cfRule type="cellIs" dxfId="2905" priority="1569" operator="between">
      <formula>29</formula>
      <formula>32</formula>
    </cfRule>
  </conditionalFormatting>
  <conditionalFormatting sqref="R1014:S1014 R982:S982 R950:S950 R918:S918 R886:S886 R854:S854 R822:S822 R790:S790 R758:S758 R726:S726 R694:S694 R662:S662 R630:S630 R598:S598 R534:S534 R502:S502 R470:S470 R438:S438 R406:S406 R342:S342">
    <cfRule type="cellIs" dxfId="2904" priority="1568" operator="between">
      <formula>1</formula>
      <formula>4</formula>
    </cfRule>
  </conditionalFormatting>
  <conditionalFormatting sqref="R1014:S1014 R982:S982 R950:S950 R918:S918 R886:S886 R854:S854 R822:S822 R790:S790 R758:S758 R726:S726 R694:S694 R662:S662 R630:S630 R598:S598 R534:S534 R502:S502 R470:S470 R438:S438 R406:S406 R342:S342">
    <cfRule type="cellIs" dxfId="2903" priority="1567" operator="between">
      <formula>5</formula>
      <formula>8</formula>
    </cfRule>
  </conditionalFormatting>
  <conditionalFormatting sqref="R1014:S1014 R982:S982 R950:S950 R918:S918 R886:S886 R854:S854 R822:S822 R790:S790 R758:S758 R726:S726 R694:S694 R662:S662 R630:S630 R598:S598 R534:S534 R502:S502 R470:S470 R438:S438 R406:S406 R342:S342">
    <cfRule type="cellIs" dxfId="2902" priority="1566" operator="between">
      <formula>9</formula>
      <formula>12</formula>
    </cfRule>
  </conditionalFormatting>
  <conditionalFormatting sqref="R1014:S1014 R982:S982 R950:S950 R918:S918 R886:S886 R854:S854 R822:S822 R790:S790 R758:S758 R726:S726 R694:S694 R662:S662 R630:S630 R598:S598 R534:S534 R502:S502 R470:S470 R438:S438 R406:S406 R342:S342">
    <cfRule type="cellIs" dxfId="2901" priority="1565" operator="between">
      <formula>13</formula>
      <formula>16</formula>
    </cfRule>
  </conditionalFormatting>
  <conditionalFormatting sqref="R1014:S1014 R982:S982 R950:S950 R918:S918 R886:S886 R854:S854 R822:S822 R790:S790 R758:S758 R726:S726 R694:S694 R662:S662 R630:S630 R598:S598 R534:S534 R502:S502 R470:S470 R438:S438 R406:S406 R342:S342">
    <cfRule type="cellIs" dxfId="2900" priority="1564" operator="between">
      <formula>17</formula>
      <formula>20</formula>
    </cfRule>
  </conditionalFormatting>
  <conditionalFormatting sqref="R1014:S1014 R982:S982 R950:S950 R918:S918 R886:S886 R854:S854 R822:S822 R790:S790 R758:S758 R726:S726 R694:S694 R662:S662 R630:S630 R598:S598 R534:S534 R502:S502 R470:S470 R438:S438 R406:S406 R342:S342">
    <cfRule type="cellIs" dxfId="2899" priority="1563" operator="between">
      <formula>21</formula>
      <formula>24</formula>
    </cfRule>
  </conditionalFormatting>
  <conditionalFormatting sqref="R1014:S1014 R982:S982 R950:S950 R918:S918 R886:S886 R854:S854 R822:S822 R790:S790 R758:S758 R726:S726 R694:S694 R662:S662 R630:S630 R598:S598 R534:S534 R502:S502 R470:S470 R438:S438 R406:S406 R342:S342">
    <cfRule type="cellIs" dxfId="2898" priority="1562" operator="between">
      <formula>25</formula>
      <formula>28</formula>
    </cfRule>
  </conditionalFormatting>
  <conditionalFormatting sqref="R1014:S1014 R982:S982 R950:S950 R918:S918 R886:S886 R854:S854 R822:S822 R790:S790 R758:S758 R726:S726 R694:S694 R662:S662 R630:S630 R598:S598 R534:S534 R502:S502 R470:S470 R438:S438 R406:S406 R342:S342">
    <cfRule type="cellIs" dxfId="2897" priority="1561" operator="between">
      <formula>29</formula>
      <formula>32</formula>
    </cfRule>
  </conditionalFormatting>
  <conditionalFormatting sqref="Q998:S1005 Q1015:S1015 Q966:S970 Q983:S983 Q934:S941 Q951:S951 Q902:S909 Q887:S887 Q838:S843 Q855:S855 Q823:S823 Q774:S778 Q791:S791 Q742:S749 Q759:S759 Q727:S727 Q678:S686 Q695:S695 Q646:S651 Q663:S663 Q614:S623 Q631:S631 Q582:S587 Q599:S599 Q550:S555 Q567:S567 Q518:S522 Q535:S535 Q486:S492 Q503:S503 Q454:S459 Q471:S471 Q422:S434 Q439:S439 Q390:S394 Q407:S407 Q375:S375 Q326:S330 Q343:S343 Q372:S373 Q400:S405 Q461:S463 Q498:S501 Q558:S565 Q593:S597 Q628:S629 Q653:S661 Q692:S693 Q780:S782 Q820:S821 Q845:S845 Q911:S911 Q943:S943 Q979:S981 Q1007:S1010 Q332:S333 Q396:S398 Q465:S469 Q494:S496 Q524:S524 Q589:S591 Q625:S626 Q724:S725 Q813:S818 Q847:S853 Q879:S885 Q945:S949 Q972:S977 Q1012:S1013 Q526:S533 Q716:S722 Q870:S874 Q876:S877 Q913:S917 Q919:S919 Q335:S341 Q358:S369 Q436:S437 Q688:S690 Q710:S714 Q752:S757 Q784:S789 Q806:S811">
    <cfRule type="cellIs" dxfId="2896" priority="1594" operator="between">
      <formula>29</formula>
      <formula>32</formula>
    </cfRule>
    <cfRule type="cellIs" dxfId="2895" priority="1595" operator="between">
      <formula>25</formula>
      <formula>28</formula>
    </cfRule>
    <cfRule type="cellIs" dxfId="2894" priority="1596" operator="between">
      <formula>21</formula>
      <formula>24</formula>
    </cfRule>
    <cfRule type="cellIs" dxfId="2893" priority="1597" operator="between">
      <formula>17</formula>
      <formula>20</formula>
    </cfRule>
    <cfRule type="cellIs" dxfId="2892" priority="1598" operator="between">
      <formula>13</formula>
      <formula>16</formula>
    </cfRule>
    <cfRule type="cellIs" dxfId="2891" priority="1599" operator="between">
      <formula>9</formula>
      <formula>12</formula>
    </cfRule>
    <cfRule type="cellIs" dxfId="2890" priority="1600" operator="between">
      <formula>5</formula>
      <formula>8</formula>
    </cfRule>
    <cfRule type="cellIs" dxfId="2889" priority="1601" operator="between">
      <formula>1</formula>
      <formula>4</formula>
    </cfRule>
  </conditionalFormatting>
  <conditionalFormatting sqref="E1014 E950 E918 E886 E854 E822 E790 E758 E694 E662 E630 E598 E566 E534 E502 E470 E438 E406 E374 E342">
    <cfRule type="containsText" dxfId="2888" priority="1585" operator="containsText" text="TBD">
      <formula>NOT(ISERROR(SEARCH("TBD",E342)))</formula>
    </cfRule>
  </conditionalFormatting>
  <conditionalFormatting sqref="U1014 U982 U950 U918 U886 U854 U822 U790 U758 U726 U694 U662 U630 U598 U534 U502 U470 U438 U406 U342">
    <cfRule type="cellIs" dxfId="2887" priority="1560" operator="between">
      <formula>1</formula>
      <formula>4</formula>
    </cfRule>
  </conditionalFormatting>
  <conditionalFormatting sqref="U1014 U982 U950 U918 U886 U854 U822 U790 U758 U726 U694 U662 U630 U598 U534 U502 U470 U438 U406 U342">
    <cfRule type="cellIs" dxfId="2886" priority="1559" operator="between">
      <formula>5</formula>
      <formula>8</formula>
    </cfRule>
  </conditionalFormatting>
  <conditionalFormatting sqref="U1014 U982 U950 U918 U886 U854 U822 U790 U758 U726 U694 U662 U630 U598 U534 U502 U470 U438 U406 U342">
    <cfRule type="cellIs" dxfId="2885" priority="1558" operator="between">
      <formula>9</formula>
      <formula>12</formula>
    </cfRule>
  </conditionalFormatting>
  <conditionalFormatting sqref="U1014 U982 U950 U918 U886 U854 U822 U790 U758 U726 U694 U662 U630 U598 U534 U502 U470 U438 U406 U342">
    <cfRule type="cellIs" dxfId="2884" priority="1557" operator="between">
      <formula>13</formula>
      <formula>16</formula>
    </cfRule>
  </conditionalFormatting>
  <conditionalFormatting sqref="U1014 U982 U950 U918 U886 U854 U822 U790 U758 U726 U694 U662 U630 U598 U534 U502 U470 U438 U406 U342">
    <cfRule type="cellIs" dxfId="2883" priority="1556" operator="between">
      <formula>17</formula>
      <formula>20</formula>
    </cfRule>
  </conditionalFormatting>
  <conditionalFormatting sqref="U1014 U982 U950 U918 U886 U854 U822 U790 U758 U726 U694 U662 U630 U598 U534 U502 U470 U438 U406 U342">
    <cfRule type="cellIs" dxfId="2882" priority="1555" operator="between">
      <formula>21</formula>
      <formula>24</formula>
    </cfRule>
  </conditionalFormatting>
  <conditionalFormatting sqref="U1014 U982 U950 U918 U886 U854 U822 U790 U758 U726 U694 U662 U630 U598 U534 U502 U470 U438 U406 U342">
    <cfRule type="cellIs" dxfId="2881" priority="1554" operator="between">
      <formula>25</formula>
      <formula>28</formula>
    </cfRule>
  </conditionalFormatting>
  <conditionalFormatting sqref="U1014 U982 U950 U918 U886 U854 U822 U790 U758 U726 U694 U662 U630 U598 U534 U502 U470 U438 U406 U342">
    <cfRule type="cellIs" dxfId="2880" priority="1553" operator="between">
      <formula>29</formula>
      <formula>32</formula>
    </cfRule>
  </conditionalFormatting>
  <conditionalFormatting sqref="Q1014:S1014 Q982:S982 Q950:S950 Q918:S918 Q886:S886 Q854:S854 Q822:S822 Q790:S790 Q758:S758 Q726:S726 Q694:S694 Q662:S662 Q630:S630 Q598:S598 Q534:S534 Q502:S502 Q470:S470 Q438:S438 Q406:S406 Q342:S342">
    <cfRule type="cellIs" dxfId="2879" priority="1545" operator="between">
      <formula>29</formula>
      <formula>32</formula>
    </cfRule>
    <cfRule type="cellIs" dxfId="2878" priority="1546" operator="between">
      <formula>25</formula>
      <formula>28</formula>
    </cfRule>
    <cfRule type="cellIs" dxfId="2877" priority="1547" operator="between">
      <formula>21</formula>
      <formula>24</formula>
    </cfRule>
    <cfRule type="cellIs" dxfId="2876" priority="1548" operator="between">
      <formula>17</formula>
      <formula>20</formula>
    </cfRule>
    <cfRule type="cellIs" dxfId="2875" priority="1549" operator="between">
      <formula>13</formula>
      <formula>16</formula>
    </cfRule>
    <cfRule type="cellIs" dxfId="2874" priority="1550" operator="between">
      <formula>9</formula>
      <formula>12</formula>
    </cfRule>
    <cfRule type="cellIs" dxfId="2873" priority="1551" operator="between">
      <formula>5</formula>
      <formula>8</formula>
    </cfRule>
    <cfRule type="cellIs" dxfId="2872" priority="1552" operator="between">
      <formula>1</formula>
      <formula>4</formula>
    </cfRule>
  </conditionalFormatting>
  <conditionalFormatting sqref="Q1014:S1014 Q982:S982 Q950:S950 Q918:S918 Q886:S886 Q854:S854 Q822:S822 Q790:S790 Q758:S758 Q726:S726 Q694:S694 Q662:S662 Q630:S630 Q598:S598 Q534:S534 Q502:S502 Q470:S470 Q438:S438 Q406:S406 Q342:S342">
    <cfRule type="cellIs" dxfId="2871" priority="1537" operator="between">
      <formula>29</formula>
      <formula>32</formula>
    </cfRule>
    <cfRule type="cellIs" dxfId="2870" priority="1538" operator="between">
      <formula>25</formula>
      <formula>28</formula>
    </cfRule>
    <cfRule type="cellIs" dxfId="2869" priority="1539" operator="between">
      <formula>21</formula>
      <formula>24</formula>
    </cfRule>
    <cfRule type="cellIs" dxfId="2868" priority="1540" operator="between">
      <formula>17</formula>
      <formula>20</formula>
    </cfRule>
    <cfRule type="cellIs" dxfId="2867" priority="1541" operator="between">
      <formula>13</formula>
      <formula>16</formula>
    </cfRule>
    <cfRule type="cellIs" dxfId="2866" priority="1542" operator="between">
      <formula>9</formula>
      <formula>12</formula>
    </cfRule>
    <cfRule type="cellIs" dxfId="2865" priority="1543" operator="between">
      <formula>5</formula>
      <formula>8</formula>
    </cfRule>
    <cfRule type="cellIs" dxfId="2864" priority="1544" operator="between">
      <formula>1</formula>
      <formula>4</formula>
    </cfRule>
  </conditionalFormatting>
  <conditionalFormatting sqref="D22">
    <cfRule type="containsText" dxfId="2863" priority="1536" operator="containsText" text="TBD">
      <formula>NOT(ISERROR(SEARCH("TBD",D22)))</formula>
    </cfRule>
  </conditionalFormatting>
  <conditionalFormatting sqref="W18 U18 Q18:S18 G18:O18 G17">
    <cfRule type="containsText" dxfId="2862" priority="1535" operator="containsText" text="TBD">
      <formula>NOT(ISERROR(SEARCH("TBD",G17)))</formula>
    </cfRule>
  </conditionalFormatting>
  <conditionalFormatting sqref="E22:E23">
    <cfRule type="containsText" dxfId="2861" priority="1534" operator="containsText" text="TBD">
      <formula>NOT(ISERROR(SEARCH("TBD",E22)))</formula>
    </cfRule>
  </conditionalFormatting>
  <conditionalFormatting sqref="E43">
    <cfRule type="containsText" dxfId="2860" priority="1533" operator="containsText" text="TBD">
      <formula>NOT(ISERROR(SEARCH("TBD",E43)))</formula>
    </cfRule>
  </conditionalFormatting>
  <conditionalFormatting sqref="G43">
    <cfRule type="containsText" dxfId="2859" priority="1532" operator="containsText" text="TBD">
      <formula>NOT(ISERROR(SEARCH("TBD",G43)))</formula>
    </cfRule>
  </conditionalFormatting>
  <conditionalFormatting sqref="D53:D55 D38 D41:D50">
    <cfRule type="containsText" dxfId="2858" priority="1531" operator="containsText" text="TBD">
      <formula>NOT(ISERROR(SEARCH("TBD",D38)))</formula>
    </cfRule>
  </conditionalFormatting>
  <conditionalFormatting sqref="D52 D39:D40">
    <cfRule type="containsText" dxfId="2857" priority="1530" operator="containsText" text="TBD">
      <formula>NOT(ISERROR(SEARCH("TBD",D39)))</formula>
    </cfRule>
  </conditionalFormatting>
  <conditionalFormatting sqref="E53:E55">
    <cfRule type="containsText" dxfId="2856" priority="1528" operator="containsText" text="TBD">
      <formula>NOT(ISERROR(SEARCH("TBD",E53)))</formula>
    </cfRule>
  </conditionalFormatting>
  <conditionalFormatting sqref="E77">
    <cfRule type="containsText" dxfId="2855" priority="1527" operator="containsText" text="TBD">
      <formula>NOT(ISERROR(SEARCH("TBD",E77)))</formula>
    </cfRule>
  </conditionalFormatting>
  <conditionalFormatting sqref="G77">
    <cfRule type="containsText" dxfId="2854" priority="1526" operator="containsText" text="TBD">
      <formula>NOT(ISERROR(SEARCH("TBD",G77)))</formula>
    </cfRule>
  </conditionalFormatting>
  <conditionalFormatting sqref="D108:E108">
    <cfRule type="containsText" dxfId="2853" priority="1524" operator="containsText" text="TBD">
      <formula>NOT(ISERROR(SEARCH("TBD",D108)))</formula>
    </cfRule>
  </conditionalFormatting>
  <conditionalFormatting sqref="W108 U108 Q108:S108 G108:O108">
    <cfRule type="containsText" dxfId="2852" priority="1523" operator="containsText" text="TBD">
      <formula>NOT(ISERROR(SEARCH("TBD",G108)))</formula>
    </cfRule>
  </conditionalFormatting>
  <conditionalFormatting sqref="D117 D119">
    <cfRule type="containsText" dxfId="2851" priority="1522" operator="containsText" text="TBD">
      <formula>NOT(ISERROR(SEARCH("TBD",D117)))</formula>
    </cfRule>
  </conditionalFormatting>
  <conditionalFormatting sqref="D146:E146">
    <cfRule type="containsText" dxfId="2850" priority="1521" operator="containsText" text="TBD">
      <formula>NOT(ISERROR(SEARCH("TBD",D146)))</formula>
    </cfRule>
  </conditionalFormatting>
  <conditionalFormatting sqref="W146 U146 Q146:S146 G146:O146">
    <cfRule type="containsText" dxfId="2849" priority="1520" operator="containsText" text="TBD">
      <formula>NOT(ISERROR(SEARCH("TBD",G146)))</formula>
    </cfRule>
  </conditionalFormatting>
  <conditionalFormatting sqref="D149:D151">
    <cfRule type="containsText" dxfId="2848" priority="1519" operator="containsText" text="TBD">
      <formula>NOT(ISERROR(SEARCH("TBD",D149)))</formula>
    </cfRule>
  </conditionalFormatting>
  <conditionalFormatting sqref="E175">
    <cfRule type="containsText" dxfId="2847" priority="1518" operator="containsText" text="TBD">
      <formula>NOT(ISERROR(SEARCH("TBD",E175)))</formula>
    </cfRule>
  </conditionalFormatting>
  <conditionalFormatting sqref="G175">
    <cfRule type="containsText" dxfId="2846" priority="1517" operator="containsText" text="TBD">
      <formula>NOT(ISERROR(SEARCH("TBD",G175)))</formula>
    </cfRule>
  </conditionalFormatting>
  <conditionalFormatting sqref="D182:D183">
    <cfRule type="containsText" dxfId="2845" priority="1516" operator="containsText" text="TBD">
      <formula>NOT(ISERROR(SEARCH("TBD",D182)))</formula>
    </cfRule>
  </conditionalFormatting>
  <conditionalFormatting sqref="D207:E207">
    <cfRule type="containsText" dxfId="2844" priority="1515" operator="containsText" text="TBD">
      <formula>NOT(ISERROR(SEARCH("TBD",D207)))</formula>
    </cfRule>
  </conditionalFormatting>
  <conditionalFormatting sqref="W207 U207 Q207:S207 G207:O207">
    <cfRule type="containsText" dxfId="2843" priority="1514" operator="containsText" text="TBD">
      <formula>NOT(ISERROR(SEARCH("TBD",G207)))</formula>
    </cfRule>
  </conditionalFormatting>
  <conditionalFormatting sqref="D213 D215">
    <cfRule type="containsText" dxfId="2842" priority="1513" operator="containsText" text="TBD">
      <formula>NOT(ISERROR(SEARCH("TBD",D213)))</formula>
    </cfRule>
  </conditionalFormatting>
  <conditionalFormatting sqref="E242">
    <cfRule type="containsText" dxfId="2841" priority="1512" operator="containsText" text="TBD">
      <formula>NOT(ISERROR(SEARCH("TBD",E242)))</formula>
    </cfRule>
  </conditionalFormatting>
  <conditionalFormatting sqref="G242">
    <cfRule type="containsText" dxfId="2840" priority="1511" operator="containsText" text="TBD">
      <formula>NOT(ISERROR(SEARCH("TBD",G242)))</formula>
    </cfRule>
  </conditionalFormatting>
  <conditionalFormatting sqref="E268">
    <cfRule type="containsText" dxfId="2839" priority="1510" operator="containsText" text="TBD">
      <formula>NOT(ISERROR(SEARCH("TBD",E268)))</formula>
    </cfRule>
  </conditionalFormatting>
  <conditionalFormatting sqref="G268">
    <cfRule type="containsText" dxfId="2838" priority="1509" operator="containsText" text="TBD">
      <formula>NOT(ISERROR(SEARCH("TBD",G268)))</formula>
    </cfRule>
  </conditionalFormatting>
  <conditionalFormatting sqref="E304">
    <cfRule type="containsText" dxfId="2837" priority="1508" operator="containsText" text="TBD">
      <formula>NOT(ISERROR(SEARCH("TBD",E304)))</formula>
    </cfRule>
  </conditionalFormatting>
  <conditionalFormatting sqref="G304">
    <cfRule type="containsText" dxfId="2836" priority="1507" operator="containsText" text="TBD">
      <formula>NOT(ISERROR(SEARCH("TBD",G304)))</formula>
    </cfRule>
  </conditionalFormatting>
  <conditionalFormatting sqref="D279">
    <cfRule type="containsText" dxfId="2835" priority="1505" operator="containsText" text="TBD">
      <formula>NOT(ISERROR(SEARCH("TBD",D279)))</formula>
    </cfRule>
  </conditionalFormatting>
  <conditionalFormatting sqref="E334">
    <cfRule type="containsText" dxfId="2834" priority="1504" operator="containsText" text="TBD">
      <formula>NOT(ISERROR(SEARCH("TBD",E334)))</formula>
    </cfRule>
  </conditionalFormatting>
  <conditionalFormatting sqref="G334">
    <cfRule type="containsText" dxfId="2833" priority="1503" operator="containsText" text="TBD">
      <formula>NOT(ISERROR(SEARCH("TBD",G334)))</formula>
    </cfRule>
  </conditionalFormatting>
  <conditionalFormatting sqref="E370">
    <cfRule type="containsText" dxfId="2832" priority="1502" operator="containsText" text="TBD">
      <formula>NOT(ISERROR(SEARCH("TBD",E370)))</formula>
    </cfRule>
  </conditionalFormatting>
  <conditionalFormatting sqref="W371 U371 Q371:S371 G371:O371 G370">
    <cfRule type="containsText" dxfId="2831" priority="1501" operator="containsText" text="TBD">
      <formula>NOT(ISERROR(SEARCH("TBD",G370)))</formula>
    </cfRule>
  </conditionalFormatting>
  <conditionalFormatting sqref="E399">
    <cfRule type="containsText" dxfId="2830" priority="1499" operator="containsText" text="TBD">
      <formula>NOT(ISERROR(SEARCH("TBD",E399)))</formula>
    </cfRule>
  </conditionalFormatting>
  <conditionalFormatting sqref="G399">
    <cfRule type="containsText" dxfId="2829" priority="1498" operator="containsText" text="TBD">
      <formula>NOT(ISERROR(SEARCH("TBD",G399)))</formula>
    </cfRule>
  </conditionalFormatting>
  <conditionalFormatting sqref="D435:E435">
    <cfRule type="containsText" dxfId="2828" priority="1497" operator="containsText" text="TBD">
      <formula>NOT(ISERROR(SEARCH("TBD",D435)))</formula>
    </cfRule>
  </conditionalFormatting>
  <conditionalFormatting sqref="W435 U435 Q435:S435 G435:O435">
    <cfRule type="containsText" dxfId="2827" priority="1496" operator="containsText" text="TBD">
      <formula>NOT(ISERROR(SEARCH("TBD",G435)))</formula>
    </cfRule>
  </conditionalFormatting>
  <conditionalFormatting sqref="D438:D439">
    <cfRule type="containsText" dxfId="2826" priority="1495" operator="containsText" text="TBD">
      <formula>NOT(ISERROR(SEARCH("TBD",D438)))</formula>
    </cfRule>
  </conditionalFormatting>
  <conditionalFormatting sqref="E460">
    <cfRule type="containsText" dxfId="2825" priority="1494" operator="containsText" text="TBD">
      <formula>NOT(ISERROR(SEARCH("TBD",E460)))</formula>
    </cfRule>
  </conditionalFormatting>
  <conditionalFormatting sqref="G460">
    <cfRule type="containsText" dxfId="2824" priority="1493" operator="containsText" text="TBD">
      <formula>NOT(ISERROR(SEARCH("TBD",G460)))</formula>
    </cfRule>
  </conditionalFormatting>
  <conditionalFormatting sqref="D462:D463 D454:D455 D465:D468 D457:D460 D470:D471">
    <cfRule type="containsText" dxfId="2823" priority="1492" operator="containsText" text="TBD">
      <formula>NOT(ISERROR(SEARCH("TBD",D454)))</formula>
    </cfRule>
  </conditionalFormatting>
  <conditionalFormatting sqref="E497">
    <cfRule type="containsText" dxfId="2822" priority="1491" operator="containsText" text="TBD">
      <formula>NOT(ISERROR(SEARCH("TBD",E497)))</formula>
    </cfRule>
  </conditionalFormatting>
  <conditionalFormatting sqref="G497">
    <cfRule type="containsText" dxfId="2821" priority="1490" operator="containsText" text="TBD">
      <formula>NOT(ISERROR(SEARCH("TBD",G497)))</formula>
    </cfRule>
  </conditionalFormatting>
  <conditionalFormatting sqref="D502">
    <cfRule type="containsText" dxfId="2820" priority="1489" operator="containsText" text="TBD">
      <formula>NOT(ISERROR(SEARCH("TBD",D502)))</formula>
    </cfRule>
  </conditionalFormatting>
  <conditionalFormatting sqref="E525">
    <cfRule type="containsText" dxfId="2819" priority="1488" operator="containsText" text="TBD">
      <formula>NOT(ISERROR(SEARCH("TBD",E525)))</formula>
    </cfRule>
  </conditionalFormatting>
  <conditionalFormatting sqref="G525">
    <cfRule type="containsText" dxfId="2818" priority="1487" operator="containsText" text="TBD">
      <formula>NOT(ISERROR(SEARCH("TBD",G525)))</formula>
    </cfRule>
  </conditionalFormatting>
  <conditionalFormatting sqref="D525:D526">
    <cfRule type="containsText" dxfId="2817" priority="1486" operator="containsText" text="TBD">
      <formula>NOT(ISERROR(SEARCH("TBD",D525)))</formula>
    </cfRule>
  </conditionalFormatting>
  <conditionalFormatting sqref="E556">
    <cfRule type="containsText" dxfId="2816" priority="1483" operator="containsText" text="TBD">
      <formula>NOT(ISERROR(SEARCH("TBD",E556)))</formula>
    </cfRule>
  </conditionalFormatting>
  <conditionalFormatting sqref="W557 U557 Q557:S557 G557:O557 G556">
    <cfRule type="containsText" dxfId="2815" priority="1482" operator="containsText" text="TBD">
      <formula>NOT(ISERROR(SEARCH("TBD",G556)))</formula>
    </cfRule>
  </conditionalFormatting>
  <conditionalFormatting sqref="E592">
    <cfRule type="containsText" dxfId="2814" priority="1479" operator="containsText" text="TBD">
      <formula>NOT(ISERROR(SEARCH("TBD",E592)))</formula>
    </cfRule>
  </conditionalFormatting>
  <conditionalFormatting sqref="G592">
    <cfRule type="containsText" dxfId="2813" priority="1478" operator="containsText" text="TBD">
      <formula>NOT(ISERROR(SEARCH("TBD",G592)))</formula>
    </cfRule>
  </conditionalFormatting>
  <conditionalFormatting sqref="D599">
    <cfRule type="containsText" dxfId="2812" priority="1477" operator="containsText" text="TBD">
      <formula>NOT(ISERROR(SEARCH("TBD",D599)))</formula>
    </cfRule>
  </conditionalFormatting>
  <conditionalFormatting sqref="E627">
    <cfRule type="containsText" dxfId="2811" priority="1475" operator="containsText" text="TBD">
      <formula>NOT(ISERROR(SEARCH("TBD",E627)))</formula>
    </cfRule>
  </conditionalFormatting>
  <conditionalFormatting sqref="G627">
    <cfRule type="containsText" dxfId="2810" priority="1474" operator="containsText" text="TBD">
      <formula>NOT(ISERROR(SEARCH("TBD",G627)))</formula>
    </cfRule>
  </conditionalFormatting>
  <conditionalFormatting sqref="D625 D614:D616 D618:D619 D621:D623 D629:D631">
    <cfRule type="containsText" dxfId="2809" priority="1472" operator="containsText" text="TBD">
      <formula>NOT(ISERROR(SEARCH("TBD",D614)))</formula>
    </cfRule>
  </conditionalFormatting>
  <conditionalFormatting sqref="D652:E652">
    <cfRule type="containsText" dxfId="2808" priority="1471" operator="containsText" text="TBD">
      <formula>NOT(ISERROR(SEARCH("TBD",D652)))</formula>
    </cfRule>
  </conditionalFormatting>
  <conditionalFormatting sqref="W652 U652 Q652:S652 G652:O652">
    <cfRule type="containsText" dxfId="2807" priority="1470" operator="containsText" text="TBD">
      <formula>NOT(ISERROR(SEARCH("TBD",G652)))</formula>
    </cfRule>
  </conditionalFormatting>
  <conditionalFormatting sqref="D661 D663 D648:D651 D653:D655 D658:D659">
    <cfRule type="containsText" dxfId="2806" priority="1469" operator="containsText" text="TBD">
      <formula>NOT(ISERROR(SEARCH("TBD",D648)))</formula>
    </cfRule>
  </conditionalFormatting>
  <conditionalFormatting sqref="E691">
    <cfRule type="containsText" dxfId="2805" priority="1466" operator="containsText" text="TBD">
      <formula>NOT(ISERROR(SEARCH("TBD",E691)))</formula>
    </cfRule>
  </conditionalFormatting>
  <conditionalFormatting sqref="G691">
    <cfRule type="containsText" dxfId="2804" priority="1465" operator="containsText" text="TBD">
      <formula>NOT(ISERROR(SEARCH("TBD",G691)))</formula>
    </cfRule>
  </conditionalFormatting>
  <conditionalFormatting sqref="D693:D695 D678:D680 D682:D683 D685:D686">
    <cfRule type="containsText" dxfId="2803" priority="1464" operator="containsText" text="TBD">
      <formula>NOT(ISERROR(SEARCH("TBD",D678)))</formula>
    </cfRule>
  </conditionalFormatting>
  <conditionalFormatting sqref="E715">
    <cfRule type="containsText" dxfId="2802" priority="1462" operator="containsText" text="TBD">
      <formula>NOT(ISERROR(SEARCH("TBD",E715)))</formula>
    </cfRule>
  </conditionalFormatting>
  <conditionalFormatting sqref="G715">
    <cfRule type="containsText" dxfId="2801" priority="1461" operator="containsText" text="TBD">
      <formula>NOT(ISERROR(SEARCH("TBD",G715)))</formula>
    </cfRule>
  </conditionalFormatting>
  <conditionalFormatting sqref="D710:D712 D717 D725:D727 D714:D715 D719:D720">
    <cfRule type="containsText" dxfId="2800" priority="1460" operator="containsText" text="TBD">
      <formula>NOT(ISERROR(SEARCH("TBD",D710)))</formula>
    </cfRule>
  </conditionalFormatting>
  <conditionalFormatting sqref="E751">
    <cfRule type="containsText" dxfId="2799" priority="1458" operator="containsText" text="TBD">
      <formula>NOT(ISERROR(SEARCH("TBD",E751)))</formula>
    </cfRule>
  </conditionalFormatting>
  <conditionalFormatting sqref="W750 U750 Q750:S750 G750:O750 G751">
    <cfRule type="containsText" dxfId="2798" priority="1457" operator="containsText" text="TBD">
      <formula>NOT(ISERROR(SEARCH("TBD",G750)))</formula>
    </cfRule>
  </conditionalFormatting>
  <conditionalFormatting sqref="D747:D748 D745 D754:D759">
    <cfRule type="containsText" dxfId="2797" priority="1456" operator="containsText" text="TBD">
      <formula>NOT(ISERROR(SEARCH("TBD",D745)))</formula>
    </cfRule>
  </conditionalFormatting>
  <conditionalFormatting sqref="D742">
    <cfRule type="containsText" dxfId="2796" priority="1455" operator="containsText" text="TBD">
      <formula>NOT(ISERROR(SEARCH("TBD",D742)))</formula>
    </cfRule>
  </conditionalFormatting>
  <conditionalFormatting sqref="E779">
    <cfRule type="containsText" dxfId="2795" priority="1454" operator="containsText" text="TBD">
      <formula>NOT(ISERROR(SEARCH("TBD",E779)))</formula>
    </cfRule>
  </conditionalFormatting>
  <conditionalFormatting sqref="G779">
    <cfRule type="containsText" dxfId="2794" priority="1453" operator="containsText" text="TBD">
      <formula>NOT(ISERROR(SEARCH("TBD",G779)))</formula>
    </cfRule>
  </conditionalFormatting>
  <conditionalFormatting sqref="D791 D774:D779 D784:D788 D781:D782">
    <cfRule type="containsText" dxfId="2793" priority="1452" operator="containsText" text="TBD">
      <formula>NOT(ISERROR(SEARCH("TBD",D774)))</formula>
    </cfRule>
  </conditionalFormatting>
  <conditionalFormatting sqref="E819">
    <cfRule type="containsText" dxfId="2792" priority="1451" operator="containsText" text="TBD">
      <formula>NOT(ISERROR(SEARCH("TBD",E819)))</formula>
    </cfRule>
  </conditionalFormatting>
  <conditionalFormatting sqref="G819">
    <cfRule type="containsText" dxfId="2791" priority="1450" operator="containsText" text="TBD">
      <formula>NOT(ISERROR(SEARCH("TBD",G819)))</formula>
    </cfRule>
  </conditionalFormatting>
  <conditionalFormatting sqref="D813 D806 D816 D822:D823 D808:D809 D818:D820">
    <cfRule type="containsText" dxfId="2790" priority="1449" operator="containsText" text="TBD">
      <formula>NOT(ISERROR(SEARCH("TBD",D806)))</formula>
    </cfRule>
  </conditionalFormatting>
  <conditionalFormatting sqref="E844">
    <cfRule type="containsText" dxfId="2789" priority="1447" operator="containsText" text="TBD">
      <formula>NOT(ISERROR(SEARCH("TBD",E844)))</formula>
    </cfRule>
  </conditionalFormatting>
  <conditionalFormatting sqref="G844">
    <cfRule type="containsText" dxfId="2788" priority="1446" operator="containsText" text="TBD">
      <formula>NOT(ISERROR(SEARCH("TBD",G844)))</formula>
    </cfRule>
  </conditionalFormatting>
  <conditionalFormatting sqref="D847 D845 D838:D839 D850:D852 D854:D855 D841:D843">
    <cfRule type="containsText" dxfId="2787" priority="1445" operator="containsText" text="TBD">
      <formula>NOT(ISERROR(SEARCH("TBD",D838)))</formula>
    </cfRule>
  </conditionalFormatting>
  <conditionalFormatting sqref="E875">
    <cfRule type="containsText" dxfId="2786" priority="1442" operator="containsText" text="TBD">
      <formula>NOT(ISERROR(SEARCH("TBD",E875)))</formula>
    </cfRule>
  </conditionalFormatting>
  <conditionalFormatting sqref="G875">
    <cfRule type="containsText" dxfId="2785" priority="1441" operator="containsText" text="TBD">
      <formula>NOT(ISERROR(SEARCH("TBD",G875)))</formula>
    </cfRule>
  </conditionalFormatting>
  <conditionalFormatting sqref="D870">
    <cfRule type="containsText" dxfId="2784" priority="1440" operator="containsText" text="TBD">
      <formula>NOT(ISERROR(SEARCH("TBD",D870)))</formula>
    </cfRule>
  </conditionalFormatting>
  <conditionalFormatting sqref="D887 D881">
    <cfRule type="containsText" dxfId="2783" priority="1439" operator="containsText" text="TBD">
      <formula>NOT(ISERROR(SEARCH("TBD",D881)))</formula>
    </cfRule>
  </conditionalFormatting>
  <conditionalFormatting sqref="D886">
    <cfRule type="containsText" dxfId="2782" priority="1438" operator="containsText" text="TBD">
      <formula>NOT(ISERROR(SEARCH("TBD",D886)))</formula>
    </cfRule>
  </conditionalFormatting>
  <conditionalFormatting sqref="E910">
    <cfRule type="containsText" dxfId="2781" priority="1436" operator="containsText" text="TBD">
      <formula>NOT(ISERROR(SEARCH("TBD",E910)))</formula>
    </cfRule>
  </conditionalFormatting>
  <conditionalFormatting sqref="G910">
    <cfRule type="containsText" dxfId="2780" priority="1435" operator="containsText" text="TBD">
      <formula>NOT(ISERROR(SEARCH("TBD",G910)))</formula>
    </cfRule>
  </conditionalFormatting>
  <conditionalFormatting sqref="D919 D904">
    <cfRule type="containsText" dxfId="2779" priority="1433" operator="containsText" text="TBD">
      <formula>NOT(ISERROR(SEARCH("TBD",D904)))</formula>
    </cfRule>
  </conditionalFormatting>
  <conditionalFormatting sqref="E942">
    <cfRule type="containsText" dxfId="2778" priority="1431" operator="containsText" text="TBD">
      <formula>NOT(ISERROR(SEARCH("TBD",E942)))</formula>
    </cfRule>
  </conditionalFormatting>
  <conditionalFormatting sqref="G942">
    <cfRule type="containsText" dxfId="2777" priority="1430" operator="containsText" text="TBD">
      <formula>NOT(ISERROR(SEARCH("TBD",G942)))</formula>
    </cfRule>
  </conditionalFormatting>
  <conditionalFormatting sqref="D945 D950:D951 D938:D940">
    <cfRule type="containsText" dxfId="2776" priority="1429" operator="containsText" text="TBD">
      <formula>NOT(ISERROR(SEARCH("TBD",D938)))</formula>
    </cfRule>
  </conditionalFormatting>
  <conditionalFormatting sqref="D936 D947:D948">
    <cfRule type="containsText" dxfId="2775" priority="1428" operator="containsText" text="TBD">
      <formula>NOT(ISERROR(SEARCH("TBD",D936)))</formula>
    </cfRule>
  </conditionalFormatting>
  <conditionalFormatting sqref="E978">
    <cfRule type="containsText" dxfId="2774" priority="1426" operator="containsText" text="TBD">
      <formula>NOT(ISERROR(SEARCH("TBD",E978)))</formula>
    </cfRule>
  </conditionalFormatting>
  <conditionalFormatting sqref="G978">
    <cfRule type="containsText" dxfId="2773" priority="1425" operator="containsText" text="TBD">
      <formula>NOT(ISERROR(SEARCH("TBD",G978)))</formula>
    </cfRule>
  </conditionalFormatting>
  <conditionalFormatting sqref="D983 D975 D972 D968:D970 D977:D979 D981">
    <cfRule type="containsText" dxfId="2772" priority="1424" operator="containsText" text="TBD">
      <formula>NOT(ISERROR(SEARCH("TBD",D968)))</formula>
    </cfRule>
  </conditionalFormatting>
  <conditionalFormatting sqref="E982:E983">
    <cfRule type="containsText" dxfId="2771" priority="1421" operator="containsText" text="TBD">
      <formula>NOT(ISERROR(SEARCH("TBD",E982)))</formula>
    </cfRule>
  </conditionalFormatting>
  <conditionalFormatting sqref="E1006">
    <cfRule type="containsText" dxfId="2770" priority="1420" operator="containsText" text="TBD">
      <formula>NOT(ISERROR(SEARCH("TBD",E1006)))</formula>
    </cfRule>
  </conditionalFormatting>
  <conditionalFormatting sqref="G1006">
    <cfRule type="containsText" dxfId="2769" priority="1419" operator="containsText" text="TBD">
      <formula>NOT(ISERROR(SEARCH("TBD",G1006)))</formula>
    </cfRule>
  </conditionalFormatting>
  <conditionalFormatting sqref="D1014:D1015 D998:D1002 D1006 D1004 D1008:D1010">
    <cfRule type="containsText" dxfId="2768" priority="1418" operator="containsText" text="TBD">
      <formula>NOT(ISERROR(SEARCH("TBD",D998)))</formula>
    </cfRule>
  </conditionalFormatting>
  <conditionalFormatting sqref="D1005">
    <cfRule type="containsText" dxfId="2767" priority="1417" operator="containsText" text="TBD">
      <formula>NOT(ISERROR(SEARCH("TBD",D1005)))</formula>
    </cfRule>
  </conditionalFormatting>
  <conditionalFormatting sqref="U6 Q6:S6">
    <cfRule type="cellIs" dxfId="2766" priority="1416" operator="between">
      <formula>1</formula>
      <formula>4</formula>
    </cfRule>
  </conditionalFormatting>
  <conditionalFormatting sqref="U6 Q6:S6">
    <cfRule type="cellIs" dxfId="2765" priority="1415" operator="between">
      <formula>5</formula>
      <formula>8</formula>
    </cfRule>
  </conditionalFormatting>
  <conditionalFormatting sqref="U6 Q6:S6">
    <cfRule type="cellIs" dxfId="2764" priority="1414" operator="between">
      <formula>9</formula>
      <formula>12</formula>
    </cfRule>
  </conditionalFormatting>
  <conditionalFormatting sqref="U6 Q6:S6">
    <cfRule type="cellIs" dxfId="2763" priority="1413" operator="between">
      <formula>13</formula>
      <formula>16</formula>
    </cfRule>
  </conditionalFormatting>
  <conditionalFormatting sqref="U6 Q6:S6">
    <cfRule type="cellIs" dxfId="2762" priority="1412" operator="between">
      <formula>17</formula>
      <formula>20</formula>
    </cfRule>
  </conditionalFormatting>
  <conditionalFormatting sqref="U6 Q6:S6">
    <cfRule type="cellIs" dxfId="2761" priority="1411" operator="between">
      <formula>21</formula>
      <formula>24</formula>
    </cfRule>
  </conditionalFormatting>
  <conditionalFormatting sqref="U6 Q6:S6">
    <cfRule type="cellIs" dxfId="2760" priority="1410" operator="between">
      <formula>25</formula>
      <formula>28</formula>
    </cfRule>
  </conditionalFormatting>
  <conditionalFormatting sqref="U6 Q6:S6">
    <cfRule type="cellIs" dxfId="2759" priority="1409" operator="between">
      <formula>29</formula>
      <formula>32</formula>
    </cfRule>
  </conditionalFormatting>
  <conditionalFormatting sqref="W97:W121 W129:W153 W193:W217 W1025:W1048576 W641:W665 W1:W16 W289:W313 W481:W505 W929:W953 W961:W985 W417:W441 W993:W1017 W545:W569 W513:W537 W33:W57 W18:W25 W609:W633 W577:W601 W65:W89 W865:W889 W705:W729 W353:W377 W897:W921 W673:W697 W833:W857 W801:W825 W385:W409 W449:W473 W769:W793 W321:W345 W161:W185 W257:W281 W737:W761 W225:W249">
    <cfRule type="cellIs" dxfId="2758" priority="1401" operator="between">
      <formula>29</formula>
      <formula>32</formula>
    </cfRule>
    <cfRule type="cellIs" dxfId="2757" priority="1402" operator="between">
      <formula>25</formula>
      <formula>28</formula>
    </cfRule>
    <cfRule type="cellIs" dxfId="2756" priority="1403" operator="between">
      <formula>21</formula>
      <formula>24</formula>
    </cfRule>
    <cfRule type="cellIs" dxfId="2755" priority="1404" operator="between">
      <formula>17</formula>
      <formula>20</formula>
    </cfRule>
    <cfRule type="cellIs" dxfId="2754" priority="1405" operator="between">
      <formula>13</formula>
      <formula>16</formula>
    </cfRule>
    <cfRule type="cellIs" dxfId="2753" priority="1406" operator="between">
      <formula>9</formula>
      <formula>12</formula>
    </cfRule>
    <cfRule type="cellIs" dxfId="2752" priority="1407" operator="between">
      <formula>5</formula>
      <formula>8</formula>
    </cfRule>
    <cfRule type="cellIs" dxfId="2751" priority="1408" operator="between">
      <formula>1</formula>
      <formula>4</formula>
    </cfRule>
  </conditionalFormatting>
  <conditionalFormatting sqref="E726:E727">
    <cfRule type="containsText" dxfId="2750" priority="1400" operator="containsText" text="TBD">
      <formula>NOT(ISERROR(SEARCH("TBD",E726)))</formula>
    </cfRule>
  </conditionalFormatting>
  <conditionalFormatting sqref="Z1:Z1048576">
    <cfRule type="cellIs" dxfId="2749" priority="1376" operator="between">
      <formula>29</formula>
      <formula>32</formula>
    </cfRule>
    <cfRule type="cellIs" dxfId="2748" priority="1377" operator="between">
      <formula>25</formula>
      <formula>28</formula>
    </cfRule>
    <cfRule type="cellIs" dxfId="2747" priority="1378" operator="between">
      <formula>21</formula>
      <formula>24</formula>
    </cfRule>
    <cfRule type="cellIs" dxfId="2746" priority="1379" operator="between">
      <formula>17</formula>
      <formula>20</formula>
    </cfRule>
    <cfRule type="cellIs" dxfId="2745" priority="1380" operator="between">
      <formula>13</formula>
      <formula>16</formula>
    </cfRule>
    <cfRule type="cellIs" dxfId="2744" priority="1381" operator="between">
      <formula>9</formula>
      <formula>12</formula>
    </cfRule>
    <cfRule type="cellIs" dxfId="2743" priority="1382" operator="between">
      <formula>5</formula>
      <formula>8</formula>
    </cfRule>
    <cfRule type="cellIs" dxfId="2742" priority="1383" operator="between">
      <formula>1</formula>
      <formula>4</formula>
    </cfRule>
  </conditionalFormatting>
  <conditionalFormatting sqref="D51:E51">
    <cfRule type="containsText" dxfId="2741" priority="1375" operator="containsText" text="TBD">
      <formula>NOT(ISERROR(SEARCH("TBD",D51)))</formula>
    </cfRule>
  </conditionalFormatting>
  <conditionalFormatting sqref="W51 U51 Q51:S51 G51:O51">
    <cfRule type="containsText" dxfId="2740" priority="1374" operator="containsText" text="TBD">
      <formula>NOT(ISERROR(SEARCH("TBD",G51)))</formula>
    </cfRule>
  </conditionalFormatting>
  <conditionalFormatting sqref="D79:E79">
    <cfRule type="containsText" dxfId="2739" priority="1373" operator="containsText" text="TBD">
      <formula>NOT(ISERROR(SEARCH("TBD",D79)))</formula>
    </cfRule>
  </conditionalFormatting>
  <conditionalFormatting sqref="W79 U79 Q79:S79 G79:O79">
    <cfRule type="containsText" dxfId="2738" priority="1372" operator="containsText" text="TBD">
      <formula>NOT(ISERROR(SEARCH("TBD",G79)))</formula>
    </cfRule>
  </conditionalFormatting>
  <conditionalFormatting sqref="D86">
    <cfRule type="containsText" dxfId="2737" priority="1371" operator="containsText" text="TBD">
      <formula>NOT(ISERROR(SEARCH("TBD",D86)))</formula>
    </cfRule>
  </conditionalFormatting>
  <conditionalFormatting sqref="E1:E709 E711:E1048576">
    <cfRule type="containsText" dxfId="2736" priority="1367" operator="containsText" text="NBC">
      <formula>NOT(ISERROR(SEARCH("NBC",E1)))</formula>
    </cfRule>
    <cfRule type="containsText" dxfId="2735" priority="1369" operator="containsText" text="PRIME">
      <formula>NOT(ISERROR(SEARCH("PRIME",E1)))</formula>
    </cfRule>
    <cfRule type="containsText" dxfId="2734" priority="1370" operator="containsText" text="ESPN">
      <formula>NOT(ISERROR(SEARCH("ESPN",E1)))</formula>
    </cfRule>
  </conditionalFormatting>
  <conditionalFormatting sqref="D118">
    <cfRule type="containsText" dxfId="2733" priority="1368" operator="containsText" text="TBD">
      <formula>NOT(ISERROR(SEARCH("TBD",D118)))</formula>
    </cfRule>
  </conditionalFormatting>
  <conditionalFormatting sqref="D179:E179">
    <cfRule type="containsText" dxfId="2732" priority="1366" operator="containsText" text="TBD">
      <formula>NOT(ISERROR(SEARCH("TBD",D179)))</formula>
    </cfRule>
  </conditionalFormatting>
  <conditionalFormatting sqref="W179 U179 Q179:S179 G179:O179">
    <cfRule type="containsText" dxfId="2731" priority="1365" operator="containsText" text="TBD">
      <formula>NOT(ISERROR(SEARCH("TBD",G179)))</formula>
    </cfRule>
  </conditionalFormatting>
  <conditionalFormatting sqref="D214">
    <cfRule type="containsText" dxfId="2730" priority="1364" operator="containsText" text="TBD">
      <formula>NOT(ISERROR(SEARCH("TBD",D214)))</formula>
    </cfRule>
  </conditionalFormatting>
  <conditionalFormatting sqref="D238:E238">
    <cfRule type="containsText" dxfId="2729" priority="1363" operator="containsText" text="TBD">
      <formula>NOT(ISERROR(SEARCH("TBD",D238)))</formula>
    </cfRule>
  </conditionalFormatting>
  <conditionalFormatting sqref="W238 U238 Q238:S238 G238:O238">
    <cfRule type="containsText" dxfId="2728" priority="1362" operator="containsText" text="TBD">
      <formula>NOT(ISERROR(SEARCH("TBD",G238)))</formula>
    </cfRule>
  </conditionalFormatting>
  <conditionalFormatting sqref="D232">
    <cfRule type="containsText" dxfId="2727" priority="1361" operator="containsText" text="TBD">
      <formula>NOT(ISERROR(SEARCH("TBD",D232)))</formula>
    </cfRule>
  </conditionalFormatting>
  <conditionalFormatting sqref="D237">
    <cfRule type="containsText" dxfId="2726" priority="1360" operator="containsText" text="TBD">
      <formula>NOT(ISERROR(SEARCH("TBD",D237)))</formula>
    </cfRule>
  </conditionalFormatting>
  <conditionalFormatting sqref="D246 D242">
    <cfRule type="containsText" dxfId="2725" priority="1359" operator="containsText" text="TBD">
      <formula>NOT(ISERROR(SEARCH("TBD",D242)))</formula>
    </cfRule>
  </conditionalFormatting>
  <conditionalFormatting sqref="D270:E270">
    <cfRule type="containsText" dxfId="2724" priority="1358" operator="containsText" text="TBD">
      <formula>NOT(ISERROR(SEARCH("TBD",D270)))</formula>
    </cfRule>
  </conditionalFormatting>
  <conditionalFormatting sqref="W270 U270 Q270:S270 G270:O270">
    <cfRule type="containsText" dxfId="2723" priority="1357" operator="containsText" text="TBD">
      <formula>NOT(ISERROR(SEARCH("TBD",G270)))</formula>
    </cfRule>
  </conditionalFormatting>
  <conditionalFormatting sqref="D278">
    <cfRule type="containsText" dxfId="2722" priority="1356" operator="containsText" text="TBD">
      <formula>NOT(ISERROR(SEARCH("TBD",D278)))</formula>
    </cfRule>
  </conditionalFormatting>
  <conditionalFormatting sqref="D268">
    <cfRule type="containsText" dxfId="2721" priority="1355" operator="containsText" text="TBD">
      <formula>NOT(ISERROR(SEARCH("TBD",D268)))</formula>
    </cfRule>
  </conditionalFormatting>
  <conditionalFormatting sqref="D302:E302">
    <cfRule type="containsText" dxfId="2720" priority="1354" operator="containsText" text="TBD">
      <formula>NOT(ISERROR(SEARCH("TBD",D302)))</formula>
    </cfRule>
  </conditionalFormatting>
  <conditionalFormatting sqref="W302 U302 Q302:S302 G302:O302">
    <cfRule type="containsText" dxfId="2719" priority="1353" operator="containsText" text="TBD">
      <formula>NOT(ISERROR(SEARCH("TBD",G302)))</formula>
    </cfRule>
  </conditionalFormatting>
  <conditionalFormatting sqref="D304">
    <cfRule type="containsText" dxfId="2718" priority="1352" operator="containsText" text="TBD">
      <formula>NOT(ISERROR(SEARCH("TBD",D304)))</formula>
    </cfRule>
  </conditionalFormatting>
  <conditionalFormatting sqref="D310">
    <cfRule type="containsText" dxfId="2717" priority="1351" operator="containsText" text="TBD">
      <formula>NOT(ISERROR(SEARCH("TBD",D310)))</formula>
    </cfRule>
  </conditionalFormatting>
  <conditionalFormatting sqref="D331:E331">
    <cfRule type="containsText" dxfId="2716" priority="1350" operator="containsText" text="TBD">
      <formula>NOT(ISERROR(SEARCH("TBD",D331)))</formula>
    </cfRule>
  </conditionalFormatting>
  <conditionalFormatting sqref="W331 U331 Q331:S331 G331:O331">
    <cfRule type="containsText" dxfId="2715" priority="1349" operator="containsText" text="TBD">
      <formula>NOT(ISERROR(SEARCH("TBD",G331)))</formula>
    </cfRule>
  </conditionalFormatting>
  <conditionalFormatting sqref="D342 D334">
    <cfRule type="containsText" dxfId="2714" priority="1348" operator="containsText" text="TBD">
      <formula>NOT(ISERROR(SEARCH("TBD",D334)))</formula>
    </cfRule>
  </conditionalFormatting>
  <conditionalFormatting sqref="D371:E371">
    <cfRule type="containsText" dxfId="2713" priority="1347" operator="containsText" text="TBD">
      <formula>NOT(ISERROR(SEARCH("TBD",D371)))</formula>
    </cfRule>
  </conditionalFormatting>
  <conditionalFormatting sqref="D370">
    <cfRule type="containsText" dxfId="2712" priority="1346" operator="containsText" text="TBD">
      <formula>NOT(ISERROR(SEARCH("TBD",D370)))</formula>
    </cfRule>
  </conditionalFormatting>
  <conditionalFormatting sqref="D374">
    <cfRule type="containsText" dxfId="2711" priority="1345" operator="containsText" text="TBD">
      <formula>NOT(ISERROR(SEARCH("TBD",D374)))</formula>
    </cfRule>
  </conditionalFormatting>
  <conditionalFormatting sqref="D395:E395">
    <cfRule type="containsText" dxfId="2710" priority="1344" operator="containsText" text="TBD">
      <formula>NOT(ISERROR(SEARCH("TBD",D395)))</formula>
    </cfRule>
  </conditionalFormatting>
  <conditionalFormatting sqref="W395 U395 Q395:S395 G395:O395">
    <cfRule type="containsText" dxfId="2709" priority="1343" operator="containsText" text="TBD">
      <formula>NOT(ISERROR(SEARCH("TBD",G395)))</formula>
    </cfRule>
  </conditionalFormatting>
  <conditionalFormatting sqref="D406 D399">
    <cfRule type="containsText" dxfId="2708" priority="1342" operator="containsText" text="TBD">
      <formula>NOT(ISERROR(SEARCH("TBD",D399)))</formula>
    </cfRule>
  </conditionalFormatting>
  <conditionalFormatting sqref="D464:E464">
    <cfRule type="containsText" dxfId="2707" priority="1341" operator="containsText" text="TBD">
      <formula>NOT(ISERROR(SEARCH("TBD",D464)))</formula>
    </cfRule>
  </conditionalFormatting>
  <conditionalFormatting sqref="W464 U464 Q464:S464 G464:O464">
    <cfRule type="containsText" dxfId="2706" priority="1340" operator="containsText" text="TBD">
      <formula>NOT(ISERROR(SEARCH("TBD",G464)))</formula>
    </cfRule>
  </conditionalFormatting>
  <conditionalFormatting sqref="D456">
    <cfRule type="containsText" dxfId="2705" priority="1339" operator="containsText" text="TBD">
      <formula>NOT(ISERROR(SEARCH("TBD",D456)))</formula>
    </cfRule>
  </conditionalFormatting>
  <conditionalFormatting sqref="D469">
    <cfRule type="containsText" dxfId="2704" priority="1338" operator="containsText" text="TBD">
      <formula>NOT(ISERROR(SEARCH("TBD",D469)))</formula>
    </cfRule>
  </conditionalFormatting>
  <conditionalFormatting sqref="D493:E493">
    <cfRule type="containsText" dxfId="2703" priority="1337" operator="containsText" text="TBD">
      <formula>NOT(ISERROR(SEARCH("TBD",D493)))</formula>
    </cfRule>
  </conditionalFormatting>
  <conditionalFormatting sqref="W493 U493 Q493:S493 G493:O493">
    <cfRule type="containsText" dxfId="2702" priority="1336" operator="containsText" text="TBD">
      <formula>NOT(ISERROR(SEARCH("TBD",G493)))</formula>
    </cfRule>
  </conditionalFormatting>
  <conditionalFormatting sqref="D497">
    <cfRule type="containsText" dxfId="2701" priority="1335" operator="containsText" text="TBD">
      <formula>NOT(ISERROR(SEARCH("TBD",D497)))</formula>
    </cfRule>
  </conditionalFormatting>
  <conditionalFormatting sqref="D523:E523">
    <cfRule type="containsText" dxfId="2700" priority="1334" operator="containsText" text="TBD">
      <formula>NOT(ISERROR(SEARCH("TBD",D523)))</formula>
    </cfRule>
  </conditionalFormatting>
  <conditionalFormatting sqref="W523 U523 Q523:S523 G523:O523">
    <cfRule type="containsText" dxfId="2699" priority="1333" operator="containsText" text="TBD">
      <formula>NOT(ISERROR(SEARCH("TBD",G523)))</formula>
    </cfRule>
  </conditionalFormatting>
  <conditionalFormatting sqref="D534">
    <cfRule type="containsText" dxfId="2698" priority="1332" operator="containsText" text="TBD">
      <formula>NOT(ISERROR(SEARCH("TBD",D534)))</formula>
    </cfRule>
  </conditionalFormatting>
  <conditionalFormatting sqref="D520">
    <cfRule type="containsText" dxfId="2697" priority="1331" operator="containsText" text="TBD">
      <formula>NOT(ISERROR(SEARCH("TBD",D520)))</formula>
    </cfRule>
  </conditionalFormatting>
  <conditionalFormatting sqref="D557:E557">
    <cfRule type="containsText" dxfId="2696" priority="1330" operator="containsText" text="TBD">
      <formula>NOT(ISERROR(SEARCH("TBD",D557)))</formula>
    </cfRule>
  </conditionalFormatting>
  <conditionalFormatting sqref="D556">
    <cfRule type="containsText" dxfId="2695" priority="1329" operator="containsText" text="TBD">
      <formula>NOT(ISERROR(SEARCH("TBD",D556)))</formula>
    </cfRule>
  </conditionalFormatting>
  <conditionalFormatting sqref="D566">
    <cfRule type="containsText" dxfId="2694" priority="1328" operator="containsText" text="TBD">
      <formula>NOT(ISERROR(SEARCH("TBD",D566)))</formula>
    </cfRule>
  </conditionalFormatting>
  <conditionalFormatting sqref="D558 D553:D554">
    <cfRule type="containsText" dxfId="2693" priority="1327" operator="containsText" text="TBD">
      <formula>NOT(ISERROR(SEARCH("TBD",D553)))</formula>
    </cfRule>
  </conditionalFormatting>
  <conditionalFormatting sqref="D588:E588">
    <cfRule type="containsText" dxfId="2692" priority="1326" operator="containsText" text="TBD">
      <formula>NOT(ISERROR(SEARCH("TBD",D588)))</formula>
    </cfRule>
  </conditionalFormatting>
  <conditionalFormatting sqref="W588 U588 Q588:S588 G588:O588">
    <cfRule type="containsText" dxfId="2691" priority="1325" operator="containsText" text="TBD">
      <formula>NOT(ISERROR(SEARCH("TBD",G588)))</formula>
    </cfRule>
  </conditionalFormatting>
  <conditionalFormatting sqref="D598">
    <cfRule type="containsText" dxfId="2690" priority="1324" operator="containsText" text="TBD">
      <formula>NOT(ISERROR(SEARCH("TBD",D598)))</formula>
    </cfRule>
  </conditionalFormatting>
  <conditionalFormatting sqref="D592">
    <cfRule type="containsText" dxfId="2689" priority="1323" operator="containsText" text="TBD">
      <formula>NOT(ISERROR(SEARCH("TBD",D592)))</formula>
    </cfRule>
  </conditionalFormatting>
  <conditionalFormatting sqref="D624:E624">
    <cfRule type="containsText" dxfId="2688" priority="1322" operator="containsText" text="TBD">
      <formula>NOT(ISERROR(SEARCH("TBD",D624)))</formula>
    </cfRule>
  </conditionalFormatting>
  <conditionalFormatting sqref="W624 U624 Q624:S624 G624:O624">
    <cfRule type="containsText" dxfId="2687" priority="1321" operator="containsText" text="TBD">
      <formula>NOT(ISERROR(SEARCH("TBD",G624)))</formula>
    </cfRule>
  </conditionalFormatting>
  <conditionalFormatting sqref="D617">
    <cfRule type="containsText" dxfId="2686" priority="1320" operator="containsText" text="TBD">
      <formula>NOT(ISERROR(SEARCH("TBD",D617)))</formula>
    </cfRule>
  </conditionalFormatting>
  <conditionalFormatting sqref="D620">
    <cfRule type="containsText" dxfId="2685" priority="1319" operator="containsText" text="TBD">
      <formula>NOT(ISERROR(SEARCH("TBD",D620)))</formula>
    </cfRule>
  </conditionalFormatting>
  <conditionalFormatting sqref="D626:D627">
    <cfRule type="containsText" dxfId="2684" priority="1318" operator="containsText" text="TBD">
      <formula>NOT(ISERROR(SEARCH("TBD",D626)))</formula>
    </cfRule>
  </conditionalFormatting>
  <conditionalFormatting sqref="D657">
    <cfRule type="containsText" dxfId="2683" priority="1317" operator="containsText" text="TBD">
      <formula>NOT(ISERROR(SEARCH("TBD",D657)))</formula>
    </cfRule>
  </conditionalFormatting>
  <conditionalFormatting sqref="D647">
    <cfRule type="containsText" dxfId="2682" priority="1316" operator="containsText" text="TBD">
      <formula>NOT(ISERROR(SEARCH("TBD",D647)))</formula>
    </cfRule>
  </conditionalFormatting>
  <conditionalFormatting sqref="D662 D656 D646">
    <cfRule type="containsText" dxfId="2681" priority="1315" operator="containsText" text="TBD">
      <formula>NOT(ISERROR(SEARCH("TBD",D646)))</formula>
    </cfRule>
  </conditionalFormatting>
  <conditionalFormatting sqref="D687:E687">
    <cfRule type="containsText" dxfId="2680" priority="1314" operator="containsText" text="TBD">
      <formula>NOT(ISERROR(SEARCH("TBD",D687)))</formula>
    </cfRule>
  </conditionalFormatting>
  <conditionalFormatting sqref="W687 U687 Q687:S687 G687:O687">
    <cfRule type="containsText" dxfId="2679" priority="1313" operator="containsText" text="TBD">
      <formula>NOT(ISERROR(SEARCH("TBD",G687)))</formula>
    </cfRule>
  </conditionalFormatting>
  <conditionalFormatting sqref="D684 D691">
    <cfRule type="containsText" dxfId="2678" priority="1312" operator="containsText" text="TBD">
      <formula>NOT(ISERROR(SEARCH("TBD",D684)))</formula>
    </cfRule>
  </conditionalFormatting>
  <conditionalFormatting sqref="D681">
    <cfRule type="containsText" dxfId="2677" priority="1311" operator="containsText" text="TBD">
      <formula>NOT(ISERROR(SEARCH("TBD",D681)))</formula>
    </cfRule>
  </conditionalFormatting>
  <conditionalFormatting sqref="D688">
    <cfRule type="containsText" dxfId="2676" priority="1310" operator="containsText" text="TBD">
      <formula>NOT(ISERROR(SEARCH("TBD",D688)))</formula>
    </cfRule>
  </conditionalFormatting>
  <conditionalFormatting sqref="D723:E723">
    <cfRule type="containsText" dxfId="2675" priority="1309" operator="containsText" text="TBD">
      <formula>NOT(ISERROR(SEARCH("TBD",D723)))</formula>
    </cfRule>
  </conditionalFormatting>
  <conditionalFormatting sqref="W723 U723 Q723:S723 G723:O723">
    <cfRule type="containsText" dxfId="2674" priority="1308" operator="containsText" text="TBD">
      <formula>NOT(ISERROR(SEARCH("TBD",G723)))</formula>
    </cfRule>
  </conditionalFormatting>
  <conditionalFormatting sqref="E710">
    <cfRule type="containsText" dxfId="2673" priority="1307" operator="containsText" text="TBD">
      <formula>NOT(ISERROR(SEARCH("TBD",E710)))</formula>
    </cfRule>
  </conditionalFormatting>
  <conditionalFormatting sqref="D713">
    <cfRule type="containsText" dxfId="2672" priority="1306" operator="containsText" text="TBD">
      <formula>NOT(ISERROR(SEARCH("TBD",D713)))</formula>
    </cfRule>
  </conditionalFormatting>
  <conditionalFormatting sqref="D718">
    <cfRule type="containsText" dxfId="2671" priority="1304" operator="containsText" text="TBD">
      <formula>NOT(ISERROR(SEARCH("TBD",D718)))</formula>
    </cfRule>
  </conditionalFormatting>
  <conditionalFormatting sqref="D721">
    <cfRule type="containsText" dxfId="2670" priority="1303" operator="containsText" text="TBD">
      <formula>NOT(ISERROR(SEARCH("TBD",D721)))</formula>
    </cfRule>
  </conditionalFormatting>
  <conditionalFormatting sqref="D750:E750">
    <cfRule type="containsText" dxfId="2669" priority="1302" operator="containsText" text="TBD">
      <formula>NOT(ISERROR(SEARCH("TBD",D750)))</formula>
    </cfRule>
  </conditionalFormatting>
  <conditionalFormatting sqref="D746">
    <cfRule type="containsText" dxfId="2668" priority="1301" operator="containsText" text="TBD">
      <formula>NOT(ISERROR(SEARCH("TBD",D746)))</formula>
    </cfRule>
  </conditionalFormatting>
  <conditionalFormatting sqref="D749">
    <cfRule type="containsText" dxfId="2667" priority="1300" operator="containsText" text="TBD">
      <formula>NOT(ISERROR(SEARCH("TBD",D749)))</formula>
    </cfRule>
  </conditionalFormatting>
  <conditionalFormatting sqref="D753">
    <cfRule type="containsText" dxfId="2666" priority="1299" operator="containsText" text="TBD">
      <formula>NOT(ISERROR(SEARCH("TBD",D753)))</formula>
    </cfRule>
  </conditionalFormatting>
  <conditionalFormatting sqref="D744">
    <cfRule type="containsText" dxfId="2665" priority="1298" operator="containsText" text="TBD">
      <formula>NOT(ISERROR(SEARCH("TBD",D744)))</formula>
    </cfRule>
  </conditionalFormatting>
  <conditionalFormatting sqref="D751:D752 D743">
    <cfRule type="containsText" dxfId="2664" priority="1297" operator="containsText" text="TBD">
      <formula>NOT(ISERROR(SEARCH("TBD",D743)))</formula>
    </cfRule>
  </conditionalFormatting>
  <conditionalFormatting sqref="E1:E1048576">
    <cfRule type="containsText" dxfId="2663" priority="1294" operator="containsText" text="NFL">
      <formula>NOT(ISERROR(SEARCH("NFL",E1)))</formula>
    </cfRule>
    <cfRule type="containsText" dxfId="2662" priority="1296" operator="containsText" text="ABC">
      <formula>NOT(ISERROR(SEARCH("ABC",E1)))</formula>
    </cfRule>
  </conditionalFormatting>
  <conditionalFormatting sqref="E744">
    <cfRule type="containsText" dxfId="2661" priority="1295" operator="containsText" text="NFL">
      <formula>NOT(ISERROR(SEARCH("NFL",E744)))</formula>
    </cfRule>
  </conditionalFormatting>
  <conditionalFormatting sqref="D783:E783">
    <cfRule type="containsText" dxfId="2660" priority="1293" operator="containsText" text="TBD">
      <formula>NOT(ISERROR(SEARCH("TBD",D783)))</formula>
    </cfRule>
  </conditionalFormatting>
  <conditionalFormatting sqref="W783 U783 Q783:S783 G783:O783">
    <cfRule type="containsText" dxfId="2659" priority="1292" operator="containsText" text="TBD">
      <formula>NOT(ISERROR(SEARCH("TBD",G783)))</formula>
    </cfRule>
  </conditionalFormatting>
  <conditionalFormatting sqref="D789">
    <cfRule type="containsText" dxfId="2658" priority="1291" operator="containsText" text="TBD">
      <formula>NOT(ISERROR(SEARCH("TBD",D789)))</formula>
    </cfRule>
  </conditionalFormatting>
  <conditionalFormatting sqref="D780 D790">
    <cfRule type="containsText" dxfId="2657" priority="1290" operator="containsText" text="TBD">
      <formula>NOT(ISERROR(SEARCH("TBD",D780)))</formula>
    </cfRule>
  </conditionalFormatting>
  <conditionalFormatting sqref="D812:E812">
    <cfRule type="containsText" dxfId="2656" priority="1289" operator="containsText" text="TBD">
      <formula>NOT(ISERROR(SEARCH("TBD",D812)))</formula>
    </cfRule>
  </conditionalFormatting>
  <conditionalFormatting sqref="W812 U812 Q812:S812 G812:O812">
    <cfRule type="containsText" dxfId="2655" priority="1288" operator="containsText" text="TBD">
      <formula>NOT(ISERROR(SEARCH("TBD",G812)))</formula>
    </cfRule>
  </conditionalFormatting>
  <conditionalFormatting sqref="D821 D810">
    <cfRule type="containsText" dxfId="2654" priority="1287" operator="containsText" text="TBD">
      <formula>NOT(ISERROR(SEARCH("TBD",D810)))</formula>
    </cfRule>
  </conditionalFormatting>
  <conditionalFormatting sqref="D807">
    <cfRule type="containsText" dxfId="2653" priority="1286" operator="containsText" text="TBD">
      <formula>NOT(ISERROR(SEARCH("TBD",D807)))</formula>
    </cfRule>
  </conditionalFormatting>
  <conditionalFormatting sqref="D814:D815">
    <cfRule type="containsText" dxfId="2652" priority="1285" operator="containsText" text="TBD">
      <formula>NOT(ISERROR(SEARCH("TBD",D814)))</formula>
    </cfRule>
  </conditionalFormatting>
  <conditionalFormatting sqref="D817">
    <cfRule type="containsText" dxfId="2651" priority="1284" operator="containsText" text="TBD">
      <formula>NOT(ISERROR(SEARCH("TBD",D817)))</formula>
    </cfRule>
  </conditionalFormatting>
  <conditionalFormatting sqref="D846:E846">
    <cfRule type="containsText" dxfId="2650" priority="1283" operator="containsText" text="TBD">
      <formula>NOT(ISERROR(SEARCH("TBD",D846)))</formula>
    </cfRule>
  </conditionalFormatting>
  <conditionalFormatting sqref="W846 U846 Q846:S846 G846:O846">
    <cfRule type="containsText" dxfId="2649" priority="1282" operator="containsText" text="TBD">
      <formula>NOT(ISERROR(SEARCH("TBD",G846)))</formula>
    </cfRule>
  </conditionalFormatting>
  <conditionalFormatting sqref="D844">
    <cfRule type="containsText" dxfId="2648" priority="1281" operator="containsText" text="TBD">
      <formula>NOT(ISERROR(SEARCH("TBD",D844)))</formula>
    </cfRule>
  </conditionalFormatting>
  <conditionalFormatting sqref="D849 D840">
    <cfRule type="containsText" dxfId="2647" priority="1280" operator="containsText" text="TBD">
      <formula>NOT(ISERROR(SEARCH("TBD",D840)))</formula>
    </cfRule>
  </conditionalFormatting>
  <conditionalFormatting sqref="D853">
    <cfRule type="containsText" dxfId="2646" priority="1279" operator="containsText" text="TBD">
      <formula>NOT(ISERROR(SEARCH("TBD",D853)))</formula>
    </cfRule>
  </conditionalFormatting>
  <conditionalFormatting sqref="D878:E878">
    <cfRule type="containsText" dxfId="2645" priority="1278" operator="containsText" text="TBD">
      <formula>NOT(ISERROR(SEARCH("TBD",D878)))</formula>
    </cfRule>
  </conditionalFormatting>
  <conditionalFormatting sqref="W878 U878 Q878:S878 G878:O878">
    <cfRule type="containsText" dxfId="2644" priority="1277" operator="containsText" text="TBD">
      <formula>NOT(ISERROR(SEARCH("TBD",G878)))</formula>
    </cfRule>
  </conditionalFormatting>
  <conditionalFormatting sqref="D875">
    <cfRule type="containsText" dxfId="2643" priority="1276" operator="containsText" text="TBD">
      <formula>NOT(ISERROR(SEARCH("TBD",D875)))</formula>
    </cfRule>
  </conditionalFormatting>
  <conditionalFormatting sqref="D871">
    <cfRule type="containsText" dxfId="2642" priority="1275" operator="containsText" text="TBD">
      <formula>NOT(ISERROR(SEARCH("TBD",D871)))</formula>
    </cfRule>
  </conditionalFormatting>
  <conditionalFormatting sqref="D883 D876:D877">
    <cfRule type="containsText" dxfId="2641" priority="1274" operator="containsText" text="TBD">
      <formula>NOT(ISERROR(SEARCH("TBD",D876)))</formula>
    </cfRule>
  </conditionalFormatting>
  <conditionalFormatting sqref="D879:D880">
    <cfRule type="containsText" dxfId="2640" priority="1273" operator="containsText" text="TBD">
      <formula>NOT(ISERROR(SEARCH("TBD",D879)))</formula>
    </cfRule>
  </conditionalFormatting>
  <conditionalFormatting sqref="D873 D884">
    <cfRule type="containsText" dxfId="2639" priority="1272" operator="containsText" text="TBD">
      <formula>NOT(ISERROR(SEARCH("TBD",D873)))</formula>
    </cfRule>
  </conditionalFormatting>
  <conditionalFormatting sqref="D912:E912">
    <cfRule type="containsText" dxfId="2638" priority="1271" operator="containsText" text="TBD">
      <formula>NOT(ISERROR(SEARCH("TBD",D912)))</formula>
    </cfRule>
  </conditionalFormatting>
  <conditionalFormatting sqref="W912 U912 Q912:S912 G912:O912">
    <cfRule type="containsText" dxfId="2637" priority="1270" operator="containsText" text="TBD">
      <formula>NOT(ISERROR(SEARCH("TBD",G912)))</formula>
    </cfRule>
  </conditionalFormatting>
  <conditionalFormatting sqref="D917 D905:D906">
    <cfRule type="containsText" dxfId="2636" priority="1269" operator="containsText" text="TBD">
      <formula>NOT(ISERROR(SEARCH("TBD",D905)))</formula>
    </cfRule>
  </conditionalFormatting>
  <conditionalFormatting sqref="D908:D909">
    <cfRule type="containsText" dxfId="2635" priority="1268" operator="containsText" text="TBD">
      <formula>NOT(ISERROR(SEARCH("TBD",D908)))</formula>
    </cfRule>
  </conditionalFormatting>
  <conditionalFormatting sqref="D918 D910 D907 D903 D913:D914">
    <cfRule type="containsText" dxfId="2634" priority="1267" operator="containsText" text="TBD">
      <formula>NOT(ISERROR(SEARCH("TBD",D903)))</formula>
    </cfRule>
  </conditionalFormatting>
  <conditionalFormatting sqref="D911 D916 D902">
    <cfRule type="containsText" dxfId="2633" priority="1266" operator="containsText" text="TBD">
      <formula>NOT(ISERROR(SEARCH("TBD",D902)))</formula>
    </cfRule>
  </conditionalFormatting>
  <conditionalFormatting sqref="D915">
    <cfRule type="containsText" dxfId="2632" priority="1265" operator="containsText" text="TBD">
      <formula>NOT(ISERROR(SEARCH("TBD",D915)))</formula>
    </cfRule>
  </conditionalFormatting>
  <conditionalFormatting sqref="D944:E944">
    <cfRule type="containsText" dxfId="2631" priority="1264" operator="containsText" text="TBD">
      <formula>NOT(ISERROR(SEARCH("TBD",D944)))</formula>
    </cfRule>
  </conditionalFormatting>
  <conditionalFormatting sqref="W944 U944 Q944:S944 G944:O944">
    <cfRule type="containsText" dxfId="2630" priority="1263" operator="containsText" text="TBD">
      <formula>NOT(ISERROR(SEARCH("TBD",G944)))</formula>
    </cfRule>
  </conditionalFormatting>
  <conditionalFormatting sqref="D946 D943 D941">
    <cfRule type="containsText" dxfId="2629" priority="1262" operator="containsText" text="TBD">
      <formula>NOT(ISERROR(SEARCH("TBD",D941)))</formula>
    </cfRule>
  </conditionalFormatting>
  <conditionalFormatting sqref="D942">
    <cfRule type="containsText" dxfId="2628" priority="1261" operator="containsText" text="TBD">
      <formula>NOT(ISERROR(SEARCH("TBD",D942)))</formula>
    </cfRule>
  </conditionalFormatting>
  <conditionalFormatting sqref="D935">
    <cfRule type="containsText" dxfId="2627" priority="1260" operator="containsText" text="TBD">
      <formula>NOT(ISERROR(SEARCH("TBD",D935)))</formula>
    </cfRule>
  </conditionalFormatting>
  <conditionalFormatting sqref="D971:E971">
    <cfRule type="containsText" dxfId="2626" priority="1259" operator="containsText" text="TBD">
      <formula>NOT(ISERROR(SEARCH("TBD",D971)))</formula>
    </cfRule>
  </conditionalFormatting>
  <conditionalFormatting sqref="W971 U971 Q971:S971 G971:O971">
    <cfRule type="containsText" dxfId="2625" priority="1258" operator="containsText" text="TBD">
      <formula>NOT(ISERROR(SEARCH("TBD",G971)))</formula>
    </cfRule>
  </conditionalFormatting>
  <conditionalFormatting sqref="D967">
    <cfRule type="containsText" dxfId="2624" priority="1257" operator="containsText" text="TBD">
      <formula>NOT(ISERROR(SEARCH("TBD",D967)))</formula>
    </cfRule>
  </conditionalFormatting>
  <conditionalFormatting sqref="D982 D976">
    <cfRule type="containsText" dxfId="2623" priority="1256" operator="containsText" text="TBD">
      <formula>NOT(ISERROR(SEARCH("TBD",D976)))</formula>
    </cfRule>
  </conditionalFormatting>
  <conditionalFormatting sqref="D980 D966">
    <cfRule type="containsText" dxfId="2622" priority="1255" operator="containsText" text="TBD">
      <formula>NOT(ISERROR(SEARCH("TBD",D966)))</formula>
    </cfRule>
  </conditionalFormatting>
  <conditionalFormatting sqref="D973">
    <cfRule type="containsText" dxfId="2621" priority="1254" operator="containsText" text="TBD">
      <formula>NOT(ISERROR(SEARCH("TBD",D973)))</formula>
    </cfRule>
  </conditionalFormatting>
  <conditionalFormatting sqref="D1011:E1011">
    <cfRule type="containsText" dxfId="2620" priority="1253" operator="containsText" text="TBD">
      <formula>NOT(ISERROR(SEARCH("TBD",D1011)))</formula>
    </cfRule>
  </conditionalFormatting>
  <conditionalFormatting sqref="W1011 U1011 Q1011:S1011 G1011:O1011">
    <cfRule type="containsText" dxfId="2619" priority="1252" operator="containsText" text="TBD">
      <formula>NOT(ISERROR(SEARCH("TBD",G1011)))</formula>
    </cfRule>
  </conditionalFormatting>
  <conditionalFormatting sqref="D1013">
    <cfRule type="containsText" dxfId="2618" priority="1251" operator="containsText" text="TBD">
      <formula>NOT(ISERROR(SEARCH("TBD",D1013)))</formula>
    </cfRule>
  </conditionalFormatting>
  <conditionalFormatting sqref="D1007 D1003">
    <cfRule type="containsText" dxfId="2617" priority="1250" operator="containsText" text="TBD">
      <formula>NOT(ISERROR(SEARCH("TBD",D1003)))</formula>
    </cfRule>
  </conditionalFormatting>
  <conditionalFormatting sqref="H304:O304">
    <cfRule type="cellIs" dxfId="2616" priority="1249" operator="between">
      <formula>1</formula>
      <formula>4</formula>
    </cfRule>
  </conditionalFormatting>
  <conditionalFormatting sqref="H304:O304">
    <cfRule type="cellIs" dxfId="2615" priority="1248" operator="between">
      <formula>5</formula>
      <formula>8</formula>
    </cfRule>
  </conditionalFormatting>
  <conditionalFormatting sqref="H304:O304">
    <cfRule type="cellIs" dxfId="2614" priority="1247" operator="between">
      <formula>9</formula>
      <formula>12</formula>
    </cfRule>
  </conditionalFormatting>
  <conditionalFormatting sqref="H304:O304">
    <cfRule type="cellIs" dxfId="2613" priority="1246" operator="between">
      <formula>13</formula>
      <formula>16</formula>
    </cfRule>
  </conditionalFormatting>
  <conditionalFormatting sqref="H304:O304">
    <cfRule type="cellIs" dxfId="2612" priority="1245" operator="between">
      <formula>17</formula>
      <formula>20</formula>
    </cfRule>
  </conditionalFormatting>
  <conditionalFormatting sqref="H304:O304">
    <cfRule type="cellIs" dxfId="2611" priority="1244" operator="between">
      <formula>21</formula>
      <formula>24</formula>
    </cfRule>
  </conditionalFormatting>
  <conditionalFormatting sqref="H304:O304">
    <cfRule type="cellIs" dxfId="2610" priority="1243" operator="between">
      <formula>25</formula>
      <formula>28</formula>
    </cfRule>
  </conditionalFormatting>
  <conditionalFormatting sqref="H304:O304">
    <cfRule type="cellIs" dxfId="2609" priority="1242" operator="between">
      <formula>29</formula>
      <formula>32</formula>
    </cfRule>
  </conditionalFormatting>
  <conditionalFormatting sqref="Q304">
    <cfRule type="cellIs" dxfId="2608" priority="1241" operator="between">
      <formula>1</formula>
      <formula>4</formula>
    </cfRule>
  </conditionalFormatting>
  <conditionalFormatting sqref="Q304">
    <cfRule type="cellIs" dxfId="2607" priority="1240" operator="between">
      <formula>5</formula>
      <formula>8</formula>
    </cfRule>
  </conditionalFormatting>
  <conditionalFormatting sqref="Q304">
    <cfRule type="cellIs" dxfId="2606" priority="1239" operator="between">
      <formula>9</formula>
      <formula>12</formula>
    </cfRule>
  </conditionalFormatting>
  <conditionalFormatting sqref="Q304">
    <cfRule type="cellIs" dxfId="2605" priority="1238" operator="between">
      <formula>13</formula>
      <formula>16</formula>
    </cfRule>
  </conditionalFormatting>
  <conditionalFormatting sqref="Q304">
    <cfRule type="cellIs" dxfId="2604" priority="1237" operator="between">
      <formula>17</formula>
      <formula>20</formula>
    </cfRule>
  </conditionalFormatting>
  <conditionalFormatting sqref="Q304">
    <cfRule type="cellIs" dxfId="2603" priority="1236" operator="between">
      <formula>21</formula>
      <formula>24</formula>
    </cfRule>
  </conditionalFormatting>
  <conditionalFormatting sqref="Q304">
    <cfRule type="cellIs" dxfId="2602" priority="1235" operator="between">
      <formula>25</formula>
      <formula>28</formula>
    </cfRule>
  </conditionalFormatting>
  <conditionalFormatting sqref="Q304">
    <cfRule type="cellIs" dxfId="2601" priority="1234" operator="between">
      <formula>29</formula>
      <formula>32</formula>
    </cfRule>
  </conditionalFormatting>
  <conditionalFormatting sqref="R304:S304">
    <cfRule type="cellIs" dxfId="2600" priority="1233" operator="between">
      <formula>1</formula>
      <formula>4</formula>
    </cfRule>
  </conditionalFormatting>
  <conditionalFormatting sqref="R304:S304">
    <cfRule type="cellIs" dxfId="2599" priority="1232" operator="between">
      <formula>5</formula>
      <formula>8</formula>
    </cfRule>
  </conditionalFormatting>
  <conditionalFormatting sqref="R304:S304">
    <cfRule type="cellIs" dxfId="2598" priority="1231" operator="between">
      <formula>9</formula>
      <formula>12</formula>
    </cfRule>
  </conditionalFormatting>
  <conditionalFormatting sqref="R304:S304">
    <cfRule type="cellIs" dxfId="2597" priority="1230" operator="between">
      <formula>13</formula>
      <formula>16</formula>
    </cfRule>
  </conditionalFormatting>
  <conditionalFormatting sqref="R304:S304">
    <cfRule type="cellIs" dxfId="2596" priority="1229" operator="between">
      <formula>17</formula>
      <formula>20</formula>
    </cfRule>
  </conditionalFormatting>
  <conditionalFormatting sqref="R304:S304">
    <cfRule type="cellIs" dxfId="2595" priority="1228" operator="between">
      <formula>21</formula>
      <formula>24</formula>
    </cfRule>
  </conditionalFormatting>
  <conditionalFormatting sqref="R304:S304">
    <cfRule type="cellIs" dxfId="2594" priority="1227" operator="between">
      <formula>25</formula>
      <formula>28</formula>
    </cfRule>
  </conditionalFormatting>
  <conditionalFormatting sqref="R304:S304">
    <cfRule type="cellIs" dxfId="2593" priority="1226" operator="between">
      <formula>29</formula>
      <formula>32</formula>
    </cfRule>
  </conditionalFormatting>
  <conditionalFormatting sqref="U304">
    <cfRule type="cellIs" dxfId="2592" priority="1225" operator="between">
      <formula>1</formula>
      <formula>4</formula>
    </cfRule>
  </conditionalFormatting>
  <conditionalFormatting sqref="U304">
    <cfRule type="cellIs" dxfId="2591" priority="1224" operator="between">
      <formula>5</formula>
      <formula>8</formula>
    </cfRule>
  </conditionalFormatting>
  <conditionalFormatting sqref="U304">
    <cfRule type="cellIs" dxfId="2590" priority="1223" operator="between">
      <formula>9</formula>
      <formula>12</formula>
    </cfRule>
  </conditionalFormatting>
  <conditionalFormatting sqref="U304">
    <cfRule type="cellIs" dxfId="2589" priority="1222" operator="between">
      <formula>13</formula>
      <formula>16</formula>
    </cfRule>
  </conditionalFormatting>
  <conditionalFormatting sqref="U304">
    <cfRule type="cellIs" dxfId="2588" priority="1221" operator="between">
      <formula>17</formula>
      <formula>20</formula>
    </cfRule>
  </conditionalFormatting>
  <conditionalFormatting sqref="U304">
    <cfRule type="cellIs" dxfId="2587" priority="1220" operator="between">
      <formula>21</formula>
      <formula>24</formula>
    </cfRule>
  </conditionalFormatting>
  <conditionalFormatting sqref="U304">
    <cfRule type="cellIs" dxfId="2586" priority="1219" operator="between">
      <formula>25</formula>
      <formula>28</formula>
    </cfRule>
  </conditionalFormatting>
  <conditionalFormatting sqref="U304">
    <cfRule type="cellIs" dxfId="2585" priority="1218" operator="between">
      <formula>29</formula>
      <formula>32</formula>
    </cfRule>
  </conditionalFormatting>
  <conditionalFormatting sqref="Q304:S304">
    <cfRule type="cellIs" dxfId="2584" priority="1210" operator="between">
      <formula>29</formula>
      <formula>32</formula>
    </cfRule>
    <cfRule type="cellIs" dxfId="2583" priority="1211" operator="between">
      <formula>25</formula>
      <formula>28</formula>
    </cfRule>
    <cfRule type="cellIs" dxfId="2582" priority="1212" operator="between">
      <formula>21</formula>
      <formula>24</formula>
    </cfRule>
    <cfRule type="cellIs" dxfId="2581" priority="1213" operator="between">
      <formula>17</formula>
      <formula>20</formula>
    </cfRule>
    <cfRule type="cellIs" dxfId="2580" priority="1214" operator="between">
      <formula>13</formula>
      <formula>16</formula>
    </cfRule>
    <cfRule type="cellIs" dxfId="2579" priority="1215" operator="between">
      <formula>9</formula>
      <formula>12</formula>
    </cfRule>
    <cfRule type="cellIs" dxfId="2578" priority="1216" operator="between">
      <formula>5</formula>
      <formula>8</formula>
    </cfRule>
    <cfRule type="cellIs" dxfId="2577" priority="1217" operator="between">
      <formula>1</formula>
      <formula>4</formula>
    </cfRule>
  </conditionalFormatting>
  <conditionalFormatting sqref="Q304:S304">
    <cfRule type="cellIs" dxfId="2576" priority="1202" operator="between">
      <formula>29</formula>
      <formula>32</formula>
    </cfRule>
    <cfRule type="cellIs" dxfId="2575" priority="1203" operator="between">
      <formula>25</formula>
      <formula>28</formula>
    </cfRule>
    <cfRule type="cellIs" dxfId="2574" priority="1204" operator="between">
      <formula>21</formula>
      <formula>24</formula>
    </cfRule>
    <cfRule type="cellIs" dxfId="2573" priority="1205" operator="between">
      <formula>17</formula>
      <formula>20</formula>
    </cfRule>
    <cfRule type="cellIs" dxfId="2572" priority="1206" operator="between">
      <formula>13</formula>
      <formula>16</formula>
    </cfRule>
    <cfRule type="cellIs" dxfId="2571" priority="1207" operator="between">
      <formula>9</formula>
      <formula>12</formula>
    </cfRule>
    <cfRule type="cellIs" dxfId="2570" priority="1208" operator="between">
      <formula>5</formula>
      <formula>8</formula>
    </cfRule>
    <cfRule type="cellIs" dxfId="2569" priority="1209" operator="between">
      <formula>1</formula>
      <formula>4</formula>
    </cfRule>
  </conditionalFormatting>
  <conditionalFormatting sqref="H942:O942 H919:O919 H914:O914 H877:O877 H873:O873 H720:O720 H566:O566 H531:O531 H497:O497">
    <cfRule type="cellIs" dxfId="2568" priority="1201" operator="between">
      <formula>1</formula>
      <formula>4</formula>
    </cfRule>
  </conditionalFormatting>
  <conditionalFormatting sqref="H942:O942 H919:O919 H914:O914 H877:O877 H873:O873 H720:O720 H566:O566 H531:O531 H497:O497">
    <cfRule type="cellIs" dxfId="2567" priority="1200" operator="between">
      <formula>5</formula>
      <formula>8</formula>
    </cfRule>
  </conditionalFormatting>
  <conditionalFormatting sqref="H942:O942 H919:O919 H914:O914 H877:O877 H873:O873 H720:O720 H566:O566 H531:O531 H497:O497">
    <cfRule type="cellIs" dxfId="2566" priority="1199" operator="between">
      <formula>9</formula>
      <formula>12</formula>
    </cfRule>
  </conditionalFormatting>
  <conditionalFormatting sqref="H942:O942 H919:O919 H914:O914 H877:O877 H873:O873 H720:O720 H566:O566 H531:O531 H497:O497">
    <cfRule type="cellIs" dxfId="2565" priority="1198" operator="between">
      <formula>13</formula>
      <formula>16</formula>
    </cfRule>
  </conditionalFormatting>
  <conditionalFormatting sqref="H942:O942 H919:O919 H914:O914 H877:O877 H873:O873 H720:O720 H566:O566 H531:O531 H497:O497">
    <cfRule type="cellIs" dxfId="2564" priority="1197" operator="between">
      <formula>17</formula>
      <formula>20</formula>
    </cfRule>
  </conditionalFormatting>
  <conditionalFormatting sqref="H942:O942 H919:O919 H914:O914 H877:O877 H873:O873 H720:O720 H566:O566 H531:O531 H497:O497">
    <cfRule type="cellIs" dxfId="2563" priority="1196" operator="between">
      <formula>21</formula>
      <formula>24</formula>
    </cfRule>
  </conditionalFormatting>
  <conditionalFormatting sqref="H942:O942 H919:O919 H914:O914 H877:O877 H873:O873 H720:O720 H566:O566 H531:O531 H497:O497">
    <cfRule type="cellIs" dxfId="2562" priority="1195" operator="between">
      <formula>25</formula>
      <formula>28</formula>
    </cfRule>
  </conditionalFormatting>
  <conditionalFormatting sqref="H942:O942 H919:O919 H914:O914 H877:O877 H873:O873 H720:O720 H566:O566 H531:O531 H497:O497">
    <cfRule type="cellIs" dxfId="2561" priority="1194" operator="between">
      <formula>29</formula>
      <formula>32</formula>
    </cfRule>
  </conditionalFormatting>
  <conditionalFormatting sqref="Q942 Q919 Q914 Q877 Q873 Q720 Q566 Q497">
    <cfRule type="cellIs" dxfId="2560" priority="1193" operator="between">
      <formula>1</formula>
      <formula>4</formula>
    </cfRule>
  </conditionalFormatting>
  <conditionalFormatting sqref="Q942 Q919 Q914 Q877 Q873 Q720 Q566 Q497">
    <cfRule type="cellIs" dxfId="2559" priority="1192" operator="between">
      <formula>5</formula>
      <formula>8</formula>
    </cfRule>
  </conditionalFormatting>
  <conditionalFormatting sqref="Q942 Q919 Q914 Q877 Q873 Q720 Q566 Q497">
    <cfRule type="cellIs" dxfId="2558" priority="1191" operator="between">
      <formula>9</formula>
      <formula>12</formula>
    </cfRule>
  </conditionalFormatting>
  <conditionalFormatting sqref="Q942 Q919 Q914 Q877 Q873 Q720 Q566 Q497">
    <cfRule type="cellIs" dxfId="2557" priority="1190" operator="between">
      <formula>13</formula>
      <formula>16</formula>
    </cfRule>
  </conditionalFormatting>
  <conditionalFormatting sqref="Q942 Q919 Q914 Q877 Q873 Q720 Q566 Q497">
    <cfRule type="cellIs" dxfId="2556" priority="1189" operator="between">
      <formula>17</formula>
      <formula>20</formula>
    </cfRule>
  </conditionalFormatting>
  <conditionalFormatting sqref="Q942 Q919 Q914 Q877 Q873 Q720 Q566 Q497">
    <cfRule type="cellIs" dxfId="2555" priority="1188" operator="between">
      <formula>21</formula>
      <formula>24</formula>
    </cfRule>
  </conditionalFormatting>
  <conditionalFormatting sqref="Q942 Q919 Q914 Q877 Q873 Q720 Q566 Q497">
    <cfRule type="cellIs" dxfId="2554" priority="1187" operator="between">
      <formula>25</formula>
      <formula>28</formula>
    </cfRule>
  </conditionalFormatting>
  <conditionalFormatting sqref="Q942 Q919 Q914 Q877 Q873 Q720 Q566 Q497">
    <cfRule type="cellIs" dxfId="2553" priority="1186" operator="between">
      <formula>29</formula>
      <formula>32</formula>
    </cfRule>
  </conditionalFormatting>
  <conditionalFormatting sqref="R942:S942 R919:S919 R914:S914 R877:S877 R873:S873 R720:S720 R566:S566 R531:S531 R497:S497">
    <cfRule type="cellIs" dxfId="2552" priority="1185" operator="between">
      <formula>1</formula>
      <formula>4</formula>
    </cfRule>
  </conditionalFormatting>
  <conditionalFormatting sqref="R942:S942 R919:S919 R914:S914 R877:S877 R873:S873 R720:S720 R566:S566 R531:S531 R497:S497">
    <cfRule type="cellIs" dxfId="2551" priority="1184" operator="between">
      <formula>5</formula>
      <formula>8</formula>
    </cfRule>
  </conditionalFormatting>
  <conditionalFormatting sqref="R942:S942 R919:S919 R914:S914 R877:S877 R873:S873 R720:S720 R566:S566 R531:S531 R497:S497">
    <cfRule type="cellIs" dxfId="2550" priority="1183" operator="between">
      <formula>9</formula>
      <formula>12</formula>
    </cfRule>
  </conditionalFormatting>
  <conditionalFormatting sqref="R942:S942 R919:S919 R914:S914 R877:S877 R873:S873 R720:S720 R566:S566 R531:S531 R497:S497">
    <cfRule type="cellIs" dxfId="2549" priority="1182" operator="between">
      <formula>13</formula>
      <formula>16</formula>
    </cfRule>
  </conditionalFormatting>
  <conditionalFormatting sqref="R942:S942 R919:S919 R914:S914 R877:S877 R873:S873 R720:S720 R566:S566 R531:S531 R497:S497">
    <cfRule type="cellIs" dxfId="2548" priority="1181" operator="between">
      <formula>17</formula>
      <formula>20</formula>
    </cfRule>
  </conditionalFormatting>
  <conditionalFormatting sqref="R942:S942 R919:S919 R914:S914 R877:S877 R873:S873 R720:S720 R566:S566 R531:S531 R497:S497">
    <cfRule type="cellIs" dxfId="2547" priority="1180" operator="between">
      <formula>21</formula>
      <formula>24</formula>
    </cfRule>
  </conditionalFormatting>
  <conditionalFormatting sqref="R942:S942 R919:S919 R914:S914 R877:S877 R873:S873 R720:S720 R566:S566 R531:S531 R497:S497">
    <cfRule type="cellIs" dxfId="2546" priority="1179" operator="between">
      <formula>25</formula>
      <formula>28</formula>
    </cfRule>
  </conditionalFormatting>
  <conditionalFormatting sqref="R942:S942 R919:S919 R914:S914 R877:S877 R873:S873 R720:S720 R566:S566 R531:S531 R497:S497">
    <cfRule type="cellIs" dxfId="2545" priority="1178" operator="between">
      <formula>29</formula>
      <formula>32</formula>
    </cfRule>
  </conditionalFormatting>
  <conditionalFormatting sqref="U942 U919 U914 U877 U873 U720 U566 U497">
    <cfRule type="cellIs" dxfId="2544" priority="1177" operator="between">
      <formula>1</formula>
      <formula>4</formula>
    </cfRule>
  </conditionalFormatting>
  <conditionalFormatting sqref="U942 U919 U914 U877 U873 U720 U566 U497">
    <cfRule type="cellIs" dxfId="2543" priority="1176" operator="between">
      <formula>5</formula>
      <formula>8</formula>
    </cfRule>
  </conditionalFormatting>
  <conditionalFormatting sqref="U942 U919 U914 U877 U873 U720 U566 U497">
    <cfRule type="cellIs" dxfId="2542" priority="1175" operator="between">
      <formula>9</formula>
      <formula>12</formula>
    </cfRule>
  </conditionalFormatting>
  <conditionalFormatting sqref="U942 U919 U914 U877 U873 U720 U566 U497">
    <cfRule type="cellIs" dxfId="2541" priority="1174" operator="between">
      <formula>13</formula>
      <formula>16</formula>
    </cfRule>
  </conditionalFormatting>
  <conditionalFormatting sqref="U942 U919 U914 U877 U873 U720 U566 U497">
    <cfRule type="cellIs" dxfId="2540" priority="1173" operator="between">
      <formula>17</formula>
      <formula>20</formula>
    </cfRule>
  </conditionalFormatting>
  <conditionalFormatting sqref="U942 U919 U914 U877 U873 U720 U566 U497">
    <cfRule type="cellIs" dxfId="2539" priority="1172" operator="between">
      <formula>21</formula>
      <formula>24</formula>
    </cfRule>
  </conditionalFormatting>
  <conditionalFormatting sqref="U942 U919 U914 U877 U873 U720 U566 U497">
    <cfRule type="cellIs" dxfId="2538" priority="1171" operator="between">
      <formula>25</formula>
      <formula>28</formula>
    </cfRule>
  </conditionalFormatting>
  <conditionalFormatting sqref="U942 U919 U914 U877 U873 U720 U566 U497">
    <cfRule type="cellIs" dxfId="2537" priority="1170" operator="between">
      <formula>29</formula>
      <formula>32</formula>
    </cfRule>
  </conditionalFormatting>
  <conditionalFormatting sqref="Q942:S942 Q919:S919 Q914:S914 Q877:S877 Q873:S873 Q720:S720 Q566:S566 Q531:S531 Q497:S497">
    <cfRule type="cellIs" dxfId="2536" priority="1162" operator="between">
      <formula>29</formula>
      <formula>32</formula>
    </cfRule>
    <cfRule type="cellIs" dxfId="2535" priority="1163" operator="between">
      <formula>25</formula>
      <formula>28</formula>
    </cfRule>
    <cfRule type="cellIs" dxfId="2534" priority="1164" operator="between">
      <formula>21</formula>
      <formula>24</formula>
    </cfRule>
    <cfRule type="cellIs" dxfId="2533" priority="1165" operator="between">
      <formula>17</formula>
      <formula>20</formula>
    </cfRule>
    <cfRule type="cellIs" dxfId="2532" priority="1166" operator="between">
      <formula>13</formula>
      <formula>16</formula>
    </cfRule>
    <cfRule type="cellIs" dxfId="2531" priority="1167" operator="between">
      <formula>9</formula>
      <formula>12</formula>
    </cfRule>
    <cfRule type="cellIs" dxfId="2530" priority="1168" operator="between">
      <formula>5</formula>
      <formula>8</formula>
    </cfRule>
    <cfRule type="cellIs" dxfId="2529" priority="1169" operator="between">
      <formula>1</formula>
      <formula>4</formula>
    </cfRule>
  </conditionalFormatting>
  <conditionalFormatting sqref="Q942:S942 Q566:S566 Q497:S497">
    <cfRule type="cellIs" dxfId="2528" priority="1154" operator="between">
      <formula>29</formula>
      <formula>32</formula>
    </cfRule>
    <cfRule type="cellIs" dxfId="2527" priority="1155" operator="between">
      <formula>25</formula>
      <formula>28</formula>
    </cfRule>
    <cfRule type="cellIs" dxfId="2526" priority="1156" operator="between">
      <formula>21</formula>
      <formula>24</formula>
    </cfRule>
    <cfRule type="cellIs" dxfId="2525" priority="1157" operator="between">
      <formula>17</formula>
      <formula>20</formula>
    </cfRule>
    <cfRule type="cellIs" dxfId="2524" priority="1158" operator="between">
      <formula>13</formula>
      <formula>16</formula>
    </cfRule>
    <cfRule type="cellIs" dxfId="2523" priority="1159" operator="between">
      <formula>9</formula>
      <formula>12</formula>
    </cfRule>
    <cfRule type="cellIs" dxfId="2522" priority="1160" operator="between">
      <formula>5</formula>
      <formula>8</formula>
    </cfRule>
    <cfRule type="cellIs" dxfId="2521" priority="1161" operator="between">
      <formula>1</formula>
      <formula>4</formula>
    </cfRule>
  </conditionalFormatting>
  <conditionalFormatting sqref="H978:O978">
    <cfRule type="cellIs" dxfId="2520" priority="1153" operator="between">
      <formula>1</formula>
      <formula>4</formula>
    </cfRule>
  </conditionalFormatting>
  <conditionalFormatting sqref="H978:O978">
    <cfRule type="cellIs" dxfId="2519" priority="1152" operator="between">
      <formula>5</formula>
      <formula>8</formula>
    </cfRule>
  </conditionalFormatting>
  <conditionalFormatting sqref="H978:O978">
    <cfRule type="cellIs" dxfId="2518" priority="1151" operator="between">
      <formula>9</formula>
      <formula>12</formula>
    </cfRule>
  </conditionalFormatting>
  <conditionalFormatting sqref="H978:O978">
    <cfRule type="cellIs" dxfId="2517" priority="1150" operator="between">
      <formula>13</formula>
      <formula>16</formula>
    </cfRule>
  </conditionalFormatting>
  <conditionalFormatting sqref="H978:O978">
    <cfRule type="cellIs" dxfId="2516" priority="1149" operator="between">
      <formula>17</formula>
      <formula>20</formula>
    </cfRule>
  </conditionalFormatting>
  <conditionalFormatting sqref="H978:O978">
    <cfRule type="cellIs" dxfId="2515" priority="1148" operator="between">
      <formula>21</formula>
      <formula>24</formula>
    </cfRule>
  </conditionalFormatting>
  <conditionalFormatting sqref="H978:O978">
    <cfRule type="cellIs" dxfId="2514" priority="1147" operator="between">
      <formula>25</formula>
      <formula>28</formula>
    </cfRule>
  </conditionalFormatting>
  <conditionalFormatting sqref="H978:O978">
    <cfRule type="cellIs" dxfId="2513" priority="1146" operator="between">
      <formula>29</formula>
      <formula>32</formula>
    </cfRule>
  </conditionalFormatting>
  <conditionalFormatting sqref="Q978">
    <cfRule type="cellIs" dxfId="2512" priority="1145" operator="between">
      <formula>1</formula>
      <formula>4</formula>
    </cfRule>
  </conditionalFormatting>
  <conditionalFormatting sqref="Q978">
    <cfRule type="cellIs" dxfId="2511" priority="1144" operator="between">
      <formula>5</formula>
      <formula>8</formula>
    </cfRule>
  </conditionalFormatting>
  <conditionalFormatting sqref="Q978">
    <cfRule type="cellIs" dxfId="2510" priority="1143" operator="between">
      <formula>9</formula>
      <formula>12</formula>
    </cfRule>
  </conditionalFormatting>
  <conditionalFormatting sqref="Q978">
    <cfRule type="cellIs" dxfId="2509" priority="1142" operator="between">
      <formula>13</formula>
      <formula>16</formula>
    </cfRule>
  </conditionalFormatting>
  <conditionalFormatting sqref="Q978">
    <cfRule type="cellIs" dxfId="2508" priority="1141" operator="between">
      <formula>17</formula>
      <formula>20</formula>
    </cfRule>
  </conditionalFormatting>
  <conditionalFormatting sqref="Q978">
    <cfRule type="cellIs" dxfId="2507" priority="1140" operator="between">
      <formula>21</formula>
      <formula>24</formula>
    </cfRule>
  </conditionalFormatting>
  <conditionalFormatting sqref="Q978">
    <cfRule type="cellIs" dxfId="2506" priority="1139" operator="between">
      <formula>25</formula>
      <formula>28</formula>
    </cfRule>
  </conditionalFormatting>
  <conditionalFormatting sqref="Q978">
    <cfRule type="cellIs" dxfId="2505" priority="1138" operator="between">
      <formula>29</formula>
      <formula>32</formula>
    </cfRule>
  </conditionalFormatting>
  <conditionalFormatting sqref="R978:S978">
    <cfRule type="cellIs" dxfId="2504" priority="1137" operator="between">
      <formula>1</formula>
      <formula>4</formula>
    </cfRule>
  </conditionalFormatting>
  <conditionalFormatting sqref="R978:S978">
    <cfRule type="cellIs" dxfId="2503" priority="1136" operator="between">
      <formula>5</formula>
      <formula>8</formula>
    </cfRule>
  </conditionalFormatting>
  <conditionalFormatting sqref="R978:S978">
    <cfRule type="cellIs" dxfId="2502" priority="1135" operator="between">
      <formula>9</formula>
      <formula>12</formula>
    </cfRule>
  </conditionalFormatting>
  <conditionalFormatting sqref="R978:S978">
    <cfRule type="cellIs" dxfId="2501" priority="1134" operator="between">
      <formula>13</formula>
      <formula>16</formula>
    </cfRule>
  </conditionalFormatting>
  <conditionalFormatting sqref="R978:S978">
    <cfRule type="cellIs" dxfId="2500" priority="1133" operator="between">
      <formula>17</formula>
      <formula>20</formula>
    </cfRule>
  </conditionalFormatting>
  <conditionalFormatting sqref="R978:S978">
    <cfRule type="cellIs" dxfId="2499" priority="1132" operator="between">
      <formula>21</formula>
      <formula>24</formula>
    </cfRule>
  </conditionalFormatting>
  <conditionalFormatting sqref="R978:S978">
    <cfRule type="cellIs" dxfId="2498" priority="1131" operator="between">
      <formula>25</formula>
      <formula>28</formula>
    </cfRule>
  </conditionalFormatting>
  <conditionalFormatting sqref="R978:S978">
    <cfRule type="cellIs" dxfId="2497" priority="1130" operator="between">
      <formula>29</formula>
      <formula>32</formula>
    </cfRule>
  </conditionalFormatting>
  <conditionalFormatting sqref="U978">
    <cfRule type="cellIs" dxfId="2496" priority="1129" operator="between">
      <formula>1</formula>
      <formula>4</formula>
    </cfRule>
  </conditionalFormatting>
  <conditionalFormatting sqref="U978">
    <cfRule type="cellIs" dxfId="2495" priority="1128" operator="between">
      <formula>5</formula>
      <formula>8</formula>
    </cfRule>
  </conditionalFormatting>
  <conditionalFormatting sqref="U978">
    <cfRule type="cellIs" dxfId="2494" priority="1127" operator="between">
      <formula>9</formula>
      <formula>12</formula>
    </cfRule>
  </conditionalFormatting>
  <conditionalFormatting sqref="U978">
    <cfRule type="cellIs" dxfId="2493" priority="1126" operator="between">
      <formula>13</formula>
      <formula>16</formula>
    </cfRule>
  </conditionalFormatting>
  <conditionalFormatting sqref="U978">
    <cfRule type="cellIs" dxfId="2492" priority="1125" operator="between">
      <formula>17</formula>
      <formula>20</formula>
    </cfRule>
  </conditionalFormatting>
  <conditionalFormatting sqref="U978">
    <cfRule type="cellIs" dxfId="2491" priority="1124" operator="between">
      <formula>21</formula>
      <formula>24</formula>
    </cfRule>
  </conditionalFormatting>
  <conditionalFormatting sqref="U978">
    <cfRule type="cellIs" dxfId="2490" priority="1123" operator="between">
      <formula>25</formula>
      <formula>28</formula>
    </cfRule>
  </conditionalFormatting>
  <conditionalFormatting sqref="U978">
    <cfRule type="cellIs" dxfId="2489" priority="1122" operator="between">
      <formula>29</formula>
      <formula>32</formula>
    </cfRule>
  </conditionalFormatting>
  <conditionalFormatting sqref="Q978:S978">
    <cfRule type="cellIs" dxfId="2488" priority="1114" operator="between">
      <formula>29</formula>
      <formula>32</formula>
    </cfRule>
    <cfRule type="cellIs" dxfId="2487" priority="1115" operator="between">
      <formula>25</formula>
      <formula>28</formula>
    </cfRule>
    <cfRule type="cellIs" dxfId="2486" priority="1116" operator="between">
      <formula>21</formula>
      <formula>24</formula>
    </cfRule>
    <cfRule type="cellIs" dxfId="2485" priority="1117" operator="between">
      <formula>17</formula>
      <formula>20</formula>
    </cfRule>
    <cfRule type="cellIs" dxfId="2484" priority="1118" operator="between">
      <formula>13</formula>
      <formula>16</formula>
    </cfRule>
    <cfRule type="cellIs" dxfId="2483" priority="1119" operator="between">
      <formula>9</formula>
      <formula>12</formula>
    </cfRule>
    <cfRule type="cellIs" dxfId="2482" priority="1120" operator="between">
      <formula>5</formula>
      <formula>8</formula>
    </cfRule>
    <cfRule type="cellIs" dxfId="2481" priority="1121" operator="between">
      <formula>1</formula>
      <formula>4</formula>
    </cfRule>
  </conditionalFormatting>
  <conditionalFormatting sqref="Q978:S978">
    <cfRule type="cellIs" dxfId="2480" priority="1106" operator="between">
      <formula>29</formula>
      <formula>32</formula>
    </cfRule>
    <cfRule type="cellIs" dxfId="2479" priority="1107" operator="between">
      <formula>25</formula>
      <formula>28</formula>
    </cfRule>
    <cfRule type="cellIs" dxfId="2478" priority="1108" operator="between">
      <formula>21</formula>
      <formula>24</formula>
    </cfRule>
    <cfRule type="cellIs" dxfId="2477" priority="1109" operator="between">
      <formula>17</formula>
      <formula>20</formula>
    </cfRule>
    <cfRule type="cellIs" dxfId="2476" priority="1110" operator="between">
      <formula>13</formula>
      <formula>16</formula>
    </cfRule>
    <cfRule type="cellIs" dxfId="2475" priority="1111" operator="between">
      <formula>9</formula>
      <formula>12</formula>
    </cfRule>
    <cfRule type="cellIs" dxfId="2474" priority="1112" operator="between">
      <formula>5</formula>
      <formula>8</formula>
    </cfRule>
    <cfRule type="cellIs" dxfId="2473" priority="1113" operator="between">
      <formula>1</formula>
      <formula>4</formula>
    </cfRule>
  </conditionalFormatting>
  <conditionalFormatting sqref="H1006:O1006 H807:O807 H786:O786 H757:O757 H713:O713 H689:O689 H436:O436 H374:O374 H358:O358 H339:O339">
    <cfRule type="cellIs" dxfId="2472" priority="1105" operator="between">
      <formula>1</formula>
      <formula>4</formula>
    </cfRule>
  </conditionalFormatting>
  <conditionalFormatting sqref="H1006:O1006 H807:O807 H786:O786 H757:O757 H713:O713 H689:O689 H436:O436 H374:O374 H358:O358 H339:O339">
    <cfRule type="cellIs" dxfId="2471" priority="1104" operator="between">
      <formula>5</formula>
      <formula>8</formula>
    </cfRule>
  </conditionalFormatting>
  <conditionalFormatting sqref="H1006:O1006 H807:O807 H786:O786 H757:O757 H713:O713 H689:O689 H436:O436 H374:O374 H358:O358 H339:O339">
    <cfRule type="cellIs" dxfId="2470" priority="1103" operator="between">
      <formula>9</formula>
      <formula>12</formula>
    </cfRule>
  </conditionalFormatting>
  <conditionalFormatting sqref="H1006:O1006 H807:O807 H786:O786 H757:O757 H713:O713 H689:O689 H436:O436 H374:O374 H358:O358 H339:O339">
    <cfRule type="cellIs" dxfId="2469" priority="1102" operator="between">
      <formula>13</formula>
      <formula>16</formula>
    </cfRule>
  </conditionalFormatting>
  <conditionalFormatting sqref="H1006:O1006 H807:O807 H786:O786 H757:O757 H713:O713 H689:O689 H436:O436 H374:O374 H358:O358 H339:O339">
    <cfRule type="cellIs" dxfId="2468" priority="1101" operator="between">
      <formula>17</formula>
      <formula>20</formula>
    </cfRule>
  </conditionalFormatting>
  <conditionalFormatting sqref="H1006:O1006 H807:O807 H786:O786 H757:O757 H713:O713 H689:O689 H436:O436 H374:O374 H358:O358 H339:O339">
    <cfRule type="cellIs" dxfId="2467" priority="1100" operator="between">
      <formula>21</formula>
      <formula>24</formula>
    </cfRule>
  </conditionalFormatting>
  <conditionalFormatting sqref="H1006:O1006 H807:O807 H786:O786 H757:O757 H713:O713 H689:O689 H436:O436 H374:O374 H358:O358 H339:O339">
    <cfRule type="cellIs" dxfId="2466" priority="1099" operator="between">
      <formula>25</formula>
      <formula>28</formula>
    </cfRule>
  </conditionalFormatting>
  <conditionalFormatting sqref="H1006:O1006 H807:O807 H786:O786 H757:O757 H713:O713 H689:O689 H436:O436 H374:O374 H358:O358 H339:O339">
    <cfRule type="cellIs" dxfId="2465" priority="1098" operator="between">
      <formula>29</formula>
      <formula>32</formula>
    </cfRule>
  </conditionalFormatting>
  <conditionalFormatting sqref="Q1006 Q786 Q757 Q689 Q436 Q374 Q358 Q339">
    <cfRule type="cellIs" dxfId="2464" priority="1097" operator="between">
      <formula>1</formula>
      <formula>4</formula>
    </cfRule>
  </conditionalFormatting>
  <conditionalFormatting sqref="Q1006 Q786 Q757 Q689 Q436 Q374 Q358 Q339">
    <cfRule type="cellIs" dxfId="2463" priority="1096" operator="between">
      <formula>5</formula>
      <formula>8</formula>
    </cfRule>
  </conditionalFormatting>
  <conditionalFormatting sqref="Q1006 Q786 Q757 Q689 Q436 Q374 Q358 Q339">
    <cfRule type="cellIs" dxfId="2462" priority="1095" operator="between">
      <formula>9</formula>
      <formula>12</formula>
    </cfRule>
  </conditionalFormatting>
  <conditionalFormatting sqref="Q1006 Q786 Q757 Q689 Q436 Q374 Q358 Q339">
    <cfRule type="cellIs" dxfId="2461" priority="1094" operator="between">
      <formula>13</formula>
      <formula>16</formula>
    </cfRule>
  </conditionalFormatting>
  <conditionalFormatting sqref="Q1006 Q786 Q757 Q689 Q436 Q374 Q358 Q339">
    <cfRule type="cellIs" dxfId="2460" priority="1093" operator="between">
      <formula>17</formula>
      <formula>20</formula>
    </cfRule>
  </conditionalFormatting>
  <conditionalFormatting sqref="Q1006 Q786 Q757 Q689 Q436 Q374 Q358 Q339">
    <cfRule type="cellIs" dxfId="2459" priority="1092" operator="between">
      <formula>21</formula>
      <formula>24</formula>
    </cfRule>
  </conditionalFormatting>
  <conditionalFormatting sqref="Q1006 Q786 Q757 Q689 Q436 Q374 Q358 Q339">
    <cfRule type="cellIs" dxfId="2458" priority="1091" operator="between">
      <formula>25</formula>
      <formula>28</formula>
    </cfRule>
  </conditionalFormatting>
  <conditionalFormatting sqref="Q1006 Q786 Q757 Q689 Q436 Q374 Q358 Q339">
    <cfRule type="cellIs" dxfId="2457" priority="1090" operator="between">
      <formula>29</formula>
      <formula>32</formula>
    </cfRule>
  </conditionalFormatting>
  <conditionalFormatting sqref="U1006 U786 U757 U689 U436 U374 U358 U339">
    <cfRule type="cellIs" dxfId="2456" priority="1081" operator="between">
      <formula>1</formula>
      <formula>4</formula>
    </cfRule>
  </conditionalFormatting>
  <conditionalFormatting sqref="U1006 U786 U757 U689 U436 U374 U358 U339">
    <cfRule type="cellIs" dxfId="2455" priority="1080" operator="between">
      <formula>5</formula>
      <formula>8</formula>
    </cfRule>
  </conditionalFormatting>
  <conditionalFormatting sqref="U1006 U786 U757 U689 U436 U374 U358 U339">
    <cfRule type="cellIs" dxfId="2454" priority="1079" operator="between">
      <formula>9</formula>
      <formula>12</formula>
    </cfRule>
  </conditionalFormatting>
  <conditionalFormatting sqref="U1006 U786 U757 U689 U436 U374 U358 U339">
    <cfRule type="cellIs" dxfId="2453" priority="1078" operator="between">
      <formula>13</formula>
      <formula>16</formula>
    </cfRule>
  </conditionalFormatting>
  <conditionalFormatting sqref="U1006 U786 U757 U689 U436 U374 U358 U339">
    <cfRule type="cellIs" dxfId="2452" priority="1077" operator="between">
      <formula>17</formula>
      <formula>20</formula>
    </cfRule>
  </conditionalFormatting>
  <conditionalFormatting sqref="U1006 U786 U757 U689 U436 U374 U358 U339">
    <cfRule type="cellIs" dxfId="2451" priority="1076" operator="between">
      <formula>21</formula>
      <formula>24</formula>
    </cfRule>
  </conditionalFormatting>
  <conditionalFormatting sqref="U1006 U786 U757 U689 U436 U374 U358 U339">
    <cfRule type="cellIs" dxfId="2450" priority="1075" operator="between">
      <formula>25</formula>
      <formula>28</formula>
    </cfRule>
  </conditionalFormatting>
  <conditionalFormatting sqref="U1006 U786 U757 U689 U436 U374 U358 U339">
    <cfRule type="cellIs" dxfId="2449" priority="1074" operator="between">
      <formula>29</formula>
      <formula>32</formula>
    </cfRule>
  </conditionalFormatting>
  <conditionalFormatting sqref="R1006:S1006 R807:S807 R786:S786 R757:S757 R713:S713 R689:S689 R436:S436 R374:S374 R358:S358 R339:S339">
    <cfRule type="cellIs" dxfId="2448" priority="1089" operator="between">
      <formula>1</formula>
      <formula>4</formula>
    </cfRule>
  </conditionalFormatting>
  <conditionalFormatting sqref="R1006:S1006 R807:S807 R786:S786 R757:S757 R713:S713 R689:S689 R436:S436 R374:S374 R358:S358 R339:S339">
    <cfRule type="cellIs" dxfId="2447" priority="1088" operator="between">
      <formula>5</formula>
      <formula>8</formula>
    </cfRule>
  </conditionalFormatting>
  <conditionalFormatting sqref="R1006:S1006 R807:S807 R786:S786 R757:S757 R713:S713 R689:S689 R436:S436 R374:S374 R358:S358 R339:S339">
    <cfRule type="cellIs" dxfId="2446" priority="1087" operator="between">
      <formula>9</formula>
      <formula>12</formula>
    </cfRule>
  </conditionalFormatting>
  <conditionalFormatting sqref="R1006:S1006 R807:S807 R786:S786 R757:S757 R713:S713 R689:S689 R436:S436 R374:S374 R358:S358 R339:S339">
    <cfRule type="cellIs" dxfId="2445" priority="1086" operator="between">
      <formula>13</formula>
      <formula>16</formula>
    </cfRule>
  </conditionalFormatting>
  <conditionalFormatting sqref="R1006:S1006 R807:S807 R786:S786 R757:S757 R713:S713 R689:S689 R436:S436 R374:S374 R358:S358 R339:S339">
    <cfRule type="cellIs" dxfId="2444" priority="1085" operator="between">
      <formula>17</formula>
      <formula>20</formula>
    </cfRule>
  </conditionalFormatting>
  <conditionalFormatting sqref="R1006:S1006 R807:S807 R786:S786 R757:S757 R713:S713 R689:S689 R436:S436 R374:S374 R358:S358 R339:S339">
    <cfRule type="cellIs" dxfId="2443" priority="1084" operator="between">
      <formula>21</formula>
      <formula>24</formula>
    </cfRule>
  </conditionalFormatting>
  <conditionalFormatting sqref="R1006:S1006 R807:S807 R786:S786 R757:S757 R713:S713 R689:S689 R436:S436 R374:S374 R358:S358 R339:S339">
    <cfRule type="cellIs" dxfId="2442" priority="1083" operator="between">
      <formula>25</formula>
      <formula>28</formula>
    </cfRule>
  </conditionalFormatting>
  <conditionalFormatting sqref="R1006:S1006 R807:S807 R786:S786 R757:S757 R713:S713 R689:S689 R436:S436 R374:S374 R358:S358 R339:S339">
    <cfRule type="cellIs" dxfId="2441" priority="1082" operator="between">
      <formula>29</formula>
      <formula>32</formula>
    </cfRule>
  </conditionalFormatting>
  <conditionalFormatting sqref="Q1006:S1006 Q807:S807 Q786:S786 Q757:S757 Q713:S713 Q689:S689 Q436:S436 Q374:S374 Q358:S358 Q339:S339">
    <cfRule type="cellIs" dxfId="2440" priority="1066" operator="between">
      <formula>29</formula>
      <formula>32</formula>
    </cfRule>
    <cfRule type="cellIs" dxfId="2439" priority="1067" operator="between">
      <formula>25</formula>
      <formula>28</formula>
    </cfRule>
    <cfRule type="cellIs" dxfId="2438" priority="1068" operator="between">
      <formula>21</formula>
      <formula>24</formula>
    </cfRule>
    <cfRule type="cellIs" dxfId="2437" priority="1069" operator="between">
      <formula>17</formula>
      <formula>20</formula>
    </cfRule>
    <cfRule type="cellIs" dxfId="2436" priority="1070" operator="between">
      <formula>13</formula>
      <formula>16</formula>
    </cfRule>
    <cfRule type="cellIs" dxfId="2435" priority="1071" operator="between">
      <formula>9</formula>
      <formula>12</formula>
    </cfRule>
    <cfRule type="cellIs" dxfId="2434" priority="1072" operator="between">
      <formula>5</formula>
      <formula>8</formula>
    </cfRule>
    <cfRule type="cellIs" dxfId="2433" priority="1073" operator="between">
      <formula>1</formula>
      <formula>4</formula>
    </cfRule>
  </conditionalFormatting>
  <conditionalFormatting sqref="Q1006:S1006 Q374:S374">
    <cfRule type="cellIs" dxfId="2432" priority="1058" operator="between">
      <formula>29</formula>
      <formula>32</formula>
    </cfRule>
    <cfRule type="cellIs" dxfId="2431" priority="1059" operator="between">
      <formula>25</formula>
      <formula>28</formula>
    </cfRule>
    <cfRule type="cellIs" dxfId="2430" priority="1060" operator="between">
      <formula>21</formula>
      <formula>24</formula>
    </cfRule>
    <cfRule type="cellIs" dxfId="2429" priority="1061" operator="between">
      <formula>17</formula>
      <formula>20</formula>
    </cfRule>
    <cfRule type="cellIs" dxfId="2428" priority="1062" operator="between">
      <formula>13</formula>
      <formula>16</formula>
    </cfRule>
    <cfRule type="cellIs" dxfId="2427" priority="1063" operator="between">
      <formula>9</formula>
      <formula>12</formula>
    </cfRule>
    <cfRule type="cellIs" dxfId="2426" priority="1064" operator="between">
      <formula>5</formula>
      <formula>8</formula>
    </cfRule>
    <cfRule type="cellIs" dxfId="2425" priority="1065" operator="between">
      <formula>1</formula>
      <formula>4</formula>
    </cfRule>
  </conditionalFormatting>
  <conditionalFormatting sqref="H556:O556">
    <cfRule type="cellIs" dxfId="2424" priority="1057" operator="between">
      <formula>1</formula>
      <formula>4</formula>
    </cfRule>
  </conditionalFormatting>
  <conditionalFormatting sqref="H556:O556">
    <cfRule type="cellIs" dxfId="2423" priority="1056" operator="between">
      <formula>5</formula>
      <formula>8</formula>
    </cfRule>
  </conditionalFormatting>
  <conditionalFormatting sqref="H556:O556">
    <cfRule type="cellIs" dxfId="2422" priority="1055" operator="between">
      <formula>9</formula>
      <formula>12</formula>
    </cfRule>
  </conditionalFormatting>
  <conditionalFormatting sqref="H556:O556">
    <cfRule type="cellIs" dxfId="2421" priority="1054" operator="between">
      <formula>13</formula>
      <formula>16</formula>
    </cfRule>
  </conditionalFormatting>
  <conditionalFormatting sqref="H556:O556">
    <cfRule type="cellIs" dxfId="2420" priority="1053" operator="between">
      <formula>17</formula>
      <formula>20</formula>
    </cfRule>
  </conditionalFormatting>
  <conditionalFormatting sqref="H556:O556">
    <cfRule type="cellIs" dxfId="2419" priority="1052" operator="between">
      <formula>21</formula>
      <formula>24</formula>
    </cfRule>
  </conditionalFormatting>
  <conditionalFormatting sqref="H556:O556">
    <cfRule type="cellIs" dxfId="2418" priority="1051" operator="between">
      <formula>25</formula>
      <formula>28</formula>
    </cfRule>
  </conditionalFormatting>
  <conditionalFormatting sqref="H556:O556">
    <cfRule type="cellIs" dxfId="2417" priority="1050" operator="between">
      <formula>29</formula>
      <formula>32</formula>
    </cfRule>
  </conditionalFormatting>
  <conditionalFormatting sqref="Q556">
    <cfRule type="cellIs" dxfId="2416" priority="1049" operator="between">
      <formula>1</formula>
      <formula>4</formula>
    </cfRule>
  </conditionalFormatting>
  <conditionalFormatting sqref="Q556">
    <cfRule type="cellIs" dxfId="2415" priority="1048" operator="between">
      <formula>5</formula>
      <formula>8</formula>
    </cfRule>
  </conditionalFormatting>
  <conditionalFormatting sqref="Q556">
    <cfRule type="cellIs" dxfId="2414" priority="1047" operator="between">
      <formula>9</formula>
      <formula>12</formula>
    </cfRule>
  </conditionalFormatting>
  <conditionalFormatting sqref="Q556">
    <cfRule type="cellIs" dxfId="2413" priority="1046" operator="between">
      <formula>13</formula>
      <formula>16</formula>
    </cfRule>
  </conditionalFormatting>
  <conditionalFormatting sqref="Q556">
    <cfRule type="cellIs" dxfId="2412" priority="1045" operator="between">
      <formula>17</formula>
      <formula>20</formula>
    </cfRule>
  </conditionalFormatting>
  <conditionalFormatting sqref="Q556">
    <cfRule type="cellIs" dxfId="2411" priority="1044" operator="between">
      <formula>21</formula>
      <formula>24</formula>
    </cfRule>
  </conditionalFormatting>
  <conditionalFormatting sqref="Q556">
    <cfRule type="cellIs" dxfId="2410" priority="1043" operator="between">
      <formula>25</formula>
      <formula>28</formula>
    </cfRule>
  </conditionalFormatting>
  <conditionalFormatting sqref="Q556">
    <cfRule type="cellIs" dxfId="2409" priority="1042" operator="between">
      <formula>29</formula>
      <formula>32</formula>
    </cfRule>
  </conditionalFormatting>
  <conditionalFormatting sqref="U556">
    <cfRule type="cellIs" dxfId="2408" priority="1033" operator="between">
      <formula>1</formula>
      <formula>4</formula>
    </cfRule>
  </conditionalFormatting>
  <conditionalFormatting sqref="U556">
    <cfRule type="cellIs" dxfId="2407" priority="1032" operator="between">
      <formula>5</formula>
      <formula>8</formula>
    </cfRule>
  </conditionalFormatting>
  <conditionalFormatting sqref="U556">
    <cfRule type="cellIs" dxfId="2406" priority="1031" operator="between">
      <formula>9</formula>
      <formula>12</formula>
    </cfRule>
  </conditionalFormatting>
  <conditionalFormatting sqref="U556">
    <cfRule type="cellIs" dxfId="2405" priority="1030" operator="between">
      <formula>13</formula>
      <formula>16</formula>
    </cfRule>
  </conditionalFormatting>
  <conditionalFormatting sqref="U556">
    <cfRule type="cellIs" dxfId="2404" priority="1029" operator="between">
      <formula>17</formula>
      <formula>20</formula>
    </cfRule>
  </conditionalFormatting>
  <conditionalFormatting sqref="U556">
    <cfRule type="cellIs" dxfId="2403" priority="1028" operator="between">
      <formula>21</formula>
      <formula>24</formula>
    </cfRule>
  </conditionalFormatting>
  <conditionalFormatting sqref="U556">
    <cfRule type="cellIs" dxfId="2402" priority="1027" operator="between">
      <formula>25</formula>
      <formula>28</formula>
    </cfRule>
  </conditionalFormatting>
  <conditionalFormatting sqref="U556">
    <cfRule type="cellIs" dxfId="2401" priority="1026" operator="between">
      <formula>29</formula>
      <formula>32</formula>
    </cfRule>
  </conditionalFormatting>
  <conditionalFormatting sqref="R556:S556">
    <cfRule type="cellIs" dxfId="2400" priority="1041" operator="between">
      <formula>1</formula>
      <formula>4</formula>
    </cfRule>
  </conditionalFormatting>
  <conditionalFormatting sqref="R556:S556">
    <cfRule type="cellIs" dxfId="2399" priority="1040" operator="between">
      <formula>5</formula>
      <formula>8</formula>
    </cfRule>
  </conditionalFormatting>
  <conditionalFormatting sqref="R556:S556">
    <cfRule type="cellIs" dxfId="2398" priority="1039" operator="between">
      <formula>9</formula>
      <formula>12</formula>
    </cfRule>
  </conditionalFormatting>
  <conditionalFormatting sqref="R556:S556">
    <cfRule type="cellIs" dxfId="2397" priority="1038" operator="between">
      <formula>13</formula>
      <formula>16</formula>
    </cfRule>
  </conditionalFormatting>
  <conditionalFormatting sqref="R556:S556">
    <cfRule type="cellIs" dxfId="2396" priority="1037" operator="between">
      <formula>17</formula>
      <formula>20</formula>
    </cfRule>
  </conditionalFormatting>
  <conditionalFormatting sqref="R556:S556">
    <cfRule type="cellIs" dxfId="2395" priority="1036" operator="between">
      <formula>21</formula>
      <formula>24</formula>
    </cfRule>
  </conditionalFormatting>
  <conditionalFormatting sqref="R556:S556">
    <cfRule type="cellIs" dxfId="2394" priority="1035" operator="between">
      <formula>25</formula>
      <formula>28</formula>
    </cfRule>
  </conditionalFormatting>
  <conditionalFormatting sqref="R556:S556">
    <cfRule type="cellIs" dxfId="2393" priority="1034" operator="between">
      <formula>29</formula>
      <formula>32</formula>
    </cfRule>
  </conditionalFormatting>
  <conditionalFormatting sqref="Q556:S556">
    <cfRule type="cellIs" dxfId="2392" priority="1018" operator="between">
      <formula>29</formula>
      <formula>32</formula>
    </cfRule>
    <cfRule type="cellIs" dxfId="2391" priority="1019" operator="between">
      <formula>25</formula>
      <formula>28</formula>
    </cfRule>
    <cfRule type="cellIs" dxfId="2390" priority="1020" operator="between">
      <formula>21</formula>
      <formula>24</formula>
    </cfRule>
    <cfRule type="cellIs" dxfId="2389" priority="1021" operator="between">
      <formula>17</formula>
      <formula>20</formula>
    </cfRule>
    <cfRule type="cellIs" dxfId="2388" priority="1022" operator="between">
      <formula>13</formula>
      <formula>16</formula>
    </cfRule>
    <cfRule type="cellIs" dxfId="2387" priority="1023" operator="between">
      <formula>9</formula>
      <formula>12</formula>
    </cfRule>
    <cfRule type="cellIs" dxfId="2386" priority="1024" operator="between">
      <formula>5</formula>
      <formula>8</formula>
    </cfRule>
    <cfRule type="cellIs" dxfId="2385" priority="1025" operator="between">
      <formula>1</formula>
      <formula>4</formula>
    </cfRule>
  </conditionalFormatting>
  <conditionalFormatting sqref="Q556:S556">
    <cfRule type="cellIs" dxfId="2384" priority="1010" operator="between">
      <formula>29</formula>
      <formula>32</formula>
    </cfRule>
    <cfRule type="cellIs" dxfId="2383" priority="1011" operator="between">
      <formula>25</formula>
      <formula>28</formula>
    </cfRule>
    <cfRule type="cellIs" dxfId="2382" priority="1012" operator="between">
      <formula>21</formula>
      <formula>24</formula>
    </cfRule>
    <cfRule type="cellIs" dxfId="2381" priority="1013" operator="between">
      <formula>17</formula>
      <formula>20</formula>
    </cfRule>
    <cfRule type="cellIs" dxfId="2380" priority="1014" operator="between">
      <formula>13</formula>
      <formula>16</formula>
    </cfRule>
    <cfRule type="cellIs" dxfId="2379" priority="1015" operator="between">
      <formula>9</formula>
      <formula>12</formula>
    </cfRule>
    <cfRule type="cellIs" dxfId="2378" priority="1016" operator="between">
      <formula>5</formula>
      <formula>8</formula>
    </cfRule>
    <cfRule type="cellIs" dxfId="2377" priority="1017" operator="between">
      <formula>1</formula>
      <formula>4</formula>
    </cfRule>
  </conditionalFormatting>
  <conditionalFormatting sqref="Q525">
    <cfRule type="cellIs" dxfId="2376" priority="1001" operator="between">
      <formula>1</formula>
      <formula>4</formula>
    </cfRule>
  </conditionalFormatting>
  <conditionalFormatting sqref="Q525">
    <cfRule type="cellIs" dxfId="2375" priority="1000" operator="between">
      <formula>5</formula>
      <formula>8</formula>
    </cfRule>
  </conditionalFormatting>
  <conditionalFormatting sqref="Q525">
    <cfRule type="cellIs" dxfId="2374" priority="999" operator="between">
      <formula>9</formula>
      <formula>12</formula>
    </cfRule>
  </conditionalFormatting>
  <conditionalFormatting sqref="Q525">
    <cfRule type="cellIs" dxfId="2373" priority="998" operator="between">
      <formula>13</formula>
      <formula>16</formula>
    </cfRule>
  </conditionalFormatting>
  <conditionalFormatting sqref="Q525">
    <cfRule type="cellIs" dxfId="2372" priority="997" operator="between">
      <formula>17</formula>
      <formula>20</formula>
    </cfRule>
  </conditionalFormatting>
  <conditionalFormatting sqref="Q525">
    <cfRule type="cellIs" dxfId="2371" priority="996" operator="between">
      <formula>21</formula>
      <formula>24</formula>
    </cfRule>
  </conditionalFormatting>
  <conditionalFormatting sqref="Q525">
    <cfRule type="cellIs" dxfId="2370" priority="995" operator="between">
      <formula>25</formula>
      <formula>28</formula>
    </cfRule>
  </conditionalFormatting>
  <conditionalFormatting sqref="Q525">
    <cfRule type="cellIs" dxfId="2369" priority="994" operator="between">
      <formula>29</formula>
      <formula>32</formula>
    </cfRule>
  </conditionalFormatting>
  <conditionalFormatting sqref="H525:O525">
    <cfRule type="cellIs" dxfId="2368" priority="1009" operator="between">
      <formula>1</formula>
      <formula>4</formula>
    </cfRule>
  </conditionalFormatting>
  <conditionalFormatting sqref="H525:O525">
    <cfRule type="cellIs" dxfId="2367" priority="1008" operator="between">
      <formula>5</formula>
      <formula>8</formula>
    </cfRule>
  </conditionalFormatting>
  <conditionalFormatting sqref="H525:O525">
    <cfRule type="cellIs" dxfId="2366" priority="1007" operator="between">
      <formula>9</formula>
      <formula>12</formula>
    </cfRule>
  </conditionalFormatting>
  <conditionalFormatting sqref="H525:O525">
    <cfRule type="cellIs" dxfId="2365" priority="1006" operator="between">
      <formula>13</formula>
      <formula>16</formula>
    </cfRule>
  </conditionalFormatting>
  <conditionalFormatting sqref="H525:O525">
    <cfRule type="cellIs" dxfId="2364" priority="1005" operator="between">
      <formula>17</formula>
      <formula>20</formula>
    </cfRule>
  </conditionalFormatting>
  <conditionalFormatting sqref="H525:O525">
    <cfRule type="cellIs" dxfId="2363" priority="1004" operator="between">
      <formula>21</formula>
      <formula>24</formula>
    </cfRule>
  </conditionalFormatting>
  <conditionalFormatting sqref="H525:O525">
    <cfRule type="cellIs" dxfId="2362" priority="1003" operator="between">
      <formula>25</formula>
      <formula>28</formula>
    </cfRule>
  </conditionalFormatting>
  <conditionalFormatting sqref="H525:O525">
    <cfRule type="cellIs" dxfId="2361" priority="1002" operator="between">
      <formula>29</formula>
      <formula>32</formula>
    </cfRule>
  </conditionalFormatting>
  <conditionalFormatting sqref="R525:S525">
    <cfRule type="cellIs" dxfId="2360" priority="993" operator="between">
      <formula>1</formula>
      <formula>4</formula>
    </cfRule>
  </conditionalFormatting>
  <conditionalFormatting sqref="R525:S525">
    <cfRule type="cellIs" dxfId="2359" priority="992" operator="between">
      <formula>5</formula>
      <formula>8</formula>
    </cfRule>
  </conditionalFormatting>
  <conditionalFormatting sqref="R525:S525">
    <cfRule type="cellIs" dxfId="2358" priority="991" operator="between">
      <formula>9</formula>
      <formula>12</formula>
    </cfRule>
  </conditionalFormatting>
  <conditionalFormatting sqref="R525:S525">
    <cfRule type="cellIs" dxfId="2357" priority="990" operator="between">
      <formula>13</formula>
      <formula>16</formula>
    </cfRule>
  </conditionalFormatting>
  <conditionalFormatting sqref="R525:S525">
    <cfRule type="cellIs" dxfId="2356" priority="989" operator="between">
      <formula>17</formula>
      <formula>20</formula>
    </cfRule>
  </conditionalFormatting>
  <conditionalFormatting sqref="R525:S525">
    <cfRule type="cellIs" dxfId="2355" priority="988" operator="between">
      <formula>21</formula>
      <formula>24</formula>
    </cfRule>
  </conditionalFormatting>
  <conditionalFormatting sqref="R525:S525">
    <cfRule type="cellIs" dxfId="2354" priority="987" operator="between">
      <formula>25</formula>
      <formula>28</formula>
    </cfRule>
  </conditionalFormatting>
  <conditionalFormatting sqref="R525:S525">
    <cfRule type="cellIs" dxfId="2353" priority="986" operator="between">
      <formula>29</formula>
      <formula>32</formula>
    </cfRule>
  </conditionalFormatting>
  <conditionalFormatting sqref="U525">
    <cfRule type="cellIs" dxfId="2352" priority="985" operator="between">
      <formula>1</formula>
      <formula>4</formula>
    </cfRule>
  </conditionalFormatting>
  <conditionalFormatting sqref="U525">
    <cfRule type="cellIs" dxfId="2351" priority="984" operator="between">
      <formula>5</formula>
      <formula>8</formula>
    </cfRule>
  </conditionalFormatting>
  <conditionalFormatting sqref="U525">
    <cfRule type="cellIs" dxfId="2350" priority="983" operator="between">
      <formula>9</formula>
      <formula>12</formula>
    </cfRule>
  </conditionalFormatting>
  <conditionalFormatting sqref="U525">
    <cfRule type="cellIs" dxfId="2349" priority="982" operator="between">
      <formula>13</formula>
      <formula>16</formula>
    </cfRule>
  </conditionalFormatting>
  <conditionalFormatting sqref="U525">
    <cfRule type="cellIs" dxfId="2348" priority="981" operator="between">
      <formula>17</formula>
      <formula>20</formula>
    </cfRule>
  </conditionalFormatting>
  <conditionalFormatting sqref="U525">
    <cfRule type="cellIs" dxfId="2347" priority="980" operator="between">
      <formula>21</formula>
      <formula>24</formula>
    </cfRule>
  </conditionalFormatting>
  <conditionalFormatting sqref="U525">
    <cfRule type="cellIs" dxfId="2346" priority="979" operator="between">
      <formula>25</formula>
      <formula>28</formula>
    </cfRule>
  </conditionalFormatting>
  <conditionalFormatting sqref="U525">
    <cfRule type="cellIs" dxfId="2345" priority="978" operator="between">
      <formula>29</formula>
      <formula>32</formula>
    </cfRule>
  </conditionalFormatting>
  <conditionalFormatting sqref="Q525:S525">
    <cfRule type="cellIs" dxfId="2344" priority="970" operator="between">
      <formula>29</formula>
      <formula>32</formula>
    </cfRule>
    <cfRule type="cellIs" dxfId="2343" priority="971" operator="between">
      <formula>25</formula>
      <formula>28</formula>
    </cfRule>
    <cfRule type="cellIs" dxfId="2342" priority="972" operator="between">
      <formula>21</formula>
      <formula>24</formula>
    </cfRule>
    <cfRule type="cellIs" dxfId="2341" priority="973" operator="between">
      <formula>17</formula>
      <formula>20</formula>
    </cfRule>
    <cfRule type="cellIs" dxfId="2340" priority="974" operator="between">
      <formula>13</formula>
      <formula>16</formula>
    </cfRule>
    <cfRule type="cellIs" dxfId="2339" priority="975" operator="between">
      <formula>9</formula>
      <formula>12</formula>
    </cfRule>
    <cfRule type="cellIs" dxfId="2338" priority="976" operator="between">
      <formula>5</formula>
      <formula>8</formula>
    </cfRule>
    <cfRule type="cellIs" dxfId="2337" priority="977" operator="between">
      <formula>1</formula>
      <formula>4</formula>
    </cfRule>
  </conditionalFormatting>
  <conditionalFormatting sqref="Q525:S525">
    <cfRule type="cellIs" dxfId="2336" priority="962" operator="between">
      <formula>29</formula>
      <formula>32</formula>
    </cfRule>
    <cfRule type="cellIs" dxfId="2335" priority="963" operator="between">
      <formula>25</formula>
      <formula>28</formula>
    </cfRule>
    <cfRule type="cellIs" dxfId="2334" priority="964" operator="between">
      <formula>21</formula>
      <formula>24</formula>
    </cfRule>
    <cfRule type="cellIs" dxfId="2333" priority="965" operator="between">
      <formula>17</formula>
      <formula>20</formula>
    </cfRule>
    <cfRule type="cellIs" dxfId="2332" priority="966" operator="between">
      <formula>13</formula>
      <formula>16</formula>
    </cfRule>
    <cfRule type="cellIs" dxfId="2331" priority="967" operator="between">
      <formula>9</formula>
      <formula>12</formula>
    </cfRule>
    <cfRule type="cellIs" dxfId="2330" priority="968" operator="between">
      <formula>5</formula>
      <formula>8</formula>
    </cfRule>
    <cfRule type="cellIs" dxfId="2329" priority="969" operator="between">
      <formula>1</formula>
      <formula>4</formula>
    </cfRule>
  </conditionalFormatting>
  <conditionalFormatting sqref="Q43">
    <cfRule type="cellIs" dxfId="2328" priority="953" operator="between">
      <formula>1</formula>
      <formula>4</formula>
    </cfRule>
  </conditionalFormatting>
  <conditionalFormatting sqref="Q43">
    <cfRule type="cellIs" dxfId="2327" priority="952" operator="between">
      <formula>5</formula>
      <formula>8</formula>
    </cfRule>
  </conditionalFormatting>
  <conditionalFormatting sqref="Q43">
    <cfRule type="cellIs" dxfId="2326" priority="951" operator="between">
      <formula>9</formula>
      <formula>12</formula>
    </cfRule>
  </conditionalFormatting>
  <conditionalFormatting sqref="Q43">
    <cfRule type="cellIs" dxfId="2325" priority="950" operator="between">
      <formula>13</formula>
      <formula>16</formula>
    </cfRule>
  </conditionalFormatting>
  <conditionalFormatting sqref="Q43">
    <cfRule type="cellIs" dxfId="2324" priority="949" operator="between">
      <formula>17</formula>
      <formula>20</formula>
    </cfRule>
  </conditionalFormatting>
  <conditionalFormatting sqref="Q43">
    <cfRule type="cellIs" dxfId="2323" priority="948" operator="between">
      <formula>21</formula>
      <formula>24</formula>
    </cfRule>
  </conditionalFormatting>
  <conditionalFormatting sqref="Q43">
    <cfRule type="cellIs" dxfId="2322" priority="947" operator="between">
      <formula>25</formula>
      <formula>28</formula>
    </cfRule>
  </conditionalFormatting>
  <conditionalFormatting sqref="Q43">
    <cfRule type="cellIs" dxfId="2321" priority="946" operator="between">
      <formula>29</formula>
      <formula>32</formula>
    </cfRule>
  </conditionalFormatting>
  <conditionalFormatting sqref="H43:O43">
    <cfRule type="cellIs" dxfId="2320" priority="961" operator="between">
      <formula>1</formula>
      <formula>4</formula>
    </cfRule>
  </conditionalFormatting>
  <conditionalFormatting sqref="H43:O43">
    <cfRule type="cellIs" dxfId="2319" priority="960" operator="between">
      <formula>5</formula>
      <formula>8</formula>
    </cfRule>
  </conditionalFormatting>
  <conditionalFormatting sqref="H43:O43">
    <cfRule type="cellIs" dxfId="2318" priority="959" operator="between">
      <formula>9</formula>
      <formula>12</formula>
    </cfRule>
  </conditionalFormatting>
  <conditionalFormatting sqref="H43:O43">
    <cfRule type="cellIs" dxfId="2317" priority="958" operator="between">
      <formula>13</formula>
      <formula>16</formula>
    </cfRule>
  </conditionalFormatting>
  <conditionalFormatting sqref="H43:O43">
    <cfRule type="cellIs" dxfId="2316" priority="957" operator="between">
      <formula>17</formula>
      <formula>20</formula>
    </cfRule>
  </conditionalFormatting>
  <conditionalFormatting sqref="H43:O43">
    <cfRule type="cellIs" dxfId="2315" priority="956" operator="between">
      <formula>21</formula>
      <formula>24</formula>
    </cfRule>
  </conditionalFormatting>
  <conditionalFormatting sqref="H43:O43">
    <cfRule type="cellIs" dxfId="2314" priority="955" operator="between">
      <formula>25</formula>
      <formula>28</formula>
    </cfRule>
  </conditionalFormatting>
  <conditionalFormatting sqref="H43:O43">
    <cfRule type="cellIs" dxfId="2313" priority="954" operator="between">
      <formula>29</formula>
      <formula>32</formula>
    </cfRule>
  </conditionalFormatting>
  <conditionalFormatting sqref="R43:S43">
    <cfRule type="cellIs" dxfId="2312" priority="945" operator="between">
      <formula>1</formula>
      <formula>4</formula>
    </cfRule>
  </conditionalFormatting>
  <conditionalFormatting sqref="R43:S43">
    <cfRule type="cellIs" dxfId="2311" priority="944" operator="between">
      <formula>5</formula>
      <formula>8</formula>
    </cfRule>
  </conditionalFormatting>
  <conditionalFormatting sqref="R43:S43">
    <cfRule type="cellIs" dxfId="2310" priority="943" operator="between">
      <formula>9</formula>
      <formula>12</formula>
    </cfRule>
  </conditionalFormatting>
  <conditionalFormatting sqref="R43:S43">
    <cfRule type="cellIs" dxfId="2309" priority="942" operator="between">
      <formula>13</formula>
      <formula>16</formula>
    </cfRule>
  </conditionalFormatting>
  <conditionalFormatting sqref="R43:S43">
    <cfRule type="cellIs" dxfId="2308" priority="941" operator="between">
      <formula>17</formula>
      <formula>20</formula>
    </cfRule>
  </conditionalFormatting>
  <conditionalFormatting sqref="R43:S43">
    <cfRule type="cellIs" dxfId="2307" priority="940" operator="between">
      <formula>21</formula>
      <formula>24</formula>
    </cfRule>
  </conditionalFormatting>
  <conditionalFormatting sqref="R43:S43">
    <cfRule type="cellIs" dxfId="2306" priority="939" operator="between">
      <formula>25</formula>
      <formula>28</formula>
    </cfRule>
  </conditionalFormatting>
  <conditionalFormatting sqref="R43:S43">
    <cfRule type="cellIs" dxfId="2305" priority="938" operator="between">
      <formula>29</formula>
      <formula>32</formula>
    </cfRule>
  </conditionalFormatting>
  <conditionalFormatting sqref="U43">
    <cfRule type="cellIs" dxfId="2304" priority="937" operator="between">
      <formula>1</formula>
      <formula>4</formula>
    </cfRule>
  </conditionalFormatting>
  <conditionalFormatting sqref="U43">
    <cfRule type="cellIs" dxfId="2303" priority="936" operator="between">
      <formula>5</formula>
      <formula>8</formula>
    </cfRule>
  </conditionalFormatting>
  <conditionalFormatting sqref="U43">
    <cfRule type="cellIs" dxfId="2302" priority="935" operator="between">
      <formula>9</formula>
      <formula>12</formula>
    </cfRule>
  </conditionalFormatting>
  <conditionalFormatting sqref="U43">
    <cfRule type="cellIs" dxfId="2301" priority="934" operator="between">
      <formula>13</formula>
      <formula>16</formula>
    </cfRule>
  </conditionalFormatting>
  <conditionalFormatting sqref="U43">
    <cfRule type="cellIs" dxfId="2300" priority="933" operator="between">
      <formula>17</formula>
      <formula>20</formula>
    </cfRule>
  </conditionalFormatting>
  <conditionalFormatting sqref="U43">
    <cfRule type="cellIs" dxfId="2299" priority="932" operator="between">
      <formula>21</formula>
      <formula>24</formula>
    </cfRule>
  </conditionalFormatting>
  <conditionalFormatting sqref="U43">
    <cfRule type="cellIs" dxfId="2298" priority="931" operator="between">
      <formula>25</formula>
      <formula>28</formula>
    </cfRule>
  </conditionalFormatting>
  <conditionalFormatting sqref="U43">
    <cfRule type="cellIs" dxfId="2297" priority="930" operator="between">
      <formula>29</formula>
      <formula>32</formula>
    </cfRule>
  </conditionalFormatting>
  <conditionalFormatting sqref="Q43:S43">
    <cfRule type="cellIs" dxfId="2296" priority="922" operator="between">
      <formula>29</formula>
      <formula>32</formula>
    </cfRule>
    <cfRule type="cellIs" dxfId="2295" priority="923" operator="between">
      <formula>25</formula>
      <formula>28</formula>
    </cfRule>
    <cfRule type="cellIs" dxfId="2294" priority="924" operator="between">
      <formula>21</formula>
      <formula>24</formula>
    </cfRule>
    <cfRule type="cellIs" dxfId="2293" priority="925" operator="between">
      <formula>17</formula>
      <formula>20</formula>
    </cfRule>
    <cfRule type="cellIs" dxfId="2292" priority="926" operator="between">
      <formula>13</formula>
      <formula>16</formula>
    </cfRule>
    <cfRule type="cellIs" dxfId="2291" priority="927" operator="between">
      <formula>9</formula>
      <formula>12</formula>
    </cfRule>
    <cfRule type="cellIs" dxfId="2290" priority="928" operator="between">
      <formula>5</formula>
      <formula>8</formula>
    </cfRule>
    <cfRule type="cellIs" dxfId="2289" priority="929" operator="between">
      <formula>1</formula>
      <formula>4</formula>
    </cfRule>
  </conditionalFormatting>
  <conditionalFormatting sqref="Q43:S43">
    <cfRule type="cellIs" dxfId="2288" priority="914" operator="between">
      <formula>29</formula>
      <formula>32</formula>
    </cfRule>
    <cfRule type="cellIs" dxfId="2287" priority="915" operator="between">
      <formula>25</formula>
      <formula>28</formula>
    </cfRule>
    <cfRule type="cellIs" dxfId="2286" priority="916" operator="between">
      <formula>21</formula>
      <formula>24</formula>
    </cfRule>
    <cfRule type="cellIs" dxfId="2285" priority="917" operator="between">
      <formula>17</formula>
      <formula>20</formula>
    </cfRule>
    <cfRule type="cellIs" dxfId="2284" priority="918" operator="between">
      <formula>13</formula>
      <formula>16</formula>
    </cfRule>
    <cfRule type="cellIs" dxfId="2283" priority="919" operator="between">
      <formula>9</formula>
      <formula>12</formula>
    </cfRule>
    <cfRule type="cellIs" dxfId="2282" priority="920" operator="between">
      <formula>5</formula>
      <formula>8</formula>
    </cfRule>
    <cfRule type="cellIs" dxfId="2281" priority="921" operator="between">
      <formula>1</formula>
      <formula>4</formula>
    </cfRule>
  </conditionalFormatting>
  <conditionalFormatting sqref="U17">
    <cfRule type="cellIs" dxfId="2280" priority="889" operator="between">
      <formula>1</formula>
      <formula>4</formula>
    </cfRule>
  </conditionalFormatting>
  <conditionalFormatting sqref="U17">
    <cfRule type="cellIs" dxfId="2279" priority="888" operator="between">
      <formula>5</formula>
      <formula>8</formula>
    </cfRule>
  </conditionalFormatting>
  <conditionalFormatting sqref="U17">
    <cfRule type="cellIs" dxfId="2278" priority="887" operator="between">
      <formula>9</formula>
      <formula>12</formula>
    </cfRule>
  </conditionalFormatting>
  <conditionalFormatting sqref="U17">
    <cfRule type="cellIs" dxfId="2277" priority="886" operator="between">
      <formula>13</formula>
      <formula>16</formula>
    </cfRule>
  </conditionalFormatting>
  <conditionalFormatting sqref="U17">
    <cfRule type="cellIs" dxfId="2276" priority="885" operator="between">
      <formula>17</formula>
      <formula>20</formula>
    </cfRule>
  </conditionalFormatting>
  <conditionalFormatting sqref="U17">
    <cfRule type="cellIs" dxfId="2275" priority="884" operator="between">
      <formula>21</formula>
      <formula>24</formula>
    </cfRule>
  </conditionalFormatting>
  <conditionalFormatting sqref="U17">
    <cfRule type="cellIs" dxfId="2274" priority="883" operator="between">
      <formula>25</formula>
      <formula>28</formula>
    </cfRule>
  </conditionalFormatting>
  <conditionalFormatting sqref="U17">
    <cfRule type="cellIs" dxfId="2273" priority="882" operator="between">
      <formula>29</formula>
      <formula>32</formula>
    </cfRule>
  </conditionalFormatting>
  <conditionalFormatting sqref="H17:O17">
    <cfRule type="cellIs" dxfId="2272" priority="913" operator="between">
      <formula>1</formula>
      <formula>4</formula>
    </cfRule>
  </conditionalFormatting>
  <conditionalFormatting sqref="H17:O17">
    <cfRule type="cellIs" dxfId="2271" priority="912" operator="between">
      <formula>5</formula>
      <formula>8</formula>
    </cfRule>
  </conditionalFormatting>
  <conditionalFormatting sqref="H17:O17">
    <cfRule type="cellIs" dxfId="2270" priority="911" operator="between">
      <formula>9</formula>
      <formula>12</formula>
    </cfRule>
  </conditionalFormatting>
  <conditionalFormatting sqref="H17:O17">
    <cfRule type="cellIs" dxfId="2269" priority="910" operator="between">
      <formula>13</formula>
      <formula>16</formula>
    </cfRule>
  </conditionalFormatting>
  <conditionalFormatting sqref="H17:O17">
    <cfRule type="cellIs" dxfId="2268" priority="909" operator="between">
      <formula>17</formula>
      <formula>20</formula>
    </cfRule>
  </conditionalFormatting>
  <conditionalFormatting sqref="H17:O17">
    <cfRule type="cellIs" dxfId="2267" priority="908" operator="between">
      <formula>21</formula>
      <formula>24</formula>
    </cfRule>
  </conditionalFormatting>
  <conditionalFormatting sqref="H17:O17">
    <cfRule type="cellIs" dxfId="2266" priority="907" operator="between">
      <formula>25</formula>
      <formula>28</formula>
    </cfRule>
  </conditionalFormatting>
  <conditionalFormatting sqref="H17:O17">
    <cfRule type="cellIs" dxfId="2265" priority="906" operator="between">
      <formula>29</formula>
      <formula>32</formula>
    </cfRule>
  </conditionalFormatting>
  <conditionalFormatting sqref="Q17">
    <cfRule type="cellIs" dxfId="2264" priority="905" operator="between">
      <formula>1</formula>
      <formula>4</formula>
    </cfRule>
  </conditionalFormatting>
  <conditionalFormatting sqref="Q17">
    <cfRule type="cellIs" dxfId="2263" priority="904" operator="between">
      <formula>5</formula>
      <formula>8</formula>
    </cfRule>
  </conditionalFormatting>
  <conditionalFormatting sqref="Q17">
    <cfRule type="cellIs" dxfId="2262" priority="903" operator="between">
      <formula>9</formula>
      <formula>12</formula>
    </cfRule>
  </conditionalFormatting>
  <conditionalFormatting sqref="Q17">
    <cfRule type="cellIs" dxfId="2261" priority="902" operator="between">
      <formula>13</formula>
      <formula>16</formula>
    </cfRule>
  </conditionalFormatting>
  <conditionalFormatting sqref="Q17">
    <cfRule type="cellIs" dxfId="2260" priority="901" operator="between">
      <formula>17</formula>
      <formula>20</formula>
    </cfRule>
  </conditionalFormatting>
  <conditionalFormatting sqref="Q17">
    <cfRule type="cellIs" dxfId="2259" priority="900" operator="between">
      <formula>21</formula>
      <formula>24</formula>
    </cfRule>
  </conditionalFormatting>
  <conditionalFormatting sqref="Q17">
    <cfRule type="cellIs" dxfId="2258" priority="899" operator="between">
      <formula>25</formula>
      <formula>28</formula>
    </cfRule>
  </conditionalFormatting>
  <conditionalFormatting sqref="Q17">
    <cfRule type="cellIs" dxfId="2257" priority="898" operator="between">
      <formula>29</formula>
      <formula>32</formula>
    </cfRule>
  </conditionalFormatting>
  <conditionalFormatting sqref="R17:S17">
    <cfRule type="cellIs" dxfId="2256" priority="897" operator="between">
      <formula>1</formula>
      <formula>4</formula>
    </cfRule>
  </conditionalFormatting>
  <conditionalFormatting sqref="R17:S17">
    <cfRule type="cellIs" dxfId="2255" priority="896" operator="between">
      <formula>5</formula>
      <formula>8</formula>
    </cfRule>
  </conditionalFormatting>
  <conditionalFormatting sqref="R17:S17">
    <cfRule type="cellIs" dxfId="2254" priority="895" operator="between">
      <formula>9</formula>
      <formula>12</formula>
    </cfRule>
  </conditionalFormatting>
  <conditionalFormatting sqref="R17:S17">
    <cfRule type="cellIs" dxfId="2253" priority="894" operator="between">
      <formula>13</formula>
      <formula>16</formula>
    </cfRule>
  </conditionalFormatting>
  <conditionalFormatting sqref="R17:S17">
    <cfRule type="cellIs" dxfId="2252" priority="893" operator="between">
      <formula>17</formula>
      <formula>20</formula>
    </cfRule>
  </conditionalFormatting>
  <conditionalFormatting sqref="R17:S17">
    <cfRule type="cellIs" dxfId="2251" priority="892" operator="between">
      <formula>21</formula>
      <formula>24</formula>
    </cfRule>
  </conditionalFormatting>
  <conditionalFormatting sqref="R17:S17">
    <cfRule type="cellIs" dxfId="2250" priority="891" operator="between">
      <formula>25</formula>
      <formula>28</formula>
    </cfRule>
  </conditionalFormatting>
  <conditionalFormatting sqref="R17:S17">
    <cfRule type="cellIs" dxfId="2249" priority="890" operator="between">
      <formula>29</formula>
      <formula>32</formula>
    </cfRule>
  </conditionalFormatting>
  <conditionalFormatting sqref="Q17:S17">
    <cfRule type="cellIs" dxfId="2248" priority="874" operator="between">
      <formula>29</formula>
      <formula>32</formula>
    </cfRule>
    <cfRule type="cellIs" dxfId="2247" priority="875" operator="between">
      <formula>25</formula>
      <formula>28</formula>
    </cfRule>
    <cfRule type="cellIs" dxfId="2246" priority="876" operator="between">
      <formula>21</formula>
      <formula>24</formula>
    </cfRule>
    <cfRule type="cellIs" dxfId="2245" priority="877" operator="between">
      <formula>17</formula>
      <formula>20</formula>
    </cfRule>
    <cfRule type="cellIs" dxfId="2244" priority="878" operator="between">
      <formula>13</formula>
      <formula>16</formula>
    </cfRule>
    <cfRule type="cellIs" dxfId="2243" priority="879" operator="between">
      <formula>9</formula>
      <formula>12</formula>
    </cfRule>
    <cfRule type="cellIs" dxfId="2242" priority="880" operator="between">
      <formula>5</formula>
      <formula>8</formula>
    </cfRule>
    <cfRule type="cellIs" dxfId="2241" priority="881" operator="between">
      <formula>1</formula>
      <formula>4</formula>
    </cfRule>
  </conditionalFormatting>
  <conditionalFormatting sqref="Q17:S17">
    <cfRule type="cellIs" dxfId="2240" priority="866" operator="between">
      <formula>29</formula>
      <formula>32</formula>
    </cfRule>
    <cfRule type="cellIs" dxfId="2239" priority="867" operator="between">
      <formula>25</formula>
      <formula>28</formula>
    </cfRule>
    <cfRule type="cellIs" dxfId="2238" priority="868" operator="between">
      <formula>21</formula>
      <formula>24</formula>
    </cfRule>
    <cfRule type="cellIs" dxfId="2237" priority="869" operator="between">
      <formula>17</formula>
      <formula>20</formula>
    </cfRule>
    <cfRule type="cellIs" dxfId="2236" priority="870" operator="between">
      <formula>13</formula>
      <formula>16</formula>
    </cfRule>
    <cfRule type="cellIs" dxfId="2235" priority="871" operator="between">
      <formula>9</formula>
      <formula>12</formula>
    </cfRule>
    <cfRule type="cellIs" dxfId="2234" priority="872" operator="between">
      <formula>5</formula>
      <formula>8</formula>
    </cfRule>
    <cfRule type="cellIs" dxfId="2233" priority="873" operator="between">
      <formula>1</formula>
      <formula>4</formula>
    </cfRule>
  </conditionalFormatting>
  <conditionalFormatting sqref="W17">
    <cfRule type="cellIs" dxfId="2232" priority="858" operator="between">
      <formula>29</formula>
      <formula>32</formula>
    </cfRule>
    <cfRule type="cellIs" dxfId="2231" priority="859" operator="between">
      <formula>25</formula>
      <formula>28</formula>
    </cfRule>
    <cfRule type="cellIs" dxfId="2230" priority="860" operator="between">
      <formula>21</formula>
      <formula>24</formula>
    </cfRule>
    <cfRule type="cellIs" dxfId="2229" priority="861" operator="between">
      <formula>17</formula>
      <formula>20</formula>
    </cfRule>
    <cfRule type="cellIs" dxfId="2228" priority="862" operator="between">
      <formula>13</formula>
      <formula>16</formula>
    </cfRule>
    <cfRule type="cellIs" dxfId="2227" priority="863" operator="between">
      <formula>9</formula>
      <formula>12</formula>
    </cfRule>
    <cfRule type="cellIs" dxfId="2226" priority="864" operator="between">
      <formula>5</formula>
      <formula>8</formula>
    </cfRule>
    <cfRule type="cellIs" dxfId="2225" priority="865" operator="between">
      <formula>1</formula>
      <formula>4</formula>
    </cfRule>
  </conditionalFormatting>
  <conditionalFormatting sqref="H627:O627">
    <cfRule type="cellIs" dxfId="2224" priority="857" operator="between">
      <formula>1</formula>
      <formula>4</formula>
    </cfRule>
  </conditionalFormatting>
  <conditionalFormatting sqref="H627:O627">
    <cfRule type="cellIs" dxfId="2223" priority="856" operator="between">
      <formula>5</formula>
      <formula>8</formula>
    </cfRule>
  </conditionalFormatting>
  <conditionalFormatting sqref="H627:O627">
    <cfRule type="cellIs" dxfId="2222" priority="855" operator="between">
      <formula>9</formula>
      <formula>12</formula>
    </cfRule>
  </conditionalFormatting>
  <conditionalFormatting sqref="H627:O627">
    <cfRule type="cellIs" dxfId="2221" priority="854" operator="between">
      <formula>13</formula>
      <formula>16</formula>
    </cfRule>
  </conditionalFormatting>
  <conditionalFormatting sqref="H627:O627">
    <cfRule type="cellIs" dxfId="2220" priority="853" operator="between">
      <formula>17</formula>
      <formula>20</formula>
    </cfRule>
  </conditionalFormatting>
  <conditionalFormatting sqref="H627:O627">
    <cfRule type="cellIs" dxfId="2219" priority="852" operator="between">
      <formula>21</formula>
      <formula>24</formula>
    </cfRule>
  </conditionalFormatting>
  <conditionalFormatting sqref="H627:O627">
    <cfRule type="cellIs" dxfId="2218" priority="851" operator="between">
      <formula>25</formula>
      <formula>28</formula>
    </cfRule>
  </conditionalFormatting>
  <conditionalFormatting sqref="H627:O627">
    <cfRule type="cellIs" dxfId="2217" priority="850" operator="between">
      <formula>29</formula>
      <formula>32</formula>
    </cfRule>
  </conditionalFormatting>
  <conditionalFormatting sqref="Q627">
    <cfRule type="cellIs" dxfId="2216" priority="849" operator="between">
      <formula>1</formula>
      <formula>4</formula>
    </cfRule>
  </conditionalFormatting>
  <conditionalFormatting sqref="Q627">
    <cfRule type="cellIs" dxfId="2215" priority="848" operator="between">
      <formula>5</formula>
      <formula>8</formula>
    </cfRule>
  </conditionalFormatting>
  <conditionalFormatting sqref="Q627">
    <cfRule type="cellIs" dxfId="2214" priority="847" operator="between">
      <formula>9</formula>
      <formula>12</formula>
    </cfRule>
  </conditionalFormatting>
  <conditionalFormatting sqref="Q627">
    <cfRule type="cellIs" dxfId="2213" priority="846" operator="between">
      <formula>13</formula>
      <formula>16</formula>
    </cfRule>
  </conditionalFormatting>
  <conditionalFormatting sqref="Q627">
    <cfRule type="cellIs" dxfId="2212" priority="845" operator="between">
      <formula>17</formula>
      <formula>20</formula>
    </cfRule>
  </conditionalFormatting>
  <conditionalFormatting sqref="Q627">
    <cfRule type="cellIs" dxfId="2211" priority="844" operator="between">
      <formula>21</formula>
      <formula>24</formula>
    </cfRule>
  </conditionalFormatting>
  <conditionalFormatting sqref="Q627">
    <cfRule type="cellIs" dxfId="2210" priority="843" operator="between">
      <formula>25</formula>
      <formula>28</formula>
    </cfRule>
  </conditionalFormatting>
  <conditionalFormatting sqref="Q627">
    <cfRule type="cellIs" dxfId="2209" priority="842" operator="between">
      <formula>29</formula>
      <formula>32</formula>
    </cfRule>
  </conditionalFormatting>
  <conditionalFormatting sqref="R627:S627">
    <cfRule type="cellIs" dxfId="2208" priority="841" operator="between">
      <formula>1</formula>
      <formula>4</formula>
    </cfRule>
  </conditionalFormatting>
  <conditionalFormatting sqref="R627:S627">
    <cfRule type="cellIs" dxfId="2207" priority="840" operator="between">
      <formula>5</formula>
      <formula>8</formula>
    </cfRule>
  </conditionalFormatting>
  <conditionalFormatting sqref="R627:S627">
    <cfRule type="cellIs" dxfId="2206" priority="839" operator="between">
      <formula>9</formula>
      <formula>12</formula>
    </cfRule>
  </conditionalFormatting>
  <conditionalFormatting sqref="R627:S627">
    <cfRule type="cellIs" dxfId="2205" priority="838" operator="between">
      <formula>13</formula>
      <formula>16</formula>
    </cfRule>
  </conditionalFormatting>
  <conditionalFormatting sqref="R627:S627">
    <cfRule type="cellIs" dxfId="2204" priority="837" operator="between">
      <formula>17</formula>
      <formula>20</formula>
    </cfRule>
  </conditionalFormatting>
  <conditionalFormatting sqref="R627:S627">
    <cfRule type="cellIs" dxfId="2203" priority="836" operator="between">
      <formula>21</formula>
      <formula>24</formula>
    </cfRule>
  </conditionalFormatting>
  <conditionalFormatting sqref="R627:S627">
    <cfRule type="cellIs" dxfId="2202" priority="835" operator="between">
      <formula>25</formula>
      <formula>28</formula>
    </cfRule>
  </conditionalFormatting>
  <conditionalFormatting sqref="R627:S627">
    <cfRule type="cellIs" dxfId="2201" priority="834" operator="between">
      <formula>29</formula>
      <formula>32</formula>
    </cfRule>
  </conditionalFormatting>
  <conditionalFormatting sqref="U627">
    <cfRule type="cellIs" dxfId="2200" priority="833" operator="between">
      <formula>1</formula>
      <formula>4</formula>
    </cfRule>
  </conditionalFormatting>
  <conditionalFormatting sqref="U627">
    <cfRule type="cellIs" dxfId="2199" priority="832" operator="between">
      <formula>5</formula>
      <formula>8</formula>
    </cfRule>
  </conditionalFormatting>
  <conditionalFormatting sqref="U627">
    <cfRule type="cellIs" dxfId="2198" priority="831" operator="between">
      <formula>9</formula>
      <formula>12</formula>
    </cfRule>
  </conditionalFormatting>
  <conditionalFormatting sqref="U627">
    <cfRule type="cellIs" dxfId="2197" priority="830" operator="between">
      <formula>13</formula>
      <formula>16</formula>
    </cfRule>
  </conditionalFormatting>
  <conditionalFormatting sqref="U627">
    <cfRule type="cellIs" dxfId="2196" priority="829" operator="between">
      <formula>17</formula>
      <formula>20</formula>
    </cfRule>
  </conditionalFormatting>
  <conditionalFormatting sqref="U627">
    <cfRule type="cellIs" dxfId="2195" priority="828" operator="between">
      <formula>21</formula>
      <formula>24</formula>
    </cfRule>
  </conditionalFormatting>
  <conditionalFormatting sqref="U627">
    <cfRule type="cellIs" dxfId="2194" priority="827" operator="between">
      <formula>25</formula>
      <formula>28</formula>
    </cfRule>
  </conditionalFormatting>
  <conditionalFormatting sqref="U627">
    <cfRule type="cellIs" dxfId="2193" priority="826" operator="between">
      <formula>29</formula>
      <formula>32</formula>
    </cfRule>
  </conditionalFormatting>
  <conditionalFormatting sqref="Q627:S627">
    <cfRule type="cellIs" dxfId="2192" priority="818" operator="between">
      <formula>29</formula>
      <formula>32</formula>
    </cfRule>
    <cfRule type="cellIs" dxfId="2191" priority="819" operator="between">
      <formula>25</formula>
      <formula>28</formula>
    </cfRule>
    <cfRule type="cellIs" dxfId="2190" priority="820" operator="between">
      <formula>21</formula>
      <formula>24</formula>
    </cfRule>
    <cfRule type="cellIs" dxfId="2189" priority="821" operator="between">
      <formula>17</formula>
      <formula>20</formula>
    </cfRule>
    <cfRule type="cellIs" dxfId="2188" priority="822" operator="between">
      <formula>13</formula>
      <formula>16</formula>
    </cfRule>
    <cfRule type="cellIs" dxfId="2187" priority="823" operator="between">
      <formula>9</formula>
      <formula>12</formula>
    </cfRule>
    <cfRule type="cellIs" dxfId="2186" priority="824" operator="between">
      <formula>5</formula>
      <formula>8</formula>
    </cfRule>
    <cfRule type="cellIs" dxfId="2185" priority="825" operator="between">
      <formula>1</formula>
      <formula>4</formula>
    </cfRule>
  </conditionalFormatting>
  <conditionalFormatting sqref="Q627:S627">
    <cfRule type="cellIs" dxfId="2184" priority="810" operator="between">
      <formula>29</formula>
      <formula>32</formula>
    </cfRule>
    <cfRule type="cellIs" dxfId="2183" priority="811" operator="between">
      <formula>25</formula>
      <formula>28</formula>
    </cfRule>
    <cfRule type="cellIs" dxfId="2182" priority="812" operator="between">
      <formula>21</formula>
      <formula>24</formula>
    </cfRule>
    <cfRule type="cellIs" dxfId="2181" priority="813" operator="between">
      <formula>17</formula>
      <formula>20</formula>
    </cfRule>
    <cfRule type="cellIs" dxfId="2180" priority="814" operator="between">
      <formula>13</formula>
      <formula>16</formula>
    </cfRule>
    <cfRule type="cellIs" dxfId="2179" priority="815" operator="between">
      <formula>9</formula>
      <formula>12</formula>
    </cfRule>
    <cfRule type="cellIs" dxfId="2178" priority="816" operator="between">
      <formula>5</formula>
      <formula>8</formula>
    </cfRule>
    <cfRule type="cellIs" dxfId="2177" priority="817" operator="between">
      <formula>1</formula>
      <formula>4</formula>
    </cfRule>
  </conditionalFormatting>
  <conditionalFormatting sqref="R592:S592">
    <cfRule type="cellIs" dxfId="2176" priority="793" operator="between">
      <formula>1</formula>
      <formula>4</formula>
    </cfRule>
  </conditionalFormatting>
  <conditionalFormatting sqref="R592:S592">
    <cfRule type="cellIs" dxfId="2175" priority="792" operator="between">
      <formula>5</formula>
      <formula>8</formula>
    </cfRule>
  </conditionalFormatting>
  <conditionalFormatting sqref="R592:S592">
    <cfRule type="cellIs" dxfId="2174" priority="791" operator="between">
      <formula>9</formula>
      <formula>12</formula>
    </cfRule>
  </conditionalFormatting>
  <conditionalFormatting sqref="R592:S592">
    <cfRule type="cellIs" dxfId="2173" priority="790" operator="between">
      <formula>13</formula>
      <formula>16</formula>
    </cfRule>
  </conditionalFormatting>
  <conditionalFormatting sqref="R592:S592">
    <cfRule type="cellIs" dxfId="2172" priority="789" operator="between">
      <formula>17</formula>
      <formula>20</formula>
    </cfRule>
  </conditionalFormatting>
  <conditionalFormatting sqref="R592:S592">
    <cfRule type="cellIs" dxfId="2171" priority="788" operator="between">
      <formula>21</formula>
      <formula>24</formula>
    </cfRule>
  </conditionalFormatting>
  <conditionalFormatting sqref="R592:S592">
    <cfRule type="cellIs" dxfId="2170" priority="787" operator="between">
      <formula>25</formula>
      <formula>28</formula>
    </cfRule>
  </conditionalFormatting>
  <conditionalFormatting sqref="R592:S592">
    <cfRule type="cellIs" dxfId="2169" priority="786" operator="between">
      <formula>29</formula>
      <formula>32</formula>
    </cfRule>
  </conditionalFormatting>
  <conditionalFormatting sqref="U592">
    <cfRule type="cellIs" dxfId="2168" priority="785" operator="between">
      <formula>1</formula>
      <formula>4</formula>
    </cfRule>
  </conditionalFormatting>
  <conditionalFormatting sqref="U592">
    <cfRule type="cellIs" dxfId="2167" priority="784" operator="between">
      <formula>5</formula>
      <formula>8</formula>
    </cfRule>
  </conditionalFormatting>
  <conditionalFormatting sqref="U592">
    <cfRule type="cellIs" dxfId="2166" priority="783" operator="between">
      <formula>9</formula>
      <formula>12</formula>
    </cfRule>
  </conditionalFormatting>
  <conditionalFormatting sqref="U592">
    <cfRule type="cellIs" dxfId="2165" priority="782" operator="between">
      <formula>13</formula>
      <formula>16</formula>
    </cfRule>
  </conditionalFormatting>
  <conditionalFormatting sqref="U592">
    <cfRule type="cellIs" dxfId="2164" priority="781" operator="between">
      <formula>17</formula>
      <formula>20</formula>
    </cfRule>
  </conditionalFormatting>
  <conditionalFormatting sqref="U592">
    <cfRule type="cellIs" dxfId="2163" priority="780" operator="between">
      <formula>21</formula>
      <formula>24</formula>
    </cfRule>
  </conditionalFormatting>
  <conditionalFormatting sqref="U592">
    <cfRule type="cellIs" dxfId="2162" priority="779" operator="between">
      <formula>25</formula>
      <formula>28</formula>
    </cfRule>
  </conditionalFormatting>
  <conditionalFormatting sqref="U592">
    <cfRule type="cellIs" dxfId="2161" priority="778" operator="between">
      <formula>29</formula>
      <formula>32</formula>
    </cfRule>
  </conditionalFormatting>
  <conditionalFormatting sqref="H592:O592">
    <cfRule type="cellIs" dxfId="2160" priority="809" operator="between">
      <formula>1</formula>
      <formula>4</formula>
    </cfRule>
  </conditionalFormatting>
  <conditionalFormatting sqref="H592:O592">
    <cfRule type="cellIs" dxfId="2159" priority="808" operator="between">
      <formula>5</formula>
      <formula>8</formula>
    </cfRule>
  </conditionalFormatting>
  <conditionalFormatting sqref="H592:O592">
    <cfRule type="cellIs" dxfId="2158" priority="807" operator="between">
      <formula>9</formula>
      <formula>12</formula>
    </cfRule>
  </conditionalFormatting>
  <conditionalFormatting sqref="H592:O592">
    <cfRule type="cellIs" dxfId="2157" priority="806" operator="between">
      <formula>13</formula>
      <formula>16</formula>
    </cfRule>
  </conditionalFormatting>
  <conditionalFormatting sqref="H592:O592">
    <cfRule type="cellIs" dxfId="2156" priority="805" operator="between">
      <formula>17</formula>
      <formula>20</formula>
    </cfRule>
  </conditionalFormatting>
  <conditionalFormatting sqref="H592:O592">
    <cfRule type="cellIs" dxfId="2155" priority="804" operator="between">
      <formula>21</formula>
      <formula>24</formula>
    </cfRule>
  </conditionalFormatting>
  <conditionalFormatting sqref="H592:O592">
    <cfRule type="cellIs" dxfId="2154" priority="803" operator="between">
      <formula>25</formula>
      <formula>28</formula>
    </cfRule>
  </conditionalFormatting>
  <conditionalFormatting sqref="H592:O592">
    <cfRule type="cellIs" dxfId="2153" priority="802" operator="between">
      <formula>29</formula>
      <formula>32</formula>
    </cfRule>
  </conditionalFormatting>
  <conditionalFormatting sqref="Q592">
    <cfRule type="cellIs" dxfId="2152" priority="801" operator="between">
      <formula>1</formula>
      <formula>4</formula>
    </cfRule>
  </conditionalFormatting>
  <conditionalFormatting sqref="Q592">
    <cfRule type="cellIs" dxfId="2151" priority="800" operator="between">
      <formula>5</formula>
      <formula>8</formula>
    </cfRule>
  </conditionalFormatting>
  <conditionalFormatting sqref="Q592">
    <cfRule type="cellIs" dxfId="2150" priority="799" operator="between">
      <formula>9</formula>
      <formula>12</formula>
    </cfRule>
  </conditionalFormatting>
  <conditionalFormatting sqref="Q592">
    <cfRule type="cellIs" dxfId="2149" priority="798" operator="between">
      <formula>13</formula>
      <formula>16</formula>
    </cfRule>
  </conditionalFormatting>
  <conditionalFormatting sqref="Q592">
    <cfRule type="cellIs" dxfId="2148" priority="797" operator="between">
      <formula>17</formula>
      <formula>20</formula>
    </cfRule>
  </conditionalFormatting>
  <conditionalFormatting sqref="Q592">
    <cfRule type="cellIs" dxfId="2147" priority="796" operator="between">
      <formula>21</formula>
      <formula>24</formula>
    </cfRule>
  </conditionalFormatting>
  <conditionalFormatting sqref="Q592">
    <cfRule type="cellIs" dxfId="2146" priority="795" operator="between">
      <formula>25</formula>
      <formula>28</formula>
    </cfRule>
  </conditionalFormatting>
  <conditionalFormatting sqref="Q592">
    <cfRule type="cellIs" dxfId="2145" priority="794" operator="between">
      <formula>29</formula>
      <formula>32</formula>
    </cfRule>
  </conditionalFormatting>
  <conditionalFormatting sqref="Q592:S592">
    <cfRule type="cellIs" dxfId="2144" priority="770" operator="between">
      <formula>29</formula>
      <formula>32</formula>
    </cfRule>
    <cfRule type="cellIs" dxfId="2143" priority="771" operator="between">
      <formula>25</formula>
      <formula>28</formula>
    </cfRule>
    <cfRule type="cellIs" dxfId="2142" priority="772" operator="between">
      <formula>21</formula>
      <formula>24</formula>
    </cfRule>
    <cfRule type="cellIs" dxfId="2141" priority="773" operator="between">
      <formula>17</formula>
      <formula>20</formula>
    </cfRule>
    <cfRule type="cellIs" dxfId="2140" priority="774" operator="between">
      <formula>13</formula>
      <formula>16</formula>
    </cfRule>
    <cfRule type="cellIs" dxfId="2139" priority="775" operator="between">
      <formula>9</formula>
      <formula>12</formula>
    </cfRule>
    <cfRule type="cellIs" dxfId="2138" priority="776" operator="between">
      <formula>5</formula>
      <formula>8</formula>
    </cfRule>
    <cfRule type="cellIs" dxfId="2137" priority="777" operator="between">
      <formula>1</formula>
      <formula>4</formula>
    </cfRule>
  </conditionalFormatting>
  <conditionalFormatting sqref="Q592:S592">
    <cfRule type="cellIs" dxfId="2136" priority="762" operator="between">
      <formula>29</formula>
      <formula>32</formula>
    </cfRule>
    <cfRule type="cellIs" dxfId="2135" priority="763" operator="between">
      <formula>25</formula>
      <formula>28</formula>
    </cfRule>
    <cfRule type="cellIs" dxfId="2134" priority="764" operator="between">
      <formula>21</formula>
      <formula>24</formula>
    </cfRule>
    <cfRule type="cellIs" dxfId="2133" priority="765" operator="between">
      <formula>17</formula>
      <formula>20</formula>
    </cfRule>
    <cfRule type="cellIs" dxfId="2132" priority="766" operator="between">
      <formula>13</formula>
      <formula>16</formula>
    </cfRule>
    <cfRule type="cellIs" dxfId="2131" priority="767" operator="between">
      <formula>9</formula>
      <formula>12</formula>
    </cfRule>
    <cfRule type="cellIs" dxfId="2130" priority="768" operator="between">
      <formula>5</formula>
      <formula>8</formula>
    </cfRule>
    <cfRule type="cellIs" dxfId="2129" priority="769" operator="between">
      <formula>1</formula>
      <formula>4</formula>
    </cfRule>
  </conditionalFormatting>
  <conditionalFormatting sqref="Q77:S77">
    <cfRule type="cellIs" dxfId="2128" priority="722" operator="between">
      <formula>29</formula>
      <formula>32</formula>
    </cfRule>
    <cfRule type="cellIs" dxfId="2127" priority="723" operator="between">
      <formula>25</formula>
      <formula>28</formula>
    </cfRule>
    <cfRule type="cellIs" dxfId="2126" priority="724" operator="between">
      <formula>21</formula>
      <formula>24</formula>
    </cfRule>
    <cfRule type="cellIs" dxfId="2125" priority="725" operator="between">
      <formula>17</formula>
      <formula>20</formula>
    </cfRule>
    <cfRule type="cellIs" dxfId="2124" priority="726" operator="between">
      <formula>13</formula>
      <formula>16</formula>
    </cfRule>
    <cfRule type="cellIs" dxfId="2123" priority="727" operator="between">
      <formula>9</formula>
      <formula>12</formula>
    </cfRule>
    <cfRule type="cellIs" dxfId="2122" priority="728" operator="between">
      <formula>5</formula>
      <formula>8</formula>
    </cfRule>
    <cfRule type="cellIs" dxfId="2121" priority="729" operator="between">
      <formula>1</formula>
      <formula>4</formula>
    </cfRule>
  </conditionalFormatting>
  <conditionalFormatting sqref="H77:O77">
    <cfRule type="cellIs" dxfId="2120" priority="761" operator="between">
      <formula>1</formula>
      <formula>4</formula>
    </cfRule>
  </conditionalFormatting>
  <conditionalFormatting sqref="H77:O77">
    <cfRule type="cellIs" dxfId="2119" priority="760" operator="between">
      <formula>5</formula>
      <formula>8</formula>
    </cfRule>
  </conditionalFormatting>
  <conditionalFormatting sqref="H77:O77">
    <cfRule type="cellIs" dxfId="2118" priority="759" operator="between">
      <formula>9</formula>
      <formula>12</formula>
    </cfRule>
  </conditionalFormatting>
  <conditionalFormatting sqref="H77:O77">
    <cfRule type="cellIs" dxfId="2117" priority="758" operator="between">
      <formula>13</formula>
      <formula>16</formula>
    </cfRule>
  </conditionalFormatting>
  <conditionalFormatting sqref="H77:O77">
    <cfRule type="cellIs" dxfId="2116" priority="757" operator="between">
      <formula>17</formula>
      <formula>20</formula>
    </cfRule>
  </conditionalFormatting>
  <conditionalFormatting sqref="H77:O77">
    <cfRule type="cellIs" dxfId="2115" priority="756" operator="between">
      <formula>21</formula>
      <formula>24</formula>
    </cfRule>
  </conditionalFormatting>
  <conditionalFormatting sqref="H77:O77">
    <cfRule type="cellIs" dxfId="2114" priority="755" operator="between">
      <formula>25</formula>
      <formula>28</formula>
    </cfRule>
  </conditionalFormatting>
  <conditionalFormatting sqref="H77:O77">
    <cfRule type="cellIs" dxfId="2113" priority="754" operator="between">
      <formula>29</formula>
      <formula>32</formula>
    </cfRule>
  </conditionalFormatting>
  <conditionalFormatting sqref="Q77">
    <cfRule type="cellIs" dxfId="2112" priority="753" operator="between">
      <formula>1</formula>
      <formula>4</formula>
    </cfRule>
  </conditionalFormatting>
  <conditionalFormatting sqref="Q77">
    <cfRule type="cellIs" dxfId="2111" priority="752" operator="between">
      <formula>5</formula>
      <formula>8</formula>
    </cfRule>
  </conditionalFormatting>
  <conditionalFormatting sqref="Q77">
    <cfRule type="cellIs" dxfId="2110" priority="751" operator="between">
      <formula>9</formula>
      <formula>12</formula>
    </cfRule>
  </conditionalFormatting>
  <conditionalFormatting sqref="Q77">
    <cfRule type="cellIs" dxfId="2109" priority="750" operator="between">
      <formula>13</formula>
      <formula>16</formula>
    </cfRule>
  </conditionalFormatting>
  <conditionalFormatting sqref="Q77">
    <cfRule type="cellIs" dxfId="2108" priority="749" operator="between">
      <formula>17</formula>
      <formula>20</formula>
    </cfRule>
  </conditionalFormatting>
  <conditionalFormatting sqref="Q77">
    <cfRule type="cellIs" dxfId="2107" priority="748" operator="between">
      <formula>21</formula>
      <formula>24</formula>
    </cfRule>
  </conditionalFormatting>
  <conditionalFormatting sqref="Q77">
    <cfRule type="cellIs" dxfId="2106" priority="747" operator="between">
      <formula>25</formula>
      <formula>28</formula>
    </cfRule>
  </conditionalFormatting>
  <conditionalFormatting sqref="Q77">
    <cfRule type="cellIs" dxfId="2105" priority="746" operator="between">
      <formula>29</formula>
      <formula>32</formula>
    </cfRule>
  </conditionalFormatting>
  <conditionalFormatting sqref="R77:S77">
    <cfRule type="cellIs" dxfId="2104" priority="745" operator="between">
      <formula>1</formula>
      <formula>4</formula>
    </cfRule>
  </conditionalFormatting>
  <conditionalFormatting sqref="R77:S77">
    <cfRule type="cellIs" dxfId="2103" priority="744" operator="between">
      <formula>5</formula>
      <formula>8</formula>
    </cfRule>
  </conditionalFormatting>
  <conditionalFormatting sqref="R77:S77">
    <cfRule type="cellIs" dxfId="2102" priority="743" operator="between">
      <formula>9</formula>
      <formula>12</formula>
    </cfRule>
  </conditionalFormatting>
  <conditionalFormatting sqref="R77:S77">
    <cfRule type="cellIs" dxfId="2101" priority="742" operator="between">
      <formula>13</formula>
      <formula>16</formula>
    </cfRule>
  </conditionalFormatting>
  <conditionalFormatting sqref="R77:S77">
    <cfRule type="cellIs" dxfId="2100" priority="741" operator="between">
      <formula>17</formula>
      <formula>20</formula>
    </cfRule>
  </conditionalFormatting>
  <conditionalFormatting sqref="R77:S77">
    <cfRule type="cellIs" dxfId="2099" priority="740" operator="between">
      <formula>21</formula>
      <formula>24</formula>
    </cfRule>
  </conditionalFormatting>
  <conditionalFormatting sqref="R77:S77">
    <cfRule type="cellIs" dxfId="2098" priority="739" operator="between">
      <formula>25</formula>
      <formula>28</formula>
    </cfRule>
  </conditionalFormatting>
  <conditionalFormatting sqref="R77:S77">
    <cfRule type="cellIs" dxfId="2097" priority="738" operator="between">
      <formula>29</formula>
      <formula>32</formula>
    </cfRule>
  </conditionalFormatting>
  <conditionalFormatting sqref="U77">
    <cfRule type="cellIs" dxfId="2096" priority="737" operator="between">
      <formula>1</formula>
      <formula>4</formula>
    </cfRule>
  </conditionalFormatting>
  <conditionalFormatting sqref="U77">
    <cfRule type="cellIs" dxfId="2095" priority="736" operator="between">
      <formula>5</formula>
      <formula>8</formula>
    </cfRule>
  </conditionalFormatting>
  <conditionalFormatting sqref="U77">
    <cfRule type="cellIs" dxfId="2094" priority="735" operator="between">
      <formula>9</formula>
      <formula>12</formula>
    </cfRule>
  </conditionalFormatting>
  <conditionalFormatting sqref="U77">
    <cfRule type="cellIs" dxfId="2093" priority="734" operator="between">
      <formula>13</formula>
      <formula>16</formula>
    </cfRule>
  </conditionalFormatting>
  <conditionalFormatting sqref="U77">
    <cfRule type="cellIs" dxfId="2092" priority="733" operator="between">
      <formula>17</formula>
      <formula>20</formula>
    </cfRule>
  </conditionalFormatting>
  <conditionalFormatting sqref="U77">
    <cfRule type="cellIs" dxfId="2091" priority="732" operator="between">
      <formula>21</formula>
      <formula>24</formula>
    </cfRule>
  </conditionalFormatting>
  <conditionalFormatting sqref="U77">
    <cfRule type="cellIs" dxfId="2090" priority="731" operator="between">
      <formula>25</formula>
      <formula>28</formula>
    </cfRule>
  </conditionalFormatting>
  <conditionalFormatting sqref="U77">
    <cfRule type="cellIs" dxfId="2089" priority="730" operator="between">
      <formula>29</formula>
      <formula>32</formula>
    </cfRule>
  </conditionalFormatting>
  <conditionalFormatting sqref="Q77:S77">
    <cfRule type="cellIs" dxfId="2088" priority="714" operator="between">
      <formula>29</formula>
      <formula>32</formula>
    </cfRule>
    <cfRule type="cellIs" dxfId="2087" priority="715" operator="between">
      <formula>25</formula>
      <formula>28</formula>
    </cfRule>
    <cfRule type="cellIs" dxfId="2086" priority="716" operator="between">
      <formula>21</formula>
      <formula>24</formula>
    </cfRule>
    <cfRule type="cellIs" dxfId="2085" priority="717" operator="between">
      <formula>17</formula>
      <formula>20</formula>
    </cfRule>
    <cfRule type="cellIs" dxfId="2084" priority="718" operator="between">
      <formula>13</formula>
      <formula>16</formula>
    </cfRule>
    <cfRule type="cellIs" dxfId="2083" priority="719" operator="between">
      <formula>9</formula>
      <formula>12</formula>
    </cfRule>
    <cfRule type="cellIs" dxfId="2082" priority="720" operator="between">
      <formula>5</formula>
      <formula>8</formula>
    </cfRule>
    <cfRule type="cellIs" dxfId="2081" priority="721" operator="between">
      <formula>1</formula>
      <formula>4</formula>
    </cfRule>
  </conditionalFormatting>
  <conditionalFormatting sqref="H875:O875">
    <cfRule type="cellIs" dxfId="2080" priority="713" operator="between">
      <formula>1</formula>
      <formula>4</formula>
    </cfRule>
  </conditionalFormatting>
  <conditionalFormatting sqref="H875:O875">
    <cfRule type="cellIs" dxfId="2079" priority="712" operator="between">
      <formula>5</formula>
      <formula>8</formula>
    </cfRule>
  </conditionalFormatting>
  <conditionalFormatting sqref="H875:O875">
    <cfRule type="cellIs" dxfId="2078" priority="711" operator="between">
      <formula>9</formula>
      <formula>12</formula>
    </cfRule>
  </conditionalFormatting>
  <conditionalFormatting sqref="H875:O875">
    <cfRule type="cellIs" dxfId="2077" priority="710" operator="between">
      <formula>13</formula>
      <formula>16</formula>
    </cfRule>
  </conditionalFormatting>
  <conditionalFormatting sqref="H875:O875">
    <cfRule type="cellIs" dxfId="2076" priority="709" operator="between">
      <formula>17</formula>
      <formula>20</formula>
    </cfRule>
  </conditionalFormatting>
  <conditionalFormatting sqref="H875:O875">
    <cfRule type="cellIs" dxfId="2075" priority="708" operator="between">
      <formula>21</formula>
      <formula>24</formula>
    </cfRule>
  </conditionalFormatting>
  <conditionalFormatting sqref="H875:O875">
    <cfRule type="cellIs" dxfId="2074" priority="707" operator="between">
      <formula>25</formula>
      <formula>28</formula>
    </cfRule>
  </conditionalFormatting>
  <conditionalFormatting sqref="H875:O875">
    <cfRule type="cellIs" dxfId="2073" priority="706" operator="between">
      <formula>29</formula>
      <formula>32</formula>
    </cfRule>
  </conditionalFormatting>
  <conditionalFormatting sqref="Q875">
    <cfRule type="cellIs" dxfId="2072" priority="705" operator="between">
      <formula>1</formula>
      <formula>4</formula>
    </cfRule>
  </conditionalFormatting>
  <conditionalFormatting sqref="Q875">
    <cfRule type="cellIs" dxfId="2071" priority="704" operator="between">
      <formula>5</formula>
      <formula>8</formula>
    </cfRule>
  </conditionalFormatting>
  <conditionalFormatting sqref="Q875">
    <cfRule type="cellIs" dxfId="2070" priority="703" operator="between">
      <formula>9</formula>
      <formula>12</formula>
    </cfRule>
  </conditionalFormatting>
  <conditionalFormatting sqref="Q875">
    <cfRule type="cellIs" dxfId="2069" priority="702" operator="between">
      <formula>13</formula>
      <formula>16</formula>
    </cfRule>
  </conditionalFormatting>
  <conditionalFormatting sqref="Q875">
    <cfRule type="cellIs" dxfId="2068" priority="701" operator="between">
      <formula>17</formula>
      <formula>20</formula>
    </cfRule>
  </conditionalFormatting>
  <conditionalFormatting sqref="Q875">
    <cfRule type="cellIs" dxfId="2067" priority="700" operator="between">
      <formula>21</formula>
      <formula>24</formula>
    </cfRule>
  </conditionalFormatting>
  <conditionalFormatting sqref="Q875">
    <cfRule type="cellIs" dxfId="2066" priority="699" operator="between">
      <formula>25</formula>
      <formula>28</formula>
    </cfRule>
  </conditionalFormatting>
  <conditionalFormatting sqref="Q875">
    <cfRule type="cellIs" dxfId="2065" priority="698" operator="between">
      <formula>29</formula>
      <formula>32</formula>
    </cfRule>
  </conditionalFormatting>
  <conditionalFormatting sqref="R875:S875">
    <cfRule type="cellIs" dxfId="2064" priority="697" operator="between">
      <formula>1</formula>
      <formula>4</formula>
    </cfRule>
  </conditionalFormatting>
  <conditionalFormatting sqref="R875:S875">
    <cfRule type="cellIs" dxfId="2063" priority="696" operator="between">
      <formula>5</formula>
      <formula>8</formula>
    </cfRule>
  </conditionalFormatting>
  <conditionalFormatting sqref="R875:S875">
    <cfRule type="cellIs" dxfId="2062" priority="695" operator="between">
      <formula>9</formula>
      <formula>12</formula>
    </cfRule>
  </conditionalFormatting>
  <conditionalFormatting sqref="R875:S875">
    <cfRule type="cellIs" dxfId="2061" priority="694" operator="between">
      <formula>13</formula>
      <formula>16</formula>
    </cfRule>
  </conditionalFormatting>
  <conditionalFormatting sqref="R875:S875">
    <cfRule type="cellIs" dxfId="2060" priority="693" operator="between">
      <formula>17</formula>
      <formula>20</formula>
    </cfRule>
  </conditionalFormatting>
  <conditionalFormatting sqref="R875:S875">
    <cfRule type="cellIs" dxfId="2059" priority="692" operator="between">
      <formula>21</formula>
      <formula>24</formula>
    </cfRule>
  </conditionalFormatting>
  <conditionalFormatting sqref="R875:S875">
    <cfRule type="cellIs" dxfId="2058" priority="691" operator="between">
      <formula>25</formula>
      <formula>28</formula>
    </cfRule>
  </conditionalFormatting>
  <conditionalFormatting sqref="R875:S875">
    <cfRule type="cellIs" dxfId="2057" priority="690" operator="between">
      <formula>29</formula>
      <formula>32</formula>
    </cfRule>
  </conditionalFormatting>
  <conditionalFormatting sqref="U875">
    <cfRule type="cellIs" dxfId="2056" priority="689" operator="between">
      <formula>1</formula>
      <formula>4</formula>
    </cfRule>
  </conditionalFormatting>
  <conditionalFormatting sqref="U875">
    <cfRule type="cellIs" dxfId="2055" priority="688" operator="between">
      <formula>5</formula>
      <formula>8</formula>
    </cfRule>
  </conditionalFormatting>
  <conditionalFormatting sqref="U875">
    <cfRule type="cellIs" dxfId="2054" priority="687" operator="between">
      <formula>9</formula>
      <formula>12</formula>
    </cfRule>
  </conditionalFormatting>
  <conditionalFormatting sqref="U875">
    <cfRule type="cellIs" dxfId="2053" priority="686" operator="between">
      <formula>13</formula>
      <formula>16</formula>
    </cfRule>
  </conditionalFormatting>
  <conditionalFormatting sqref="U875">
    <cfRule type="cellIs" dxfId="2052" priority="685" operator="between">
      <formula>17</formula>
      <formula>20</formula>
    </cfRule>
  </conditionalFormatting>
  <conditionalFormatting sqref="U875">
    <cfRule type="cellIs" dxfId="2051" priority="684" operator="between">
      <formula>21</formula>
      <formula>24</formula>
    </cfRule>
  </conditionalFormatting>
  <conditionalFormatting sqref="U875">
    <cfRule type="cellIs" dxfId="2050" priority="683" operator="between">
      <formula>25</formula>
      <formula>28</formula>
    </cfRule>
  </conditionalFormatting>
  <conditionalFormatting sqref="U875">
    <cfRule type="cellIs" dxfId="2049" priority="682" operator="between">
      <formula>29</formula>
      <formula>32</formula>
    </cfRule>
  </conditionalFormatting>
  <conditionalFormatting sqref="Q875:S875">
    <cfRule type="cellIs" dxfId="2048" priority="674" operator="between">
      <formula>29</formula>
      <formula>32</formula>
    </cfRule>
    <cfRule type="cellIs" dxfId="2047" priority="675" operator="between">
      <formula>25</formula>
      <formula>28</formula>
    </cfRule>
    <cfRule type="cellIs" dxfId="2046" priority="676" operator="between">
      <formula>21</formula>
      <formula>24</formula>
    </cfRule>
    <cfRule type="cellIs" dxfId="2045" priority="677" operator="between">
      <formula>17</formula>
      <formula>20</formula>
    </cfRule>
    <cfRule type="cellIs" dxfId="2044" priority="678" operator="between">
      <formula>13</formula>
      <formula>16</formula>
    </cfRule>
    <cfRule type="cellIs" dxfId="2043" priority="679" operator="between">
      <formula>9</formula>
      <formula>12</formula>
    </cfRule>
    <cfRule type="cellIs" dxfId="2042" priority="680" operator="between">
      <formula>5</formula>
      <formula>8</formula>
    </cfRule>
    <cfRule type="cellIs" dxfId="2041" priority="681" operator="between">
      <formula>1</formula>
      <formula>4</formula>
    </cfRule>
  </conditionalFormatting>
  <conditionalFormatting sqref="Q875:S875">
    <cfRule type="cellIs" dxfId="2040" priority="666" operator="between">
      <formula>29</formula>
      <formula>32</formula>
    </cfRule>
    <cfRule type="cellIs" dxfId="2039" priority="667" operator="between">
      <formula>25</formula>
      <formula>28</formula>
    </cfRule>
    <cfRule type="cellIs" dxfId="2038" priority="668" operator="between">
      <formula>21</formula>
      <formula>24</formula>
    </cfRule>
    <cfRule type="cellIs" dxfId="2037" priority="669" operator="between">
      <formula>17</formula>
      <formula>20</formula>
    </cfRule>
    <cfRule type="cellIs" dxfId="2036" priority="670" operator="between">
      <formula>13</formula>
      <formula>16</formula>
    </cfRule>
    <cfRule type="cellIs" dxfId="2035" priority="671" operator="between">
      <formula>9</formula>
      <formula>12</formula>
    </cfRule>
    <cfRule type="cellIs" dxfId="2034" priority="672" operator="between">
      <formula>5</formula>
      <formula>8</formula>
    </cfRule>
    <cfRule type="cellIs" dxfId="2033" priority="673" operator="between">
      <formula>1</formula>
      <formula>4</formula>
    </cfRule>
  </conditionalFormatting>
  <conditionalFormatting sqref="H715:O715">
    <cfRule type="cellIs" dxfId="2032" priority="665" operator="between">
      <formula>1</formula>
      <formula>4</formula>
    </cfRule>
  </conditionalFormatting>
  <conditionalFormatting sqref="H715:O715">
    <cfRule type="cellIs" dxfId="2031" priority="664" operator="between">
      <formula>5</formula>
      <formula>8</formula>
    </cfRule>
  </conditionalFormatting>
  <conditionalFormatting sqref="H715:O715">
    <cfRule type="cellIs" dxfId="2030" priority="663" operator="between">
      <formula>9</formula>
      <formula>12</formula>
    </cfRule>
  </conditionalFormatting>
  <conditionalFormatting sqref="H715:O715">
    <cfRule type="cellIs" dxfId="2029" priority="662" operator="between">
      <formula>13</formula>
      <formula>16</formula>
    </cfRule>
  </conditionalFormatting>
  <conditionalFormatting sqref="H715:O715">
    <cfRule type="cellIs" dxfId="2028" priority="661" operator="between">
      <formula>17</formula>
      <formula>20</formula>
    </cfRule>
  </conditionalFormatting>
  <conditionalFormatting sqref="H715:O715">
    <cfRule type="cellIs" dxfId="2027" priority="660" operator="between">
      <formula>21</formula>
      <formula>24</formula>
    </cfRule>
  </conditionalFormatting>
  <conditionalFormatting sqref="H715:O715">
    <cfRule type="cellIs" dxfId="2026" priority="659" operator="between">
      <formula>25</formula>
      <formula>28</formula>
    </cfRule>
  </conditionalFormatting>
  <conditionalFormatting sqref="H715:O715">
    <cfRule type="cellIs" dxfId="2025" priority="658" operator="between">
      <formula>29</formula>
      <formula>32</formula>
    </cfRule>
  </conditionalFormatting>
  <conditionalFormatting sqref="Q715">
    <cfRule type="cellIs" dxfId="2024" priority="657" operator="between">
      <formula>1</formula>
      <formula>4</formula>
    </cfRule>
  </conditionalFormatting>
  <conditionalFormatting sqref="Q715">
    <cfRule type="cellIs" dxfId="2023" priority="656" operator="between">
      <formula>5</formula>
      <formula>8</formula>
    </cfRule>
  </conditionalFormatting>
  <conditionalFormatting sqref="Q715">
    <cfRule type="cellIs" dxfId="2022" priority="655" operator="between">
      <formula>9</formula>
      <formula>12</formula>
    </cfRule>
  </conditionalFormatting>
  <conditionalFormatting sqref="Q715">
    <cfRule type="cellIs" dxfId="2021" priority="654" operator="between">
      <formula>13</formula>
      <formula>16</formula>
    </cfRule>
  </conditionalFormatting>
  <conditionalFormatting sqref="Q715">
    <cfRule type="cellIs" dxfId="2020" priority="653" operator="between">
      <formula>17</formula>
      <formula>20</formula>
    </cfRule>
  </conditionalFormatting>
  <conditionalFormatting sqref="Q715">
    <cfRule type="cellIs" dxfId="2019" priority="652" operator="between">
      <formula>21</formula>
      <formula>24</formula>
    </cfRule>
  </conditionalFormatting>
  <conditionalFormatting sqref="Q715">
    <cfRule type="cellIs" dxfId="2018" priority="651" operator="between">
      <formula>25</formula>
      <formula>28</formula>
    </cfRule>
  </conditionalFormatting>
  <conditionalFormatting sqref="Q715">
    <cfRule type="cellIs" dxfId="2017" priority="650" operator="between">
      <formula>29</formula>
      <formula>32</formula>
    </cfRule>
  </conditionalFormatting>
  <conditionalFormatting sqref="R715:S715">
    <cfRule type="cellIs" dxfId="2016" priority="649" operator="between">
      <formula>1</formula>
      <formula>4</formula>
    </cfRule>
  </conditionalFormatting>
  <conditionalFormatting sqref="R715:S715">
    <cfRule type="cellIs" dxfId="2015" priority="648" operator="between">
      <formula>5</formula>
      <formula>8</formula>
    </cfRule>
  </conditionalFormatting>
  <conditionalFormatting sqref="R715:S715">
    <cfRule type="cellIs" dxfId="2014" priority="647" operator="between">
      <formula>9</formula>
      <formula>12</formula>
    </cfRule>
  </conditionalFormatting>
  <conditionalFormatting sqref="R715:S715">
    <cfRule type="cellIs" dxfId="2013" priority="646" operator="between">
      <formula>13</formula>
      <formula>16</formula>
    </cfRule>
  </conditionalFormatting>
  <conditionalFormatting sqref="R715:S715">
    <cfRule type="cellIs" dxfId="2012" priority="645" operator="between">
      <formula>17</formula>
      <formula>20</formula>
    </cfRule>
  </conditionalFormatting>
  <conditionalFormatting sqref="R715:S715">
    <cfRule type="cellIs" dxfId="2011" priority="644" operator="between">
      <formula>21</formula>
      <formula>24</formula>
    </cfRule>
  </conditionalFormatting>
  <conditionalFormatting sqref="R715:S715">
    <cfRule type="cellIs" dxfId="2010" priority="643" operator="between">
      <formula>25</formula>
      <formula>28</formula>
    </cfRule>
  </conditionalFormatting>
  <conditionalFormatting sqref="R715:S715">
    <cfRule type="cellIs" dxfId="2009" priority="642" operator="between">
      <formula>29</formula>
      <formula>32</formula>
    </cfRule>
  </conditionalFormatting>
  <conditionalFormatting sqref="U715">
    <cfRule type="cellIs" dxfId="2008" priority="641" operator="between">
      <formula>1</formula>
      <formula>4</formula>
    </cfRule>
  </conditionalFormatting>
  <conditionalFormatting sqref="U715">
    <cfRule type="cellIs" dxfId="2007" priority="640" operator="between">
      <formula>5</formula>
      <formula>8</formula>
    </cfRule>
  </conditionalFormatting>
  <conditionalFormatting sqref="U715">
    <cfRule type="cellIs" dxfId="2006" priority="639" operator="between">
      <formula>9</formula>
      <formula>12</formula>
    </cfRule>
  </conditionalFormatting>
  <conditionalFormatting sqref="U715">
    <cfRule type="cellIs" dxfId="2005" priority="638" operator="between">
      <formula>13</formula>
      <formula>16</formula>
    </cfRule>
  </conditionalFormatting>
  <conditionalFormatting sqref="U715">
    <cfRule type="cellIs" dxfId="2004" priority="637" operator="between">
      <formula>17</formula>
      <formula>20</formula>
    </cfRule>
  </conditionalFormatting>
  <conditionalFormatting sqref="U715">
    <cfRule type="cellIs" dxfId="2003" priority="636" operator="between">
      <formula>21</formula>
      <formula>24</formula>
    </cfRule>
  </conditionalFormatting>
  <conditionalFormatting sqref="U715">
    <cfRule type="cellIs" dxfId="2002" priority="635" operator="between">
      <formula>25</formula>
      <formula>28</formula>
    </cfRule>
  </conditionalFormatting>
  <conditionalFormatting sqref="U715">
    <cfRule type="cellIs" dxfId="2001" priority="634" operator="between">
      <formula>29</formula>
      <formula>32</formula>
    </cfRule>
  </conditionalFormatting>
  <conditionalFormatting sqref="Q715:S715">
    <cfRule type="cellIs" dxfId="2000" priority="626" operator="between">
      <formula>29</formula>
      <formula>32</formula>
    </cfRule>
    <cfRule type="cellIs" dxfId="1999" priority="627" operator="between">
      <formula>25</formula>
      <formula>28</formula>
    </cfRule>
    <cfRule type="cellIs" dxfId="1998" priority="628" operator="between">
      <formula>21</formula>
      <formula>24</formula>
    </cfRule>
    <cfRule type="cellIs" dxfId="1997" priority="629" operator="between">
      <formula>17</formula>
      <formula>20</formula>
    </cfRule>
    <cfRule type="cellIs" dxfId="1996" priority="630" operator="between">
      <formula>13</formula>
      <formula>16</formula>
    </cfRule>
    <cfRule type="cellIs" dxfId="1995" priority="631" operator="between">
      <formula>9</formula>
      <formula>12</formula>
    </cfRule>
    <cfRule type="cellIs" dxfId="1994" priority="632" operator="between">
      <formula>5</formula>
      <formula>8</formula>
    </cfRule>
    <cfRule type="cellIs" dxfId="1993" priority="633" operator="between">
      <formula>1</formula>
      <formula>4</formula>
    </cfRule>
  </conditionalFormatting>
  <conditionalFormatting sqref="Q715:S715">
    <cfRule type="cellIs" dxfId="1992" priority="618" operator="between">
      <formula>29</formula>
      <formula>32</formula>
    </cfRule>
    <cfRule type="cellIs" dxfId="1991" priority="619" operator="between">
      <formula>25</formula>
      <formula>28</formula>
    </cfRule>
    <cfRule type="cellIs" dxfId="1990" priority="620" operator="between">
      <formula>21</formula>
      <formula>24</formula>
    </cfRule>
    <cfRule type="cellIs" dxfId="1989" priority="621" operator="between">
      <formula>17</formula>
      <formula>20</formula>
    </cfRule>
    <cfRule type="cellIs" dxfId="1988" priority="622" operator="between">
      <formula>13</formula>
      <formula>16</formula>
    </cfRule>
    <cfRule type="cellIs" dxfId="1987" priority="623" operator="between">
      <formula>9</formula>
      <formula>12</formula>
    </cfRule>
    <cfRule type="cellIs" dxfId="1986" priority="624" operator="between">
      <formula>5</formula>
      <formula>8</formula>
    </cfRule>
    <cfRule type="cellIs" dxfId="1985" priority="625" operator="between">
      <formula>1</formula>
      <formula>4</formula>
    </cfRule>
  </conditionalFormatting>
  <conditionalFormatting sqref="U370">
    <cfRule type="cellIs" dxfId="1984" priority="593" operator="between">
      <formula>1</formula>
      <formula>4</formula>
    </cfRule>
  </conditionalFormatting>
  <conditionalFormatting sqref="U370">
    <cfRule type="cellIs" dxfId="1983" priority="592" operator="between">
      <formula>5</formula>
      <formula>8</formula>
    </cfRule>
  </conditionalFormatting>
  <conditionalFormatting sqref="U370">
    <cfRule type="cellIs" dxfId="1982" priority="591" operator="between">
      <formula>9</formula>
      <formula>12</formula>
    </cfRule>
  </conditionalFormatting>
  <conditionalFormatting sqref="U370">
    <cfRule type="cellIs" dxfId="1981" priority="590" operator="between">
      <formula>13</formula>
      <formula>16</formula>
    </cfRule>
  </conditionalFormatting>
  <conditionalFormatting sqref="U370">
    <cfRule type="cellIs" dxfId="1980" priority="589" operator="between">
      <formula>17</formula>
      <formula>20</formula>
    </cfRule>
  </conditionalFormatting>
  <conditionalFormatting sqref="U370">
    <cfRule type="cellIs" dxfId="1979" priority="588" operator="between">
      <formula>21</formula>
      <formula>24</formula>
    </cfRule>
  </conditionalFormatting>
  <conditionalFormatting sqref="U370">
    <cfRule type="cellIs" dxfId="1978" priority="587" operator="between">
      <formula>25</formula>
      <formula>28</formula>
    </cfRule>
  </conditionalFormatting>
  <conditionalFormatting sqref="U370">
    <cfRule type="cellIs" dxfId="1977" priority="586" operator="between">
      <formula>29</formula>
      <formula>32</formula>
    </cfRule>
  </conditionalFormatting>
  <conditionalFormatting sqref="H370:O370">
    <cfRule type="cellIs" dxfId="1976" priority="617" operator="between">
      <formula>1</formula>
      <formula>4</formula>
    </cfRule>
  </conditionalFormatting>
  <conditionalFormatting sqref="H370:O370">
    <cfRule type="cellIs" dxfId="1975" priority="616" operator="between">
      <formula>5</formula>
      <formula>8</formula>
    </cfRule>
  </conditionalFormatting>
  <conditionalFormatting sqref="H370:O370">
    <cfRule type="cellIs" dxfId="1974" priority="615" operator="between">
      <formula>9</formula>
      <formula>12</formula>
    </cfRule>
  </conditionalFormatting>
  <conditionalFormatting sqref="H370:O370">
    <cfRule type="cellIs" dxfId="1973" priority="614" operator="between">
      <formula>13</formula>
      <formula>16</formula>
    </cfRule>
  </conditionalFormatting>
  <conditionalFormatting sqref="H370:O370">
    <cfRule type="cellIs" dxfId="1972" priority="613" operator="between">
      <formula>17</formula>
      <formula>20</formula>
    </cfRule>
  </conditionalFormatting>
  <conditionalFormatting sqref="H370:O370">
    <cfRule type="cellIs" dxfId="1971" priority="612" operator="between">
      <formula>21</formula>
      <formula>24</formula>
    </cfRule>
  </conditionalFormatting>
  <conditionalFormatting sqref="H370:O370">
    <cfRule type="cellIs" dxfId="1970" priority="611" operator="between">
      <formula>25</formula>
      <formula>28</formula>
    </cfRule>
  </conditionalFormatting>
  <conditionalFormatting sqref="H370:O370">
    <cfRule type="cellIs" dxfId="1969" priority="610" operator="between">
      <formula>29</formula>
      <formula>32</formula>
    </cfRule>
  </conditionalFormatting>
  <conditionalFormatting sqref="Q370">
    <cfRule type="cellIs" dxfId="1968" priority="609" operator="between">
      <formula>1</formula>
      <formula>4</formula>
    </cfRule>
  </conditionalFormatting>
  <conditionalFormatting sqref="Q370">
    <cfRule type="cellIs" dxfId="1967" priority="608" operator="between">
      <formula>5</formula>
      <formula>8</formula>
    </cfRule>
  </conditionalFormatting>
  <conditionalFormatting sqref="Q370">
    <cfRule type="cellIs" dxfId="1966" priority="607" operator="between">
      <formula>9</formula>
      <formula>12</formula>
    </cfRule>
  </conditionalFormatting>
  <conditionalFormatting sqref="Q370">
    <cfRule type="cellIs" dxfId="1965" priority="606" operator="between">
      <formula>13</formula>
      <formula>16</formula>
    </cfRule>
  </conditionalFormatting>
  <conditionalFormatting sqref="Q370">
    <cfRule type="cellIs" dxfId="1964" priority="605" operator="between">
      <formula>17</formula>
      <formula>20</formula>
    </cfRule>
  </conditionalFormatting>
  <conditionalFormatting sqref="Q370">
    <cfRule type="cellIs" dxfId="1963" priority="604" operator="between">
      <formula>21</formula>
      <formula>24</formula>
    </cfRule>
  </conditionalFormatting>
  <conditionalFormatting sqref="Q370">
    <cfRule type="cellIs" dxfId="1962" priority="603" operator="between">
      <formula>25</formula>
      <formula>28</formula>
    </cfRule>
  </conditionalFormatting>
  <conditionalFormatting sqref="Q370">
    <cfRule type="cellIs" dxfId="1961" priority="602" operator="between">
      <formula>29</formula>
      <formula>32</formula>
    </cfRule>
  </conditionalFormatting>
  <conditionalFormatting sqref="R370:S370">
    <cfRule type="cellIs" dxfId="1960" priority="601" operator="between">
      <formula>1</formula>
      <formula>4</formula>
    </cfRule>
  </conditionalFormatting>
  <conditionalFormatting sqref="R370:S370">
    <cfRule type="cellIs" dxfId="1959" priority="600" operator="between">
      <formula>5</formula>
      <formula>8</formula>
    </cfRule>
  </conditionalFormatting>
  <conditionalFormatting sqref="R370:S370">
    <cfRule type="cellIs" dxfId="1958" priority="599" operator="between">
      <formula>9</formula>
      <formula>12</formula>
    </cfRule>
  </conditionalFormatting>
  <conditionalFormatting sqref="R370:S370">
    <cfRule type="cellIs" dxfId="1957" priority="598" operator="between">
      <formula>13</formula>
      <formula>16</formula>
    </cfRule>
  </conditionalFormatting>
  <conditionalFormatting sqref="R370:S370">
    <cfRule type="cellIs" dxfId="1956" priority="597" operator="between">
      <formula>17</formula>
      <formula>20</formula>
    </cfRule>
  </conditionalFormatting>
  <conditionalFormatting sqref="R370:S370">
    <cfRule type="cellIs" dxfId="1955" priority="596" operator="between">
      <formula>21</formula>
      <formula>24</formula>
    </cfRule>
  </conditionalFormatting>
  <conditionalFormatting sqref="R370:S370">
    <cfRule type="cellIs" dxfId="1954" priority="595" operator="between">
      <formula>25</formula>
      <formula>28</formula>
    </cfRule>
  </conditionalFormatting>
  <conditionalFormatting sqref="R370:S370">
    <cfRule type="cellIs" dxfId="1953" priority="594" operator="between">
      <formula>29</formula>
      <formula>32</formula>
    </cfRule>
  </conditionalFormatting>
  <conditionalFormatting sqref="Q370:S370">
    <cfRule type="cellIs" dxfId="1952" priority="578" operator="between">
      <formula>29</formula>
      <formula>32</formula>
    </cfRule>
    <cfRule type="cellIs" dxfId="1951" priority="579" operator="between">
      <formula>25</formula>
      <formula>28</formula>
    </cfRule>
    <cfRule type="cellIs" dxfId="1950" priority="580" operator="between">
      <formula>21</formula>
      <formula>24</formula>
    </cfRule>
    <cfRule type="cellIs" dxfId="1949" priority="581" operator="between">
      <formula>17</formula>
      <formula>20</formula>
    </cfRule>
    <cfRule type="cellIs" dxfId="1948" priority="582" operator="between">
      <formula>13</formula>
      <formula>16</formula>
    </cfRule>
    <cfRule type="cellIs" dxfId="1947" priority="583" operator="between">
      <formula>9</formula>
      <formula>12</formula>
    </cfRule>
    <cfRule type="cellIs" dxfId="1946" priority="584" operator="between">
      <formula>5</formula>
      <formula>8</formula>
    </cfRule>
    <cfRule type="cellIs" dxfId="1945" priority="585" operator="between">
      <formula>1</formula>
      <formula>4</formula>
    </cfRule>
  </conditionalFormatting>
  <conditionalFormatting sqref="Q370:S370">
    <cfRule type="cellIs" dxfId="1944" priority="570" operator="between">
      <formula>29</formula>
      <formula>32</formula>
    </cfRule>
    <cfRule type="cellIs" dxfId="1943" priority="571" operator="between">
      <formula>25</formula>
      <formula>28</formula>
    </cfRule>
    <cfRule type="cellIs" dxfId="1942" priority="572" operator="between">
      <formula>21</formula>
      <formula>24</formula>
    </cfRule>
    <cfRule type="cellIs" dxfId="1941" priority="573" operator="between">
      <formula>17</formula>
      <formula>20</formula>
    </cfRule>
    <cfRule type="cellIs" dxfId="1940" priority="574" operator="between">
      <formula>13</formula>
      <formula>16</formula>
    </cfRule>
    <cfRule type="cellIs" dxfId="1939" priority="575" operator="between">
      <formula>9</formula>
      <formula>12</formula>
    </cfRule>
    <cfRule type="cellIs" dxfId="1938" priority="576" operator="between">
      <formula>5</formula>
      <formula>8</formula>
    </cfRule>
    <cfRule type="cellIs" dxfId="1937" priority="577" operator="between">
      <formula>1</formula>
      <formula>4</formula>
    </cfRule>
  </conditionalFormatting>
  <conditionalFormatting sqref="H910:O910">
    <cfRule type="cellIs" dxfId="1936" priority="569" operator="between">
      <formula>1</formula>
      <formula>4</formula>
    </cfRule>
  </conditionalFormatting>
  <conditionalFormatting sqref="H910:O910">
    <cfRule type="cellIs" dxfId="1935" priority="568" operator="between">
      <formula>5</formula>
      <formula>8</formula>
    </cfRule>
  </conditionalFormatting>
  <conditionalFormatting sqref="H910:O910">
    <cfRule type="cellIs" dxfId="1934" priority="567" operator="between">
      <formula>9</formula>
      <formula>12</formula>
    </cfRule>
  </conditionalFormatting>
  <conditionalFormatting sqref="H910:O910">
    <cfRule type="cellIs" dxfId="1933" priority="566" operator="between">
      <formula>13</formula>
      <formula>16</formula>
    </cfRule>
  </conditionalFormatting>
  <conditionalFormatting sqref="H910:O910">
    <cfRule type="cellIs" dxfId="1932" priority="565" operator="between">
      <formula>17</formula>
      <formula>20</formula>
    </cfRule>
  </conditionalFormatting>
  <conditionalFormatting sqref="H910:O910">
    <cfRule type="cellIs" dxfId="1931" priority="564" operator="between">
      <formula>21</formula>
      <formula>24</formula>
    </cfRule>
  </conditionalFormatting>
  <conditionalFormatting sqref="H910:O910">
    <cfRule type="cellIs" dxfId="1930" priority="563" operator="between">
      <formula>25</formula>
      <formula>28</formula>
    </cfRule>
  </conditionalFormatting>
  <conditionalFormatting sqref="H910:O910">
    <cfRule type="cellIs" dxfId="1929" priority="562" operator="between">
      <formula>29</formula>
      <formula>32</formula>
    </cfRule>
  </conditionalFormatting>
  <conditionalFormatting sqref="Q910">
    <cfRule type="cellIs" dxfId="1928" priority="561" operator="between">
      <formula>1</formula>
      <formula>4</formula>
    </cfRule>
  </conditionalFormatting>
  <conditionalFormatting sqref="Q910">
    <cfRule type="cellIs" dxfId="1927" priority="560" operator="between">
      <formula>5</formula>
      <formula>8</formula>
    </cfRule>
  </conditionalFormatting>
  <conditionalFormatting sqref="Q910">
    <cfRule type="cellIs" dxfId="1926" priority="559" operator="between">
      <formula>9</formula>
      <formula>12</formula>
    </cfRule>
  </conditionalFormatting>
  <conditionalFormatting sqref="Q910">
    <cfRule type="cellIs" dxfId="1925" priority="558" operator="between">
      <formula>13</formula>
      <formula>16</formula>
    </cfRule>
  </conditionalFormatting>
  <conditionalFormatting sqref="Q910">
    <cfRule type="cellIs" dxfId="1924" priority="557" operator="between">
      <formula>17</formula>
      <formula>20</formula>
    </cfRule>
  </conditionalFormatting>
  <conditionalFormatting sqref="Q910">
    <cfRule type="cellIs" dxfId="1923" priority="556" operator="between">
      <formula>21</formula>
      <formula>24</formula>
    </cfRule>
  </conditionalFormatting>
  <conditionalFormatting sqref="Q910">
    <cfRule type="cellIs" dxfId="1922" priority="555" operator="between">
      <formula>25</formula>
      <formula>28</formula>
    </cfRule>
  </conditionalFormatting>
  <conditionalFormatting sqref="Q910">
    <cfRule type="cellIs" dxfId="1921" priority="554" operator="between">
      <formula>29</formula>
      <formula>32</formula>
    </cfRule>
  </conditionalFormatting>
  <conditionalFormatting sqref="R910:S910">
    <cfRule type="cellIs" dxfId="1920" priority="553" operator="between">
      <formula>1</formula>
      <formula>4</formula>
    </cfRule>
  </conditionalFormatting>
  <conditionalFormatting sqref="R910:S910">
    <cfRule type="cellIs" dxfId="1919" priority="552" operator="between">
      <formula>5</formula>
      <formula>8</formula>
    </cfRule>
  </conditionalFormatting>
  <conditionalFormatting sqref="R910:S910">
    <cfRule type="cellIs" dxfId="1918" priority="551" operator="between">
      <formula>9</formula>
      <formula>12</formula>
    </cfRule>
  </conditionalFormatting>
  <conditionalFormatting sqref="R910:S910">
    <cfRule type="cellIs" dxfId="1917" priority="550" operator="between">
      <formula>13</formula>
      <formula>16</formula>
    </cfRule>
  </conditionalFormatting>
  <conditionalFormatting sqref="R910:S910">
    <cfRule type="cellIs" dxfId="1916" priority="549" operator="between">
      <formula>17</formula>
      <formula>20</formula>
    </cfRule>
  </conditionalFormatting>
  <conditionalFormatting sqref="R910:S910">
    <cfRule type="cellIs" dxfId="1915" priority="548" operator="between">
      <formula>21</formula>
      <formula>24</formula>
    </cfRule>
  </conditionalFormatting>
  <conditionalFormatting sqref="R910:S910">
    <cfRule type="cellIs" dxfId="1914" priority="547" operator="between">
      <formula>25</formula>
      <formula>28</formula>
    </cfRule>
  </conditionalFormatting>
  <conditionalFormatting sqref="R910:S910">
    <cfRule type="cellIs" dxfId="1913" priority="546" operator="between">
      <formula>29</formula>
      <formula>32</formula>
    </cfRule>
  </conditionalFormatting>
  <conditionalFormatting sqref="U910">
    <cfRule type="cellIs" dxfId="1912" priority="545" operator="between">
      <formula>1</formula>
      <formula>4</formula>
    </cfRule>
  </conditionalFormatting>
  <conditionalFormatting sqref="U910">
    <cfRule type="cellIs" dxfId="1911" priority="544" operator="between">
      <formula>5</formula>
      <formula>8</formula>
    </cfRule>
  </conditionalFormatting>
  <conditionalFormatting sqref="U910">
    <cfRule type="cellIs" dxfId="1910" priority="543" operator="between">
      <formula>9</formula>
      <formula>12</formula>
    </cfRule>
  </conditionalFormatting>
  <conditionalFormatting sqref="U910">
    <cfRule type="cellIs" dxfId="1909" priority="542" operator="between">
      <formula>13</formula>
      <formula>16</formula>
    </cfRule>
  </conditionalFormatting>
  <conditionalFormatting sqref="U910">
    <cfRule type="cellIs" dxfId="1908" priority="541" operator="between">
      <formula>17</formula>
      <formula>20</formula>
    </cfRule>
  </conditionalFormatting>
  <conditionalFormatting sqref="U910">
    <cfRule type="cellIs" dxfId="1907" priority="540" operator="between">
      <formula>21</formula>
      <formula>24</formula>
    </cfRule>
  </conditionalFormatting>
  <conditionalFormatting sqref="U910">
    <cfRule type="cellIs" dxfId="1906" priority="539" operator="between">
      <formula>25</formula>
      <formula>28</formula>
    </cfRule>
  </conditionalFormatting>
  <conditionalFormatting sqref="U910">
    <cfRule type="cellIs" dxfId="1905" priority="538" operator="between">
      <formula>29</formula>
      <formula>32</formula>
    </cfRule>
  </conditionalFormatting>
  <conditionalFormatting sqref="Q910:S910">
    <cfRule type="cellIs" dxfId="1904" priority="530" operator="between">
      <formula>29</formula>
      <formula>32</formula>
    </cfRule>
    <cfRule type="cellIs" dxfId="1903" priority="531" operator="between">
      <formula>25</formula>
      <formula>28</formula>
    </cfRule>
    <cfRule type="cellIs" dxfId="1902" priority="532" operator="between">
      <formula>21</formula>
      <formula>24</formula>
    </cfRule>
    <cfRule type="cellIs" dxfId="1901" priority="533" operator="between">
      <formula>17</formula>
      <formula>20</formula>
    </cfRule>
    <cfRule type="cellIs" dxfId="1900" priority="534" operator="between">
      <formula>13</formula>
      <formula>16</formula>
    </cfRule>
    <cfRule type="cellIs" dxfId="1899" priority="535" operator="between">
      <formula>9</formula>
      <formula>12</formula>
    </cfRule>
    <cfRule type="cellIs" dxfId="1898" priority="536" operator="between">
      <formula>5</formula>
      <formula>8</formula>
    </cfRule>
    <cfRule type="cellIs" dxfId="1897" priority="537" operator="between">
      <formula>1</formula>
      <formula>4</formula>
    </cfRule>
  </conditionalFormatting>
  <conditionalFormatting sqref="Q910:S910">
    <cfRule type="cellIs" dxfId="1896" priority="522" operator="between">
      <formula>29</formula>
      <formula>32</formula>
    </cfRule>
    <cfRule type="cellIs" dxfId="1895" priority="523" operator="between">
      <formula>25</formula>
      <formula>28</formula>
    </cfRule>
    <cfRule type="cellIs" dxfId="1894" priority="524" operator="between">
      <formula>21</formula>
      <formula>24</formula>
    </cfRule>
    <cfRule type="cellIs" dxfId="1893" priority="525" operator="between">
      <formula>17</formula>
      <formula>20</formula>
    </cfRule>
    <cfRule type="cellIs" dxfId="1892" priority="526" operator="between">
      <formula>13</formula>
      <formula>16</formula>
    </cfRule>
    <cfRule type="cellIs" dxfId="1891" priority="527" operator="between">
      <formula>9</formula>
      <formula>12</formula>
    </cfRule>
    <cfRule type="cellIs" dxfId="1890" priority="528" operator="between">
      <formula>5</formula>
      <formula>8</formula>
    </cfRule>
    <cfRule type="cellIs" dxfId="1889" priority="529" operator="between">
      <formula>1</formula>
      <formula>4</formula>
    </cfRule>
  </conditionalFormatting>
  <conditionalFormatting sqref="H691:O691">
    <cfRule type="cellIs" dxfId="1888" priority="521" operator="between">
      <formula>1</formula>
      <formula>4</formula>
    </cfRule>
  </conditionalFormatting>
  <conditionalFormatting sqref="H691:O691">
    <cfRule type="cellIs" dxfId="1887" priority="520" operator="between">
      <formula>5</formula>
      <formula>8</formula>
    </cfRule>
  </conditionalFormatting>
  <conditionalFormatting sqref="H691:O691">
    <cfRule type="cellIs" dxfId="1886" priority="519" operator="between">
      <formula>9</formula>
      <formula>12</formula>
    </cfRule>
  </conditionalFormatting>
  <conditionalFormatting sqref="H691:O691">
    <cfRule type="cellIs" dxfId="1885" priority="518" operator="between">
      <formula>13</formula>
      <formula>16</formula>
    </cfRule>
  </conditionalFormatting>
  <conditionalFormatting sqref="H691:O691">
    <cfRule type="cellIs" dxfId="1884" priority="517" operator="between">
      <formula>17</formula>
      <formula>20</formula>
    </cfRule>
  </conditionalFormatting>
  <conditionalFormatting sqref="H691:O691">
    <cfRule type="cellIs" dxfId="1883" priority="516" operator="between">
      <formula>21</formula>
      <formula>24</formula>
    </cfRule>
  </conditionalFormatting>
  <conditionalFormatting sqref="H691:O691">
    <cfRule type="cellIs" dxfId="1882" priority="515" operator="between">
      <formula>25</formula>
      <formula>28</formula>
    </cfRule>
  </conditionalFormatting>
  <conditionalFormatting sqref="H691:O691">
    <cfRule type="cellIs" dxfId="1881" priority="514" operator="between">
      <formula>29</formula>
      <formula>32</formula>
    </cfRule>
  </conditionalFormatting>
  <conditionalFormatting sqref="Q691">
    <cfRule type="cellIs" dxfId="1880" priority="513" operator="between">
      <formula>1</formula>
      <formula>4</formula>
    </cfRule>
  </conditionalFormatting>
  <conditionalFormatting sqref="Q691">
    <cfRule type="cellIs" dxfId="1879" priority="512" operator="between">
      <formula>5</formula>
      <formula>8</formula>
    </cfRule>
  </conditionalFormatting>
  <conditionalFormatting sqref="Q691">
    <cfRule type="cellIs" dxfId="1878" priority="511" operator="between">
      <formula>9</formula>
      <formula>12</formula>
    </cfRule>
  </conditionalFormatting>
  <conditionalFormatting sqref="Q691">
    <cfRule type="cellIs" dxfId="1877" priority="510" operator="between">
      <formula>13</formula>
      <formula>16</formula>
    </cfRule>
  </conditionalFormatting>
  <conditionalFormatting sqref="Q691">
    <cfRule type="cellIs" dxfId="1876" priority="509" operator="between">
      <formula>17</formula>
      <formula>20</formula>
    </cfRule>
  </conditionalFormatting>
  <conditionalFormatting sqref="Q691">
    <cfRule type="cellIs" dxfId="1875" priority="508" operator="between">
      <formula>21</formula>
      <formula>24</formula>
    </cfRule>
  </conditionalFormatting>
  <conditionalFormatting sqref="Q691">
    <cfRule type="cellIs" dxfId="1874" priority="507" operator="between">
      <formula>25</formula>
      <formula>28</formula>
    </cfRule>
  </conditionalFormatting>
  <conditionalFormatting sqref="Q691">
    <cfRule type="cellIs" dxfId="1873" priority="506" operator="between">
      <formula>29</formula>
      <formula>32</formula>
    </cfRule>
  </conditionalFormatting>
  <conditionalFormatting sqref="R691:S691">
    <cfRule type="cellIs" dxfId="1872" priority="505" operator="between">
      <formula>1</formula>
      <formula>4</formula>
    </cfRule>
  </conditionalFormatting>
  <conditionalFormatting sqref="R691:S691">
    <cfRule type="cellIs" dxfId="1871" priority="504" operator="between">
      <formula>5</formula>
      <formula>8</formula>
    </cfRule>
  </conditionalFormatting>
  <conditionalFormatting sqref="R691:S691">
    <cfRule type="cellIs" dxfId="1870" priority="503" operator="between">
      <formula>9</formula>
      <formula>12</formula>
    </cfRule>
  </conditionalFormatting>
  <conditionalFormatting sqref="R691:S691">
    <cfRule type="cellIs" dxfId="1869" priority="502" operator="between">
      <formula>13</formula>
      <formula>16</formula>
    </cfRule>
  </conditionalFormatting>
  <conditionalFormatting sqref="R691:S691">
    <cfRule type="cellIs" dxfId="1868" priority="501" operator="between">
      <formula>17</formula>
      <formula>20</formula>
    </cfRule>
  </conditionalFormatting>
  <conditionalFormatting sqref="R691:S691">
    <cfRule type="cellIs" dxfId="1867" priority="500" operator="between">
      <formula>21</formula>
      <formula>24</formula>
    </cfRule>
  </conditionalFormatting>
  <conditionalFormatting sqref="R691:S691">
    <cfRule type="cellIs" dxfId="1866" priority="499" operator="between">
      <formula>25</formula>
      <formula>28</formula>
    </cfRule>
  </conditionalFormatting>
  <conditionalFormatting sqref="R691:S691">
    <cfRule type="cellIs" dxfId="1865" priority="498" operator="between">
      <formula>29</formula>
      <formula>32</formula>
    </cfRule>
  </conditionalFormatting>
  <conditionalFormatting sqref="U691">
    <cfRule type="cellIs" dxfId="1864" priority="497" operator="between">
      <formula>1</formula>
      <formula>4</formula>
    </cfRule>
  </conditionalFormatting>
  <conditionalFormatting sqref="U691">
    <cfRule type="cellIs" dxfId="1863" priority="496" operator="between">
      <formula>5</formula>
      <formula>8</formula>
    </cfRule>
  </conditionalFormatting>
  <conditionalFormatting sqref="U691">
    <cfRule type="cellIs" dxfId="1862" priority="495" operator="between">
      <formula>9</formula>
      <formula>12</formula>
    </cfRule>
  </conditionalFormatting>
  <conditionalFormatting sqref="U691">
    <cfRule type="cellIs" dxfId="1861" priority="494" operator="between">
      <formula>13</formula>
      <formula>16</formula>
    </cfRule>
  </conditionalFormatting>
  <conditionalFormatting sqref="U691">
    <cfRule type="cellIs" dxfId="1860" priority="493" operator="between">
      <formula>17</formula>
      <formula>20</formula>
    </cfRule>
  </conditionalFormatting>
  <conditionalFormatting sqref="U691">
    <cfRule type="cellIs" dxfId="1859" priority="492" operator="between">
      <formula>21</formula>
      <formula>24</formula>
    </cfRule>
  </conditionalFormatting>
  <conditionalFormatting sqref="U691">
    <cfRule type="cellIs" dxfId="1858" priority="491" operator="between">
      <formula>25</formula>
      <formula>28</formula>
    </cfRule>
  </conditionalFormatting>
  <conditionalFormatting sqref="U691">
    <cfRule type="cellIs" dxfId="1857" priority="490" operator="between">
      <formula>29</formula>
      <formula>32</formula>
    </cfRule>
  </conditionalFormatting>
  <conditionalFormatting sqref="Q691:S691">
    <cfRule type="cellIs" dxfId="1856" priority="482" operator="between">
      <formula>29</formula>
      <formula>32</formula>
    </cfRule>
    <cfRule type="cellIs" dxfId="1855" priority="483" operator="between">
      <formula>25</formula>
      <formula>28</formula>
    </cfRule>
    <cfRule type="cellIs" dxfId="1854" priority="484" operator="between">
      <formula>21</formula>
      <formula>24</formula>
    </cfRule>
    <cfRule type="cellIs" dxfId="1853" priority="485" operator="between">
      <formula>17</formula>
      <formula>20</formula>
    </cfRule>
    <cfRule type="cellIs" dxfId="1852" priority="486" operator="between">
      <formula>13</formula>
      <formula>16</formula>
    </cfRule>
    <cfRule type="cellIs" dxfId="1851" priority="487" operator="between">
      <formula>9</formula>
      <formula>12</formula>
    </cfRule>
    <cfRule type="cellIs" dxfId="1850" priority="488" operator="between">
      <formula>5</formula>
      <formula>8</formula>
    </cfRule>
    <cfRule type="cellIs" dxfId="1849" priority="489" operator="between">
      <formula>1</formula>
      <formula>4</formula>
    </cfRule>
  </conditionalFormatting>
  <conditionalFormatting sqref="Q691:S691">
    <cfRule type="cellIs" dxfId="1848" priority="474" operator="between">
      <formula>29</formula>
      <formula>32</formula>
    </cfRule>
    <cfRule type="cellIs" dxfId="1847" priority="475" operator="between">
      <formula>25</formula>
      <formula>28</formula>
    </cfRule>
    <cfRule type="cellIs" dxfId="1846" priority="476" operator="between">
      <formula>21</formula>
      <formula>24</formula>
    </cfRule>
    <cfRule type="cellIs" dxfId="1845" priority="477" operator="between">
      <formula>17</formula>
      <formula>20</formula>
    </cfRule>
    <cfRule type="cellIs" dxfId="1844" priority="478" operator="between">
      <formula>13</formula>
      <formula>16</formula>
    </cfRule>
    <cfRule type="cellIs" dxfId="1843" priority="479" operator="between">
      <formula>9</formula>
      <formula>12</formula>
    </cfRule>
    <cfRule type="cellIs" dxfId="1842" priority="480" operator="between">
      <formula>5</formula>
      <formula>8</formula>
    </cfRule>
    <cfRule type="cellIs" dxfId="1841" priority="481" operator="between">
      <formula>1</formula>
      <formula>4</formula>
    </cfRule>
  </conditionalFormatting>
  <conditionalFormatting sqref="U844">
    <cfRule type="cellIs" dxfId="1840" priority="449" operator="between">
      <formula>1</formula>
      <formula>4</formula>
    </cfRule>
  </conditionalFormatting>
  <conditionalFormatting sqref="U844">
    <cfRule type="cellIs" dxfId="1839" priority="448" operator="between">
      <formula>5</formula>
      <formula>8</formula>
    </cfRule>
  </conditionalFormatting>
  <conditionalFormatting sqref="U844">
    <cfRule type="cellIs" dxfId="1838" priority="447" operator="between">
      <formula>9</formula>
      <formula>12</formula>
    </cfRule>
  </conditionalFormatting>
  <conditionalFormatting sqref="U844">
    <cfRule type="cellIs" dxfId="1837" priority="446" operator="between">
      <formula>13</formula>
      <formula>16</formula>
    </cfRule>
  </conditionalFormatting>
  <conditionalFormatting sqref="U844">
    <cfRule type="cellIs" dxfId="1836" priority="445" operator="between">
      <formula>17</formula>
      <formula>20</formula>
    </cfRule>
  </conditionalFormatting>
  <conditionalFormatting sqref="U844">
    <cfRule type="cellIs" dxfId="1835" priority="444" operator="between">
      <formula>21</formula>
      <formula>24</formula>
    </cfRule>
  </conditionalFormatting>
  <conditionalFormatting sqref="U844">
    <cfRule type="cellIs" dxfId="1834" priority="443" operator="between">
      <formula>25</formula>
      <formula>28</formula>
    </cfRule>
  </conditionalFormatting>
  <conditionalFormatting sqref="U844">
    <cfRule type="cellIs" dxfId="1833" priority="442" operator="between">
      <formula>29</formula>
      <formula>32</formula>
    </cfRule>
  </conditionalFormatting>
  <conditionalFormatting sqref="H844:O844">
    <cfRule type="cellIs" dxfId="1832" priority="473" operator="between">
      <formula>1</formula>
      <formula>4</formula>
    </cfRule>
  </conditionalFormatting>
  <conditionalFormatting sqref="H844:O844">
    <cfRule type="cellIs" dxfId="1831" priority="472" operator="between">
      <formula>5</formula>
      <formula>8</formula>
    </cfRule>
  </conditionalFormatting>
  <conditionalFormatting sqref="H844:O844">
    <cfRule type="cellIs" dxfId="1830" priority="471" operator="between">
      <formula>9</formula>
      <formula>12</formula>
    </cfRule>
  </conditionalFormatting>
  <conditionalFormatting sqref="H844:O844">
    <cfRule type="cellIs" dxfId="1829" priority="470" operator="between">
      <formula>13</formula>
      <formula>16</formula>
    </cfRule>
  </conditionalFormatting>
  <conditionalFormatting sqref="H844:O844">
    <cfRule type="cellIs" dxfId="1828" priority="469" operator="between">
      <formula>17</formula>
      <formula>20</formula>
    </cfRule>
  </conditionalFormatting>
  <conditionalFormatting sqref="H844:O844">
    <cfRule type="cellIs" dxfId="1827" priority="468" operator="between">
      <formula>21</formula>
      <formula>24</formula>
    </cfRule>
  </conditionalFormatting>
  <conditionalFormatting sqref="H844:O844">
    <cfRule type="cellIs" dxfId="1826" priority="467" operator="between">
      <formula>25</formula>
      <formula>28</formula>
    </cfRule>
  </conditionalFormatting>
  <conditionalFormatting sqref="H844:O844">
    <cfRule type="cellIs" dxfId="1825" priority="466" operator="between">
      <formula>29</formula>
      <formula>32</formula>
    </cfRule>
  </conditionalFormatting>
  <conditionalFormatting sqref="Q844">
    <cfRule type="cellIs" dxfId="1824" priority="465" operator="between">
      <formula>1</formula>
      <formula>4</formula>
    </cfRule>
  </conditionalFormatting>
  <conditionalFormatting sqref="Q844">
    <cfRule type="cellIs" dxfId="1823" priority="464" operator="between">
      <formula>5</formula>
      <formula>8</formula>
    </cfRule>
  </conditionalFormatting>
  <conditionalFormatting sqref="Q844">
    <cfRule type="cellIs" dxfId="1822" priority="463" operator="between">
      <formula>9</formula>
      <formula>12</formula>
    </cfRule>
  </conditionalFormatting>
  <conditionalFormatting sqref="Q844">
    <cfRule type="cellIs" dxfId="1821" priority="462" operator="between">
      <formula>13</formula>
      <formula>16</formula>
    </cfRule>
  </conditionalFormatting>
  <conditionalFormatting sqref="Q844">
    <cfRule type="cellIs" dxfId="1820" priority="461" operator="between">
      <formula>17</formula>
      <formula>20</formula>
    </cfRule>
  </conditionalFormatting>
  <conditionalFormatting sqref="Q844">
    <cfRule type="cellIs" dxfId="1819" priority="460" operator="between">
      <formula>21</formula>
      <formula>24</formula>
    </cfRule>
  </conditionalFormatting>
  <conditionalFormatting sqref="Q844">
    <cfRule type="cellIs" dxfId="1818" priority="459" operator="between">
      <formula>25</formula>
      <formula>28</formula>
    </cfRule>
  </conditionalFormatting>
  <conditionalFormatting sqref="Q844">
    <cfRule type="cellIs" dxfId="1817" priority="458" operator="between">
      <formula>29</formula>
      <formula>32</formula>
    </cfRule>
  </conditionalFormatting>
  <conditionalFormatting sqref="R844:S844">
    <cfRule type="cellIs" dxfId="1816" priority="457" operator="between">
      <formula>1</formula>
      <formula>4</formula>
    </cfRule>
  </conditionalFormatting>
  <conditionalFormatting sqref="R844:S844">
    <cfRule type="cellIs" dxfId="1815" priority="456" operator="between">
      <formula>5</formula>
      <formula>8</formula>
    </cfRule>
  </conditionalFormatting>
  <conditionalFormatting sqref="R844:S844">
    <cfRule type="cellIs" dxfId="1814" priority="455" operator="between">
      <formula>9</formula>
      <formula>12</formula>
    </cfRule>
  </conditionalFormatting>
  <conditionalFormatting sqref="R844:S844">
    <cfRule type="cellIs" dxfId="1813" priority="454" operator="between">
      <formula>13</formula>
      <formula>16</formula>
    </cfRule>
  </conditionalFormatting>
  <conditionalFormatting sqref="R844:S844">
    <cfRule type="cellIs" dxfId="1812" priority="453" operator="between">
      <formula>17</formula>
      <formula>20</formula>
    </cfRule>
  </conditionalFormatting>
  <conditionalFormatting sqref="R844:S844">
    <cfRule type="cellIs" dxfId="1811" priority="452" operator="between">
      <formula>21</formula>
      <formula>24</formula>
    </cfRule>
  </conditionalFormatting>
  <conditionalFormatting sqref="R844:S844">
    <cfRule type="cellIs" dxfId="1810" priority="451" operator="between">
      <formula>25</formula>
      <formula>28</formula>
    </cfRule>
  </conditionalFormatting>
  <conditionalFormatting sqref="R844:S844">
    <cfRule type="cellIs" dxfId="1809" priority="450" operator="between">
      <formula>29</formula>
      <formula>32</formula>
    </cfRule>
  </conditionalFormatting>
  <conditionalFormatting sqref="Q844:S844">
    <cfRule type="cellIs" dxfId="1808" priority="434" operator="between">
      <formula>29</formula>
      <formula>32</formula>
    </cfRule>
    <cfRule type="cellIs" dxfId="1807" priority="435" operator="between">
      <formula>25</formula>
      <formula>28</formula>
    </cfRule>
    <cfRule type="cellIs" dxfId="1806" priority="436" operator="between">
      <formula>21</formula>
      <formula>24</formula>
    </cfRule>
    <cfRule type="cellIs" dxfId="1805" priority="437" operator="between">
      <formula>17</formula>
      <formula>20</formula>
    </cfRule>
    <cfRule type="cellIs" dxfId="1804" priority="438" operator="between">
      <formula>13</formula>
      <formula>16</formula>
    </cfRule>
    <cfRule type="cellIs" dxfId="1803" priority="439" operator="between">
      <formula>9</formula>
      <formula>12</formula>
    </cfRule>
    <cfRule type="cellIs" dxfId="1802" priority="440" operator="between">
      <formula>5</formula>
      <formula>8</formula>
    </cfRule>
    <cfRule type="cellIs" dxfId="1801" priority="441" operator="between">
      <formula>1</formula>
      <formula>4</formula>
    </cfRule>
  </conditionalFormatting>
  <conditionalFormatting sqref="Q844:S844">
    <cfRule type="cellIs" dxfId="1800" priority="426" operator="between">
      <formula>29</formula>
      <formula>32</formula>
    </cfRule>
    <cfRule type="cellIs" dxfId="1799" priority="427" operator="between">
      <formula>25</formula>
      <formula>28</formula>
    </cfRule>
    <cfRule type="cellIs" dxfId="1798" priority="428" operator="between">
      <formula>21</formula>
      <formula>24</formula>
    </cfRule>
    <cfRule type="cellIs" dxfId="1797" priority="429" operator="between">
      <formula>17</formula>
      <formula>20</formula>
    </cfRule>
    <cfRule type="cellIs" dxfId="1796" priority="430" operator="between">
      <formula>13</formula>
      <formula>16</formula>
    </cfRule>
    <cfRule type="cellIs" dxfId="1795" priority="431" operator="between">
      <formula>9</formula>
      <formula>12</formula>
    </cfRule>
    <cfRule type="cellIs" dxfId="1794" priority="432" operator="between">
      <formula>5</formula>
      <formula>8</formula>
    </cfRule>
    <cfRule type="cellIs" dxfId="1793" priority="433" operator="between">
      <formula>1</formula>
      <formula>4</formula>
    </cfRule>
  </conditionalFormatting>
  <conditionalFormatting sqref="H819:O819">
    <cfRule type="cellIs" dxfId="1792" priority="425" operator="between">
      <formula>1</formula>
      <formula>4</formula>
    </cfRule>
  </conditionalFormatting>
  <conditionalFormatting sqref="H819:O819">
    <cfRule type="cellIs" dxfId="1791" priority="424" operator="between">
      <formula>5</formula>
      <formula>8</formula>
    </cfRule>
  </conditionalFormatting>
  <conditionalFormatting sqref="H819:O819">
    <cfRule type="cellIs" dxfId="1790" priority="423" operator="between">
      <formula>9</formula>
      <formula>12</formula>
    </cfRule>
  </conditionalFormatting>
  <conditionalFormatting sqref="H819:O819">
    <cfRule type="cellIs" dxfId="1789" priority="422" operator="between">
      <formula>13</formula>
      <formula>16</formula>
    </cfRule>
  </conditionalFormatting>
  <conditionalFormatting sqref="H819:O819">
    <cfRule type="cellIs" dxfId="1788" priority="421" operator="between">
      <formula>17</formula>
      <formula>20</formula>
    </cfRule>
  </conditionalFormatting>
  <conditionalFormatting sqref="H819:O819">
    <cfRule type="cellIs" dxfId="1787" priority="420" operator="between">
      <formula>21</formula>
      <formula>24</formula>
    </cfRule>
  </conditionalFormatting>
  <conditionalFormatting sqref="H819:O819">
    <cfRule type="cellIs" dxfId="1786" priority="419" operator="between">
      <formula>25</formula>
      <formula>28</formula>
    </cfRule>
  </conditionalFormatting>
  <conditionalFormatting sqref="H819:O819">
    <cfRule type="cellIs" dxfId="1785" priority="418" operator="between">
      <formula>29</formula>
      <formula>32</formula>
    </cfRule>
  </conditionalFormatting>
  <conditionalFormatting sqref="Q819">
    <cfRule type="cellIs" dxfId="1784" priority="417" operator="between">
      <formula>1</formula>
      <formula>4</formula>
    </cfRule>
  </conditionalFormatting>
  <conditionalFormatting sqref="Q819">
    <cfRule type="cellIs" dxfId="1783" priority="416" operator="between">
      <formula>5</formula>
      <formula>8</formula>
    </cfRule>
  </conditionalFormatting>
  <conditionalFormatting sqref="Q819">
    <cfRule type="cellIs" dxfId="1782" priority="415" operator="between">
      <formula>9</formula>
      <formula>12</formula>
    </cfRule>
  </conditionalFormatting>
  <conditionalFormatting sqref="Q819">
    <cfRule type="cellIs" dxfId="1781" priority="414" operator="between">
      <formula>13</formula>
      <formula>16</formula>
    </cfRule>
  </conditionalFormatting>
  <conditionalFormatting sqref="Q819">
    <cfRule type="cellIs" dxfId="1780" priority="413" operator="between">
      <formula>17</formula>
      <formula>20</formula>
    </cfRule>
  </conditionalFormatting>
  <conditionalFormatting sqref="Q819">
    <cfRule type="cellIs" dxfId="1779" priority="412" operator="between">
      <formula>21</formula>
      <formula>24</formula>
    </cfRule>
  </conditionalFormatting>
  <conditionalFormatting sqref="Q819">
    <cfRule type="cellIs" dxfId="1778" priority="411" operator="between">
      <formula>25</formula>
      <formula>28</formula>
    </cfRule>
  </conditionalFormatting>
  <conditionalFormatting sqref="Q819">
    <cfRule type="cellIs" dxfId="1777" priority="410" operator="between">
      <formula>29</formula>
      <formula>32</formula>
    </cfRule>
  </conditionalFormatting>
  <conditionalFormatting sqref="R819:S819">
    <cfRule type="cellIs" dxfId="1776" priority="409" operator="between">
      <formula>1</formula>
      <formula>4</formula>
    </cfRule>
  </conditionalFormatting>
  <conditionalFormatting sqref="R819:S819">
    <cfRule type="cellIs" dxfId="1775" priority="408" operator="between">
      <formula>5</formula>
      <formula>8</formula>
    </cfRule>
  </conditionalFormatting>
  <conditionalFormatting sqref="R819:S819">
    <cfRule type="cellIs" dxfId="1774" priority="407" operator="between">
      <formula>9</formula>
      <formula>12</formula>
    </cfRule>
  </conditionalFormatting>
  <conditionalFormatting sqref="R819:S819">
    <cfRule type="cellIs" dxfId="1773" priority="406" operator="between">
      <formula>13</formula>
      <formula>16</formula>
    </cfRule>
  </conditionalFormatting>
  <conditionalFormatting sqref="R819:S819">
    <cfRule type="cellIs" dxfId="1772" priority="405" operator="between">
      <formula>17</formula>
      <formula>20</formula>
    </cfRule>
  </conditionalFormatting>
  <conditionalFormatting sqref="R819:S819">
    <cfRule type="cellIs" dxfId="1771" priority="404" operator="between">
      <formula>21</formula>
      <formula>24</formula>
    </cfRule>
  </conditionalFormatting>
  <conditionalFormatting sqref="R819:S819">
    <cfRule type="cellIs" dxfId="1770" priority="403" operator="between">
      <formula>25</formula>
      <formula>28</formula>
    </cfRule>
  </conditionalFormatting>
  <conditionalFormatting sqref="R819:S819">
    <cfRule type="cellIs" dxfId="1769" priority="402" operator="between">
      <formula>29</formula>
      <formula>32</formula>
    </cfRule>
  </conditionalFormatting>
  <conditionalFormatting sqref="U819">
    <cfRule type="cellIs" dxfId="1768" priority="401" operator="between">
      <formula>1</formula>
      <formula>4</formula>
    </cfRule>
  </conditionalFormatting>
  <conditionalFormatting sqref="U819">
    <cfRule type="cellIs" dxfId="1767" priority="400" operator="between">
      <formula>5</formula>
      <formula>8</formula>
    </cfRule>
  </conditionalFormatting>
  <conditionalFormatting sqref="U819">
    <cfRule type="cellIs" dxfId="1766" priority="399" operator="between">
      <formula>9</formula>
      <formula>12</formula>
    </cfRule>
  </conditionalFormatting>
  <conditionalFormatting sqref="U819">
    <cfRule type="cellIs" dxfId="1765" priority="398" operator="between">
      <formula>13</formula>
      <formula>16</formula>
    </cfRule>
  </conditionalFormatting>
  <conditionalFormatting sqref="U819">
    <cfRule type="cellIs" dxfId="1764" priority="397" operator="between">
      <formula>17</formula>
      <formula>20</formula>
    </cfRule>
  </conditionalFormatting>
  <conditionalFormatting sqref="U819">
    <cfRule type="cellIs" dxfId="1763" priority="396" operator="between">
      <formula>21</formula>
      <formula>24</formula>
    </cfRule>
  </conditionalFormatting>
  <conditionalFormatting sqref="U819">
    <cfRule type="cellIs" dxfId="1762" priority="395" operator="between">
      <formula>25</formula>
      <formula>28</formula>
    </cfRule>
  </conditionalFormatting>
  <conditionalFormatting sqref="U819">
    <cfRule type="cellIs" dxfId="1761" priority="394" operator="between">
      <formula>29</formula>
      <formula>32</formula>
    </cfRule>
  </conditionalFormatting>
  <conditionalFormatting sqref="Q819:S819">
    <cfRule type="cellIs" dxfId="1760" priority="386" operator="between">
      <formula>29</formula>
      <formula>32</formula>
    </cfRule>
    <cfRule type="cellIs" dxfId="1759" priority="387" operator="between">
      <formula>25</formula>
      <formula>28</formula>
    </cfRule>
    <cfRule type="cellIs" dxfId="1758" priority="388" operator="between">
      <formula>21</formula>
      <formula>24</formula>
    </cfRule>
    <cfRule type="cellIs" dxfId="1757" priority="389" operator="between">
      <formula>17</formula>
      <formula>20</formula>
    </cfRule>
    <cfRule type="cellIs" dxfId="1756" priority="390" operator="between">
      <formula>13</formula>
      <formula>16</formula>
    </cfRule>
    <cfRule type="cellIs" dxfId="1755" priority="391" operator="between">
      <formula>9</formula>
      <formula>12</formula>
    </cfRule>
    <cfRule type="cellIs" dxfId="1754" priority="392" operator="between">
      <formula>5</formula>
      <formula>8</formula>
    </cfRule>
    <cfRule type="cellIs" dxfId="1753" priority="393" operator="between">
      <formula>1</formula>
      <formula>4</formula>
    </cfRule>
  </conditionalFormatting>
  <conditionalFormatting sqref="Q819:S819">
    <cfRule type="cellIs" dxfId="1752" priority="378" operator="between">
      <formula>29</formula>
      <formula>32</formula>
    </cfRule>
    <cfRule type="cellIs" dxfId="1751" priority="379" operator="between">
      <formula>25</formula>
      <formula>28</formula>
    </cfRule>
    <cfRule type="cellIs" dxfId="1750" priority="380" operator="between">
      <formula>21</formula>
      <formula>24</formula>
    </cfRule>
    <cfRule type="cellIs" dxfId="1749" priority="381" operator="between">
      <formula>17</formula>
      <formula>20</formula>
    </cfRule>
    <cfRule type="cellIs" dxfId="1748" priority="382" operator="between">
      <formula>13</formula>
      <formula>16</formula>
    </cfRule>
    <cfRule type="cellIs" dxfId="1747" priority="383" operator="between">
      <formula>9</formula>
      <formula>12</formula>
    </cfRule>
    <cfRule type="cellIs" dxfId="1746" priority="384" operator="between">
      <formula>5</formula>
      <formula>8</formula>
    </cfRule>
    <cfRule type="cellIs" dxfId="1745" priority="385" operator="between">
      <formula>1</formula>
      <formula>4</formula>
    </cfRule>
  </conditionalFormatting>
  <conditionalFormatting sqref="Q399">
    <cfRule type="cellIs" dxfId="1744" priority="369" operator="between">
      <formula>1</formula>
      <formula>4</formula>
    </cfRule>
  </conditionalFormatting>
  <conditionalFormatting sqref="Q399">
    <cfRule type="cellIs" dxfId="1743" priority="368" operator="between">
      <formula>5</formula>
      <formula>8</formula>
    </cfRule>
  </conditionalFormatting>
  <conditionalFormatting sqref="Q399">
    <cfRule type="cellIs" dxfId="1742" priority="367" operator="between">
      <formula>9</formula>
      <formula>12</formula>
    </cfRule>
  </conditionalFormatting>
  <conditionalFormatting sqref="Q399">
    <cfRule type="cellIs" dxfId="1741" priority="366" operator="between">
      <formula>13</formula>
      <formula>16</formula>
    </cfRule>
  </conditionalFormatting>
  <conditionalFormatting sqref="Q399">
    <cfRule type="cellIs" dxfId="1740" priority="365" operator="between">
      <formula>17</formula>
      <formula>20</formula>
    </cfRule>
  </conditionalFormatting>
  <conditionalFormatting sqref="Q399">
    <cfRule type="cellIs" dxfId="1739" priority="364" operator="between">
      <formula>21</formula>
      <formula>24</formula>
    </cfRule>
  </conditionalFormatting>
  <conditionalFormatting sqref="Q399">
    <cfRule type="cellIs" dxfId="1738" priority="363" operator="between">
      <formula>25</formula>
      <formula>28</formula>
    </cfRule>
  </conditionalFormatting>
  <conditionalFormatting sqref="Q399">
    <cfRule type="cellIs" dxfId="1737" priority="362" operator="between">
      <formula>29</formula>
      <formula>32</formula>
    </cfRule>
  </conditionalFormatting>
  <conditionalFormatting sqref="Q399:S399">
    <cfRule type="cellIs" dxfId="1736" priority="338" operator="between">
      <formula>29</formula>
      <formula>32</formula>
    </cfRule>
    <cfRule type="cellIs" dxfId="1735" priority="339" operator="between">
      <formula>25</formula>
      <formula>28</formula>
    </cfRule>
    <cfRule type="cellIs" dxfId="1734" priority="340" operator="between">
      <formula>21</formula>
      <formula>24</formula>
    </cfRule>
    <cfRule type="cellIs" dxfId="1733" priority="341" operator="between">
      <formula>17</formula>
      <formula>20</formula>
    </cfRule>
    <cfRule type="cellIs" dxfId="1732" priority="342" operator="between">
      <formula>13</formula>
      <formula>16</formula>
    </cfRule>
    <cfRule type="cellIs" dxfId="1731" priority="343" operator="between">
      <formula>9</formula>
      <formula>12</formula>
    </cfRule>
    <cfRule type="cellIs" dxfId="1730" priority="344" operator="between">
      <formula>5</formula>
      <formula>8</formula>
    </cfRule>
    <cfRule type="cellIs" dxfId="1729" priority="345" operator="between">
      <formula>1</formula>
      <formula>4</formula>
    </cfRule>
  </conditionalFormatting>
  <conditionalFormatting sqref="H399:O399">
    <cfRule type="cellIs" dxfId="1728" priority="377" operator="between">
      <formula>1</formula>
      <formula>4</formula>
    </cfRule>
  </conditionalFormatting>
  <conditionalFormatting sqref="H399:O399">
    <cfRule type="cellIs" dxfId="1727" priority="376" operator="between">
      <formula>5</formula>
      <formula>8</formula>
    </cfRule>
  </conditionalFormatting>
  <conditionalFormatting sqref="H399:O399">
    <cfRule type="cellIs" dxfId="1726" priority="375" operator="between">
      <formula>9</formula>
      <formula>12</formula>
    </cfRule>
  </conditionalFormatting>
  <conditionalFormatting sqref="H399:O399">
    <cfRule type="cellIs" dxfId="1725" priority="374" operator="between">
      <formula>13</formula>
      <formula>16</formula>
    </cfRule>
  </conditionalFormatting>
  <conditionalFormatting sqref="H399:O399">
    <cfRule type="cellIs" dxfId="1724" priority="373" operator="between">
      <formula>17</formula>
      <formula>20</formula>
    </cfRule>
  </conditionalFormatting>
  <conditionalFormatting sqref="H399:O399">
    <cfRule type="cellIs" dxfId="1723" priority="372" operator="between">
      <formula>21</formula>
      <formula>24</formula>
    </cfRule>
  </conditionalFormatting>
  <conditionalFormatting sqref="H399:O399">
    <cfRule type="cellIs" dxfId="1722" priority="371" operator="between">
      <formula>25</formula>
      <formula>28</formula>
    </cfRule>
  </conditionalFormatting>
  <conditionalFormatting sqref="H399:O399">
    <cfRule type="cellIs" dxfId="1721" priority="370" operator="between">
      <formula>29</formula>
      <formula>32</formula>
    </cfRule>
  </conditionalFormatting>
  <conditionalFormatting sqref="R399:S399">
    <cfRule type="cellIs" dxfId="1720" priority="361" operator="between">
      <formula>1</formula>
      <formula>4</formula>
    </cfRule>
  </conditionalFormatting>
  <conditionalFormatting sqref="R399:S399">
    <cfRule type="cellIs" dxfId="1719" priority="360" operator="between">
      <formula>5</formula>
      <formula>8</formula>
    </cfRule>
  </conditionalFormatting>
  <conditionalFormatting sqref="R399:S399">
    <cfRule type="cellIs" dxfId="1718" priority="359" operator="between">
      <formula>9</formula>
      <formula>12</formula>
    </cfRule>
  </conditionalFormatting>
  <conditionalFormatting sqref="R399:S399">
    <cfRule type="cellIs" dxfId="1717" priority="358" operator="between">
      <formula>13</formula>
      <formula>16</formula>
    </cfRule>
  </conditionalFormatting>
  <conditionalFormatting sqref="R399:S399">
    <cfRule type="cellIs" dxfId="1716" priority="357" operator="between">
      <formula>17</formula>
      <formula>20</formula>
    </cfRule>
  </conditionalFormatting>
  <conditionalFormatting sqref="R399:S399">
    <cfRule type="cellIs" dxfId="1715" priority="356" operator="between">
      <formula>21</formula>
      <formula>24</formula>
    </cfRule>
  </conditionalFormatting>
  <conditionalFormatting sqref="R399:S399">
    <cfRule type="cellIs" dxfId="1714" priority="355" operator="between">
      <formula>25</formula>
      <formula>28</formula>
    </cfRule>
  </conditionalFormatting>
  <conditionalFormatting sqref="R399:S399">
    <cfRule type="cellIs" dxfId="1713" priority="354" operator="between">
      <formula>29</formula>
      <formula>32</formula>
    </cfRule>
  </conditionalFormatting>
  <conditionalFormatting sqref="U399">
    <cfRule type="cellIs" dxfId="1712" priority="353" operator="between">
      <formula>1</formula>
      <formula>4</formula>
    </cfRule>
  </conditionalFormatting>
  <conditionalFormatting sqref="U399">
    <cfRule type="cellIs" dxfId="1711" priority="352" operator="between">
      <formula>5</formula>
      <formula>8</formula>
    </cfRule>
  </conditionalFormatting>
  <conditionalFormatting sqref="U399">
    <cfRule type="cellIs" dxfId="1710" priority="351" operator="between">
      <formula>9</formula>
      <formula>12</formula>
    </cfRule>
  </conditionalFormatting>
  <conditionalFormatting sqref="U399">
    <cfRule type="cellIs" dxfId="1709" priority="350" operator="between">
      <formula>13</formula>
      <formula>16</formula>
    </cfRule>
  </conditionalFormatting>
  <conditionalFormatting sqref="U399">
    <cfRule type="cellIs" dxfId="1708" priority="349" operator="between">
      <formula>17</formula>
      <formula>20</formula>
    </cfRule>
  </conditionalFormatting>
  <conditionalFormatting sqref="U399">
    <cfRule type="cellIs" dxfId="1707" priority="348" operator="between">
      <formula>21</formula>
      <formula>24</formula>
    </cfRule>
  </conditionalFormatting>
  <conditionalFormatting sqref="U399">
    <cfRule type="cellIs" dxfId="1706" priority="347" operator="between">
      <formula>25</formula>
      <formula>28</formula>
    </cfRule>
  </conditionalFormatting>
  <conditionalFormatting sqref="U399">
    <cfRule type="cellIs" dxfId="1705" priority="346" operator="between">
      <formula>29</formula>
      <formula>32</formula>
    </cfRule>
  </conditionalFormatting>
  <conditionalFormatting sqref="Q399:S399">
    <cfRule type="cellIs" dxfId="1704" priority="330" operator="between">
      <formula>29</formula>
      <formula>32</formula>
    </cfRule>
    <cfRule type="cellIs" dxfId="1703" priority="331" operator="between">
      <formula>25</formula>
      <formula>28</formula>
    </cfRule>
    <cfRule type="cellIs" dxfId="1702" priority="332" operator="between">
      <formula>21</formula>
      <formula>24</formula>
    </cfRule>
    <cfRule type="cellIs" dxfId="1701" priority="333" operator="between">
      <formula>17</formula>
      <formula>20</formula>
    </cfRule>
    <cfRule type="cellIs" dxfId="1700" priority="334" operator="between">
      <formula>13</formula>
      <formula>16</formula>
    </cfRule>
    <cfRule type="cellIs" dxfId="1699" priority="335" operator="between">
      <formula>9</formula>
      <formula>12</formula>
    </cfRule>
    <cfRule type="cellIs" dxfId="1698" priority="336" operator="between">
      <formula>5</formula>
      <formula>8</formula>
    </cfRule>
    <cfRule type="cellIs" dxfId="1697" priority="337" operator="between">
      <formula>1</formula>
      <formula>4</formula>
    </cfRule>
  </conditionalFormatting>
  <conditionalFormatting sqref="Q460">
    <cfRule type="cellIs" dxfId="1696" priority="321" operator="between">
      <formula>1</formula>
      <formula>4</formula>
    </cfRule>
  </conditionalFormatting>
  <conditionalFormatting sqref="Q460">
    <cfRule type="cellIs" dxfId="1695" priority="320" operator="between">
      <formula>5</formula>
      <formula>8</formula>
    </cfRule>
  </conditionalFormatting>
  <conditionalFormatting sqref="Q460">
    <cfRule type="cellIs" dxfId="1694" priority="319" operator="between">
      <formula>9</formula>
      <formula>12</formula>
    </cfRule>
  </conditionalFormatting>
  <conditionalFormatting sqref="Q460">
    <cfRule type="cellIs" dxfId="1693" priority="318" operator="between">
      <formula>13</formula>
      <formula>16</formula>
    </cfRule>
  </conditionalFormatting>
  <conditionalFormatting sqref="Q460">
    <cfRule type="cellIs" dxfId="1692" priority="317" operator="between">
      <formula>17</formula>
      <formula>20</formula>
    </cfRule>
  </conditionalFormatting>
  <conditionalFormatting sqref="Q460">
    <cfRule type="cellIs" dxfId="1691" priority="316" operator="between">
      <formula>21</formula>
      <formula>24</formula>
    </cfRule>
  </conditionalFormatting>
  <conditionalFormatting sqref="Q460">
    <cfRule type="cellIs" dxfId="1690" priority="315" operator="between">
      <formula>25</formula>
      <formula>28</formula>
    </cfRule>
  </conditionalFormatting>
  <conditionalFormatting sqref="Q460">
    <cfRule type="cellIs" dxfId="1689" priority="314" operator="between">
      <formula>29</formula>
      <formula>32</formula>
    </cfRule>
  </conditionalFormatting>
  <conditionalFormatting sqref="Q460:S460">
    <cfRule type="cellIs" dxfId="1688" priority="290" operator="between">
      <formula>29</formula>
      <formula>32</formula>
    </cfRule>
    <cfRule type="cellIs" dxfId="1687" priority="291" operator="between">
      <formula>25</formula>
      <formula>28</formula>
    </cfRule>
    <cfRule type="cellIs" dxfId="1686" priority="292" operator="between">
      <formula>21</formula>
      <formula>24</formula>
    </cfRule>
    <cfRule type="cellIs" dxfId="1685" priority="293" operator="between">
      <formula>17</formula>
      <formula>20</formula>
    </cfRule>
    <cfRule type="cellIs" dxfId="1684" priority="294" operator="between">
      <formula>13</formula>
      <formula>16</formula>
    </cfRule>
    <cfRule type="cellIs" dxfId="1683" priority="295" operator="between">
      <formula>9</formula>
      <formula>12</formula>
    </cfRule>
    <cfRule type="cellIs" dxfId="1682" priority="296" operator="between">
      <formula>5</formula>
      <formula>8</formula>
    </cfRule>
    <cfRule type="cellIs" dxfId="1681" priority="297" operator="between">
      <formula>1</formula>
      <formula>4</formula>
    </cfRule>
  </conditionalFormatting>
  <conditionalFormatting sqref="H460:O460">
    <cfRule type="cellIs" dxfId="1680" priority="329" operator="between">
      <formula>1</formula>
      <formula>4</formula>
    </cfRule>
  </conditionalFormatting>
  <conditionalFormatting sqref="H460:O460">
    <cfRule type="cellIs" dxfId="1679" priority="328" operator="between">
      <formula>5</formula>
      <formula>8</formula>
    </cfRule>
  </conditionalFormatting>
  <conditionalFormatting sqref="H460:O460">
    <cfRule type="cellIs" dxfId="1678" priority="327" operator="between">
      <formula>9</formula>
      <formula>12</formula>
    </cfRule>
  </conditionalFormatting>
  <conditionalFormatting sqref="H460:O460">
    <cfRule type="cellIs" dxfId="1677" priority="326" operator="between">
      <formula>13</formula>
      <formula>16</formula>
    </cfRule>
  </conditionalFormatting>
  <conditionalFormatting sqref="H460:O460">
    <cfRule type="cellIs" dxfId="1676" priority="325" operator="between">
      <formula>17</formula>
      <formula>20</formula>
    </cfRule>
  </conditionalFormatting>
  <conditionalFormatting sqref="H460:O460">
    <cfRule type="cellIs" dxfId="1675" priority="324" operator="between">
      <formula>21</formula>
      <formula>24</formula>
    </cfRule>
  </conditionalFormatting>
  <conditionalFormatting sqref="H460:O460">
    <cfRule type="cellIs" dxfId="1674" priority="323" operator="between">
      <formula>25</formula>
      <formula>28</formula>
    </cfRule>
  </conditionalFormatting>
  <conditionalFormatting sqref="H460:O460">
    <cfRule type="cellIs" dxfId="1673" priority="322" operator="between">
      <formula>29</formula>
      <formula>32</formula>
    </cfRule>
  </conditionalFormatting>
  <conditionalFormatting sqref="R460:S460">
    <cfRule type="cellIs" dxfId="1672" priority="313" operator="between">
      <formula>1</formula>
      <formula>4</formula>
    </cfRule>
  </conditionalFormatting>
  <conditionalFormatting sqref="R460:S460">
    <cfRule type="cellIs" dxfId="1671" priority="312" operator="between">
      <formula>5</formula>
      <formula>8</formula>
    </cfRule>
  </conditionalFormatting>
  <conditionalFormatting sqref="R460:S460">
    <cfRule type="cellIs" dxfId="1670" priority="311" operator="between">
      <formula>9</formula>
      <formula>12</formula>
    </cfRule>
  </conditionalFormatting>
  <conditionalFormatting sqref="R460:S460">
    <cfRule type="cellIs" dxfId="1669" priority="310" operator="between">
      <formula>13</formula>
      <formula>16</formula>
    </cfRule>
  </conditionalFormatting>
  <conditionalFormatting sqref="R460:S460">
    <cfRule type="cellIs" dxfId="1668" priority="309" operator="between">
      <formula>17</formula>
      <formula>20</formula>
    </cfRule>
  </conditionalFormatting>
  <conditionalFormatting sqref="R460:S460">
    <cfRule type="cellIs" dxfId="1667" priority="308" operator="between">
      <formula>21</formula>
      <formula>24</formula>
    </cfRule>
  </conditionalFormatting>
  <conditionalFormatting sqref="R460:S460">
    <cfRule type="cellIs" dxfId="1666" priority="307" operator="between">
      <formula>25</formula>
      <formula>28</formula>
    </cfRule>
  </conditionalFormatting>
  <conditionalFormatting sqref="R460:S460">
    <cfRule type="cellIs" dxfId="1665" priority="306" operator="between">
      <formula>29</formula>
      <formula>32</formula>
    </cfRule>
  </conditionalFormatting>
  <conditionalFormatting sqref="U460">
    <cfRule type="cellIs" dxfId="1664" priority="305" operator="between">
      <formula>1</formula>
      <formula>4</formula>
    </cfRule>
  </conditionalFormatting>
  <conditionalFormatting sqref="U460">
    <cfRule type="cellIs" dxfId="1663" priority="304" operator="between">
      <formula>5</formula>
      <formula>8</formula>
    </cfRule>
  </conditionalFormatting>
  <conditionalFormatting sqref="U460">
    <cfRule type="cellIs" dxfId="1662" priority="303" operator="between">
      <formula>9</formula>
      <formula>12</formula>
    </cfRule>
  </conditionalFormatting>
  <conditionalFormatting sqref="U460">
    <cfRule type="cellIs" dxfId="1661" priority="302" operator="between">
      <formula>13</formula>
      <formula>16</formula>
    </cfRule>
  </conditionalFormatting>
  <conditionalFormatting sqref="U460">
    <cfRule type="cellIs" dxfId="1660" priority="301" operator="between">
      <formula>17</formula>
      <formula>20</formula>
    </cfRule>
  </conditionalFormatting>
  <conditionalFormatting sqref="U460">
    <cfRule type="cellIs" dxfId="1659" priority="300" operator="between">
      <formula>21</formula>
      <formula>24</formula>
    </cfRule>
  </conditionalFormatting>
  <conditionalFormatting sqref="U460">
    <cfRule type="cellIs" dxfId="1658" priority="299" operator="between">
      <formula>25</formula>
      <formula>28</formula>
    </cfRule>
  </conditionalFormatting>
  <conditionalFormatting sqref="U460">
    <cfRule type="cellIs" dxfId="1657" priority="298" operator="between">
      <formula>29</formula>
      <formula>32</formula>
    </cfRule>
  </conditionalFormatting>
  <conditionalFormatting sqref="Q460:S460">
    <cfRule type="cellIs" dxfId="1656" priority="282" operator="between">
      <formula>29</formula>
      <formula>32</formula>
    </cfRule>
    <cfRule type="cellIs" dxfId="1655" priority="283" operator="between">
      <formula>25</formula>
      <formula>28</formula>
    </cfRule>
    <cfRule type="cellIs" dxfId="1654" priority="284" operator="between">
      <formula>21</formula>
      <formula>24</formula>
    </cfRule>
    <cfRule type="cellIs" dxfId="1653" priority="285" operator="between">
      <formula>17</formula>
      <formula>20</formula>
    </cfRule>
    <cfRule type="cellIs" dxfId="1652" priority="286" operator="between">
      <formula>13</formula>
      <formula>16</formula>
    </cfRule>
    <cfRule type="cellIs" dxfId="1651" priority="287" operator="between">
      <formula>9</formula>
      <formula>12</formula>
    </cfRule>
    <cfRule type="cellIs" dxfId="1650" priority="288" operator="between">
      <formula>5</formula>
      <formula>8</formula>
    </cfRule>
    <cfRule type="cellIs" dxfId="1649" priority="289" operator="between">
      <formula>1</formula>
      <formula>4</formula>
    </cfRule>
  </conditionalFormatting>
  <conditionalFormatting sqref="H779:O779">
    <cfRule type="cellIs" dxfId="1648" priority="281" operator="between">
      <formula>1</formula>
      <formula>4</formula>
    </cfRule>
  </conditionalFormatting>
  <conditionalFormatting sqref="H779:O779">
    <cfRule type="cellIs" dxfId="1647" priority="280" operator="between">
      <formula>5</formula>
      <formula>8</formula>
    </cfRule>
  </conditionalFormatting>
  <conditionalFormatting sqref="H779:O779">
    <cfRule type="cellIs" dxfId="1646" priority="279" operator="between">
      <formula>9</formula>
      <formula>12</formula>
    </cfRule>
  </conditionalFormatting>
  <conditionalFormatting sqref="H779:O779">
    <cfRule type="cellIs" dxfId="1645" priority="278" operator="between">
      <formula>13</formula>
      <formula>16</formula>
    </cfRule>
  </conditionalFormatting>
  <conditionalFormatting sqref="H779:O779">
    <cfRule type="cellIs" dxfId="1644" priority="277" operator="between">
      <formula>17</formula>
      <formula>20</formula>
    </cfRule>
  </conditionalFormatting>
  <conditionalFormatting sqref="H779:O779">
    <cfRule type="cellIs" dxfId="1643" priority="276" operator="between">
      <formula>21</formula>
      <formula>24</formula>
    </cfRule>
  </conditionalFormatting>
  <conditionalFormatting sqref="H779:O779">
    <cfRule type="cellIs" dxfId="1642" priority="275" operator="between">
      <formula>25</formula>
      <formula>28</formula>
    </cfRule>
  </conditionalFormatting>
  <conditionalFormatting sqref="H779:O779">
    <cfRule type="cellIs" dxfId="1641" priority="274" operator="between">
      <formula>29</formula>
      <formula>32</formula>
    </cfRule>
  </conditionalFormatting>
  <conditionalFormatting sqref="Q779">
    <cfRule type="cellIs" dxfId="1640" priority="273" operator="between">
      <formula>1</formula>
      <formula>4</formula>
    </cfRule>
  </conditionalFormatting>
  <conditionalFormatting sqref="Q779">
    <cfRule type="cellIs" dxfId="1639" priority="272" operator="between">
      <formula>5</formula>
      <formula>8</formula>
    </cfRule>
  </conditionalFormatting>
  <conditionalFormatting sqref="Q779">
    <cfRule type="cellIs" dxfId="1638" priority="271" operator="between">
      <formula>9</formula>
      <formula>12</formula>
    </cfRule>
  </conditionalFormatting>
  <conditionalFormatting sqref="Q779">
    <cfRule type="cellIs" dxfId="1637" priority="270" operator="between">
      <formula>13</formula>
      <formula>16</formula>
    </cfRule>
  </conditionalFormatting>
  <conditionalFormatting sqref="Q779">
    <cfRule type="cellIs" dxfId="1636" priority="269" operator="between">
      <formula>17</formula>
      <formula>20</formula>
    </cfRule>
  </conditionalFormatting>
  <conditionalFormatting sqref="Q779">
    <cfRule type="cellIs" dxfId="1635" priority="268" operator="between">
      <formula>21</formula>
      <formula>24</formula>
    </cfRule>
  </conditionalFormatting>
  <conditionalFormatting sqref="Q779">
    <cfRule type="cellIs" dxfId="1634" priority="267" operator="between">
      <formula>25</formula>
      <formula>28</formula>
    </cfRule>
  </conditionalFormatting>
  <conditionalFormatting sqref="Q779">
    <cfRule type="cellIs" dxfId="1633" priority="266" operator="between">
      <formula>29</formula>
      <formula>32</formula>
    </cfRule>
  </conditionalFormatting>
  <conditionalFormatting sqref="R779:S779">
    <cfRule type="cellIs" dxfId="1632" priority="265" operator="between">
      <formula>1</formula>
      <formula>4</formula>
    </cfRule>
  </conditionalFormatting>
  <conditionalFormatting sqref="R779:S779">
    <cfRule type="cellIs" dxfId="1631" priority="264" operator="between">
      <formula>5</formula>
      <formula>8</formula>
    </cfRule>
  </conditionalFormatting>
  <conditionalFormatting sqref="R779:S779">
    <cfRule type="cellIs" dxfId="1630" priority="263" operator="between">
      <formula>9</formula>
      <formula>12</formula>
    </cfRule>
  </conditionalFormatting>
  <conditionalFormatting sqref="R779:S779">
    <cfRule type="cellIs" dxfId="1629" priority="262" operator="between">
      <formula>13</formula>
      <formula>16</formula>
    </cfRule>
  </conditionalFormatting>
  <conditionalFormatting sqref="R779:S779">
    <cfRule type="cellIs" dxfId="1628" priority="261" operator="between">
      <formula>17</formula>
      <formula>20</formula>
    </cfRule>
  </conditionalFormatting>
  <conditionalFormatting sqref="R779:S779">
    <cfRule type="cellIs" dxfId="1627" priority="260" operator="between">
      <formula>21</formula>
      <formula>24</formula>
    </cfRule>
  </conditionalFormatting>
  <conditionalFormatting sqref="R779:S779">
    <cfRule type="cellIs" dxfId="1626" priority="259" operator="between">
      <formula>25</formula>
      <formula>28</formula>
    </cfRule>
  </conditionalFormatting>
  <conditionalFormatting sqref="R779:S779">
    <cfRule type="cellIs" dxfId="1625" priority="258" operator="between">
      <formula>29</formula>
      <formula>32</formula>
    </cfRule>
  </conditionalFormatting>
  <conditionalFormatting sqref="U779">
    <cfRule type="cellIs" dxfId="1624" priority="257" operator="between">
      <formula>1</formula>
      <formula>4</formula>
    </cfRule>
  </conditionalFormatting>
  <conditionalFormatting sqref="U779">
    <cfRule type="cellIs" dxfId="1623" priority="256" operator="between">
      <formula>5</formula>
      <formula>8</formula>
    </cfRule>
  </conditionalFormatting>
  <conditionalFormatting sqref="U779">
    <cfRule type="cellIs" dxfId="1622" priority="255" operator="between">
      <formula>9</formula>
      <formula>12</formula>
    </cfRule>
  </conditionalFormatting>
  <conditionalFormatting sqref="U779">
    <cfRule type="cellIs" dxfId="1621" priority="254" operator="between">
      <formula>13</formula>
      <formula>16</formula>
    </cfRule>
  </conditionalFormatting>
  <conditionalFormatting sqref="U779">
    <cfRule type="cellIs" dxfId="1620" priority="253" operator="between">
      <formula>17</formula>
      <formula>20</formula>
    </cfRule>
  </conditionalFormatting>
  <conditionalFormatting sqref="U779">
    <cfRule type="cellIs" dxfId="1619" priority="252" operator="between">
      <formula>21</formula>
      <formula>24</formula>
    </cfRule>
  </conditionalFormatting>
  <conditionalFormatting sqref="U779">
    <cfRule type="cellIs" dxfId="1618" priority="251" operator="between">
      <formula>25</formula>
      <formula>28</formula>
    </cfRule>
  </conditionalFormatting>
  <conditionalFormatting sqref="U779">
    <cfRule type="cellIs" dxfId="1617" priority="250" operator="between">
      <formula>29</formula>
      <formula>32</formula>
    </cfRule>
  </conditionalFormatting>
  <conditionalFormatting sqref="Q779:S779">
    <cfRule type="cellIs" dxfId="1616" priority="242" operator="between">
      <formula>29</formula>
      <formula>32</formula>
    </cfRule>
    <cfRule type="cellIs" dxfId="1615" priority="243" operator="between">
      <formula>25</formula>
      <formula>28</formula>
    </cfRule>
    <cfRule type="cellIs" dxfId="1614" priority="244" operator="between">
      <formula>21</formula>
      <formula>24</formula>
    </cfRule>
    <cfRule type="cellIs" dxfId="1613" priority="245" operator="between">
      <formula>17</formula>
      <formula>20</formula>
    </cfRule>
    <cfRule type="cellIs" dxfId="1612" priority="246" operator="between">
      <formula>13</formula>
      <formula>16</formula>
    </cfRule>
    <cfRule type="cellIs" dxfId="1611" priority="247" operator="between">
      <formula>9</formula>
      <formula>12</formula>
    </cfRule>
    <cfRule type="cellIs" dxfId="1610" priority="248" operator="between">
      <formula>5</formula>
      <formula>8</formula>
    </cfRule>
    <cfRule type="cellIs" dxfId="1609" priority="249" operator="between">
      <formula>1</formula>
      <formula>4</formula>
    </cfRule>
  </conditionalFormatting>
  <conditionalFormatting sqref="Q779:S779">
    <cfRule type="cellIs" dxfId="1608" priority="234" operator="between">
      <formula>29</formula>
      <formula>32</formula>
    </cfRule>
    <cfRule type="cellIs" dxfId="1607" priority="235" operator="between">
      <formula>25</formula>
      <formula>28</formula>
    </cfRule>
    <cfRule type="cellIs" dxfId="1606" priority="236" operator="between">
      <formula>21</formula>
      <formula>24</formula>
    </cfRule>
    <cfRule type="cellIs" dxfId="1605" priority="237" operator="between">
      <formula>17</formula>
      <formula>20</formula>
    </cfRule>
    <cfRule type="cellIs" dxfId="1604" priority="238" operator="between">
      <formula>13</formula>
      <formula>16</formula>
    </cfRule>
    <cfRule type="cellIs" dxfId="1603" priority="239" operator="between">
      <formula>9</formula>
      <formula>12</formula>
    </cfRule>
    <cfRule type="cellIs" dxfId="1602" priority="240" operator="between">
      <formula>5</formula>
      <formula>8</formula>
    </cfRule>
    <cfRule type="cellIs" dxfId="1601" priority="241" operator="between">
      <formula>1</formula>
      <formula>4</formula>
    </cfRule>
  </conditionalFormatting>
  <conditionalFormatting sqref="H334:O334">
    <cfRule type="cellIs" dxfId="1600" priority="233" operator="between">
      <formula>1</formula>
      <formula>4</formula>
    </cfRule>
  </conditionalFormatting>
  <conditionalFormatting sqref="H334:O334">
    <cfRule type="cellIs" dxfId="1599" priority="232" operator="between">
      <formula>5</formula>
      <formula>8</formula>
    </cfRule>
  </conditionalFormatting>
  <conditionalFormatting sqref="H334:O334">
    <cfRule type="cellIs" dxfId="1598" priority="231" operator="between">
      <formula>9</formula>
      <formula>12</formula>
    </cfRule>
  </conditionalFormatting>
  <conditionalFormatting sqref="H334:O334">
    <cfRule type="cellIs" dxfId="1597" priority="230" operator="between">
      <formula>13</formula>
      <formula>16</formula>
    </cfRule>
  </conditionalFormatting>
  <conditionalFormatting sqref="H334:O334">
    <cfRule type="cellIs" dxfId="1596" priority="229" operator="between">
      <formula>17</formula>
      <formula>20</formula>
    </cfRule>
  </conditionalFormatting>
  <conditionalFormatting sqref="H334:O334">
    <cfRule type="cellIs" dxfId="1595" priority="228" operator="between">
      <formula>21</formula>
      <formula>24</formula>
    </cfRule>
  </conditionalFormatting>
  <conditionalFormatting sqref="H334:O334">
    <cfRule type="cellIs" dxfId="1594" priority="227" operator="between">
      <formula>25</formula>
      <formula>28</formula>
    </cfRule>
  </conditionalFormatting>
  <conditionalFormatting sqref="H334:O334">
    <cfRule type="cellIs" dxfId="1593" priority="226" operator="between">
      <formula>29</formula>
      <formula>32</formula>
    </cfRule>
  </conditionalFormatting>
  <conditionalFormatting sqref="Q334">
    <cfRule type="cellIs" dxfId="1592" priority="225" operator="between">
      <formula>1</formula>
      <formula>4</formula>
    </cfRule>
  </conditionalFormatting>
  <conditionalFormatting sqref="Q334">
    <cfRule type="cellIs" dxfId="1591" priority="224" operator="between">
      <formula>5</formula>
      <formula>8</formula>
    </cfRule>
  </conditionalFormatting>
  <conditionalFormatting sqref="Q334">
    <cfRule type="cellIs" dxfId="1590" priority="223" operator="between">
      <formula>9</formula>
      <formula>12</formula>
    </cfRule>
  </conditionalFormatting>
  <conditionalFormatting sqref="Q334">
    <cfRule type="cellIs" dxfId="1589" priority="222" operator="between">
      <formula>13</formula>
      <formula>16</formula>
    </cfRule>
  </conditionalFormatting>
  <conditionalFormatting sqref="Q334">
    <cfRule type="cellIs" dxfId="1588" priority="221" operator="between">
      <formula>17</formula>
      <formula>20</formula>
    </cfRule>
  </conditionalFormatting>
  <conditionalFormatting sqref="Q334">
    <cfRule type="cellIs" dxfId="1587" priority="220" operator="between">
      <formula>21</formula>
      <formula>24</formula>
    </cfRule>
  </conditionalFormatting>
  <conditionalFormatting sqref="Q334">
    <cfRule type="cellIs" dxfId="1586" priority="219" operator="between">
      <formula>25</formula>
      <formula>28</formula>
    </cfRule>
  </conditionalFormatting>
  <conditionalFormatting sqref="Q334">
    <cfRule type="cellIs" dxfId="1585" priority="218" operator="between">
      <formula>29</formula>
      <formula>32</formula>
    </cfRule>
  </conditionalFormatting>
  <conditionalFormatting sqref="R334:S334">
    <cfRule type="cellIs" dxfId="1584" priority="217" operator="between">
      <formula>1</formula>
      <formula>4</formula>
    </cfRule>
  </conditionalFormatting>
  <conditionalFormatting sqref="R334:S334">
    <cfRule type="cellIs" dxfId="1583" priority="216" operator="between">
      <formula>5</formula>
      <formula>8</formula>
    </cfRule>
  </conditionalFormatting>
  <conditionalFormatting sqref="R334:S334">
    <cfRule type="cellIs" dxfId="1582" priority="215" operator="between">
      <formula>9</formula>
      <formula>12</formula>
    </cfRule>
  </conditionalFormatting>
  <conditionalFormatting sqref="R334:S334">
    <cfRule type="cellIs" dxfId="1581" priority="214" operator="between">
      <formula>13</formula>
      <formula>16</formula>
    </cfRule>
  </conditionalFormatting>
  <conditionalFormatting sqref="R334:S334">
    <cfRule type="cellIs" dxfId="1580" priority="213" operator="between">
      <formula>17</formula>
      <formula>20</formula>
    </cfRule>
  </conditionalFormatting>
  <conditionalFormatting sqref="R334:S334">
    <cfRule type="cellIs" dxfId="1579" priority="212" operator="between">
      <formula>21</formula>
      <formula>24</formula>
    </cfRule>
  </conditionalFormatting>
  <conditionalFormatting sqref="R334:S334">
    <cfRule type="cellIs" dxfId="1578" priority="211" operator="between">
      <formula>25</formula>
      <formula>28</formula>
    </cfRule>
  </conditionalFormatting>
  <conditionalFormatting sqref="R334:S334">
    <cfRule type="cellIs" dxfId="1577" priority="210" operator="between">
      <formula>29</formula>
      <formula>32</formula>
    </cfRule>
  </conditionalFormatting>
  <conditionalFormatting sqref="U334">
    <cfRule type="cellIs" dxfId="1576" priority="209" operator="between">
      <formula>1</formula>
      <formula>4</formula>
    </cfRule>
  </conditionalFormatting>
  <conditionalFormatting sqref="U334">
    <cfRule type="cellIs" dxfId="1575" priority="208" operator="between">
      <formula>5</formula>
      <formula>8</formula>
    </cfRule>
  </conditionalFormatting>
  <conditionalFormatting sqref="U334">
    <cfRule type="cellIs" dxfId="1574" priority="207" operator="between">
      <formula>9</formula>
      <formula>12</formula>
    </cfRule>
  </conditionalFormatting>
  <conditionalFormatting sqref="U334">
    <cfRule type="cellIs" dxfId="1573" priority="206" operator="between">
      <formula>13</formula>
      <formula>16</formula>
    </cfRule>
  </conditionalFormatting>
  <conditionalFormatting sqref="U334">
    <cfRule type="cellIs" dxfId="1572" priority="205" operator="between">
      <formula>17</formula>
      <formula>20</formula>
    </cfRule>
  </conditionalFormatting>
  <conditionalFormatting sqref="U334">
    <cfRule type="cellIs" dxfId="1571" priority="204" operator="between">
      <formula>21</formula>
      <formula>24</formula>
    </cfRule>
  </conditionalFormatting>
  <conditionalFormatting sqref="U334">
    <cfRule type="cellIs" dxfId="1570" priority="203" operator="between">
      <formula>25</formula>
      <formula>28</formula>
    </cfRule>
  </conditionalFormatting>
  <conditionalFormatting sqref="U334">
    <cfRule type="cellIs" dxfId="1569" priority="202" operator="between">
      <formula>29</formula>
      <formula>32</formula>
    </cfRule>
  </conditionalFormatting>
  <conditionalFormatting sqref="Q334:S334">
    <cfRule type="cellIs" dxfId="1568" priority="194" operator="between">
      <formula>29</formula>
      <formula>32</formula>
    </cfRule>
    <cfRule type="cellIs" dxfId="1567" priority="195" operator="between">
      <formula>25</formula>
      <formula>28</formula>
    </cfRule>
    <cfRule type="cellIs" dxfId="1566" priority="196" operator="between">
      <formula>21</formula>
      <formula>24</formula>
    </cfRule>
    <cfRule type="cellIs" dxfId="1565" priority="197" operator="between">
      <formula>17</formula>
      <formula>20</formula>
    </cfRule>
    <cfRule type="cellIs" dxfId="1564" priority="198" operator="between">
      <formula>13</formula>
      <formula>16</formula>
    </cfRule>
    <cfRule type="cellIs" dxfId="1563" priority="199" operator="between">
      <formula>9</formula>
      <formula>12</formula>
    </cfRule>
    <cfRule type="cellIs" dxfId="1562" priority="200" operator="between">
      <formula>5</formula>
      <formula>8</formula>
    </cfRule>
    <cfRule type="cellIs" dxfId="1561" priority="201" operator="between">
      <formula>1</formula>
      <formula>4</formula>
    </cfRule>
  </conditionalFormatting>
  <conditionalFormatting sqref="Q334:S334">
    <cfRule type="cellIs" dxfId="1560" priority="186" operator="between">
      <formula>29</formula>
      <formula>32</formula>
    </cfRule>
    <cfRule type="cellIs" dxfId="1559" priority="187" operator="between">
      <formula>25</formula>
      <formula>28</formula>
    </cfRule>
    <cfRule type="cellIs" dxfId="1558" priority="188" operator="between">
      <formula>21</formula>
      <formula>24</formula>
    </cfRule>
    <cfRule type="cellIs" dxfId="1557" priority="189" operator="between">
      <formula>17</formula>
      <formula>20</formula>
    </cfRule>
    <cfRule type="cellIs" dxfId="1556" priority="190" operator="between">
      <formula>13</formula>
      <formula>16</formula>
    </cfRule>
    <cfRule type="cellIs" dxfId="1555" priority="191" operator="between">
      <formula>9</formula>
      <formula>12</formula>
    </cfRule>
    <cfRule type="cellIs" dxfId="1554" priority="192" operator="between">
      <formula>5</formula>
      <formula>8</formula>
    </cfRule>
    <cfRule type="cellIs" dxfId="1553" priority="193" operator="between">
      <formula>1</formula>
      <formula>4</formula>
    </cfRule>
  </conditionalFormatting>
  <conditionalFormatting sqref="H175:O175">
    <cfRule type="cellIs" dxfId="1552" priority="185" operator="between">
      <formula>1</formula>
      <formula>4</formula>
    </cfRule>
  </conditionalFormatting>
  <conditionalFormatting sqref="H175:O175">
    <cfRule type="cellIs" dxfId="1551" priority="184" operator="between">
      <formula>5</formula>
      <formula>8</formula>
    </cfRule>
  </conditionalFormatting>
  <conditionalFormatting sqref="H175:O175">
    <cfRule type="cellIs" dxfId="1550" priority="183" operator="between">
      <formula>9</formula>
      <formula>12</formula>
    </cfRule>
  </conditionalFormatting>
  <conditionalFormatting sqref="H175:O175">
    <cfRule type="cellIs" dxfId="1549" priority="182" operator="between">
      <formula>13</formula>
      <formula>16</formula>
    </cfRule>
  </conditionalFormatting>
  <conditionalFormatting sqref="H175:O175">
    <cfRule type="cellIs" dxfId="1548" priority="181" operator="between">
      <formula>17</formula>
      <formula>20</formula>
    </cfRule>
  </conditionalFormatting>
  <conditionalFormatting sqref="H175:O175">
    <cfRule type="cellIs" dxfId="1547" priority="180" operator="between">
      <formula>21</formula>
      <formula>24</formula>
    </cfRule>
  </conditionalFormatting>
  <conditionalFormatting sqref="H175:O175">
    <cfRule type="cellIs" dxfId="1546" priority="179" operator="between">
      <formula>25</formula>
      <formula>28</formula>
    </cfRule>
  </conditionalFormatting>
  <conditionalFormatting sqref="H175:O175">
    <cfRule type="cellIs" dxfId="1545" priority="178" operator="between">
      <formula>29</formula>
      <formula>32</formula>
    </cfRule>
  </conditionalFormatting>
  <conditionalFormatting sqref="R175:S175">
    <cfRule type="cellIs" dxfId="1544" priority="177" operator="between">
      <formula>1</formula>
      <formula>4</formula>
    </cfRule>
  </conditionalFormatting>
  <conditionalFormatting sqref="R175:S175">
    <cfRule type="cellIs" dxfId="1543" priority="176" operator="between">
      <formula>5</formula>
      <formula>8</formula>
    </cfRule>
  </conditionalFormatting>
  <conditionalFormatting sqref="R175:S175">
    <cfRule type="cellIs" dxfId="1542" priority="175" operator="between">
      <formula>9</formula>
      <formula>12</formula>
    </cfRule>
  </conditionalFormatting>
  <conditionalFormatting sqref="R175:S175">
    <cfRule type="cellIs" dxfId="1541" priority="174" operator="between">
      <formula>13</formula>
      <formula>16</formula>
    </cfRule>
  </conditionalFormatting>
  <conditionalFormatting sqref="R175:S175">
    <cfRule type="cellIs" dxfId="1540" priority="173" operator="between">
      <formula>17</formula>
      <formula>20</formula>
    </cfRule>
  </conditionalFormatting>
  <conditionalFormatting sqref="R175:S175">
    <cfRule type="cellIs" dxfId="1539" priority="172" operator="between">
      <formula>21</formula>
      <formula>24</formula>
    </cfRule>
  </conditionalFormatting>
  <conditionalFormatting sqref="R175:S175">
    <cfRule type="cellIs" dxfId="1538" priority="171" operator="between">
      <formula>25</formula>
      <formula>28</formula>
    </cfRule>
  </conditionalFormatting>
  <conditionalFormatting sqref="R175:S175">
    <cfRule type="cellIs" dxfId="1537" priority="170" operator="between">
      <formula>29</formula>
      <formula>32</formula>
    </cfRule>
  </conditionalFormatting>
  <conditionalFormatting sqref="Q175:S175">
    <cfRule type="cellIs" dxfId="1536" priority="162" operator="between">
      <formula>29</formula>
      <formula>32</formula>
    </cfRule>
    <cfRule type="cellIs" dxfId="1535" priority="163" operator="between">
      <formula>25</formula>
      <formula>28</formula>
    </cfRule>
    <cfRule type="cellIs" dxfId="1534" priority="164" operator="between">
      <formula>21</formula>
      <formula>24</formula>
    </cfRule>
    <cfRule type="cellIs" dxfId="1533" priority="165" operator="between">
      <formula>17</formula>
      <formula>20</formula>
    </cfRule>
    <cfRule type="cellIs" dxfId="1532" priority="166" operator="between">
      <formula>13</formula>
      <formula>16</formula>
    </cfRule>
    <cfRule type="cellIs" dxfId="1531" priority="167" operator="between">
      <formula>9</formula>
      <formula>12</formula>
    </cfRule>
    <cfRule type="cellIs" dxfId="1530" priority="168" operator="between">
      <formula>5</formula>
      <formula>8</formula>
    </cfRule>
    <cfRule type="cellIs" dxfId="1529" priority="169" operator="between">
      <formula>1</formula>
      <formula>4</formula>
    </cfRule>
  </conditionalFormatting>
  <conditionalFormatting sqref="Q175:S175">
    <cfRule type="cellIs" dxfId="1528" priority="154" operator="between">
      <formula>29</formula>
      <formula>32</formula>
    </cfRule>
    <cfRule type="cellIs" dxfId="1527" priority="155" operator="between">
      <formula>25</formula>
      <formula>28</formula>
    </cfRule>
    <cfRule type="cellIs" dxfId="1526" priority="156" operator="between">
      <formula>21</formula>
      <formula>24</formula>
    </cfRule>
    <cfRule type="cellIs" dxfId="1525" priority="157" operator="between">
      <formula>17</formula>
      <formula>20</formula>
    </cfRule>
    <cfRule type="cellIs" dxfId="1524" priority="158" operator="between">
      <formula>13</formula>
      <formula>16</formula>
    </cfRule>
    <cfRule type="cellIs" dxfId="1523" priority="159" operator="between">
      <formula>9</formula>
      <formula>12</formula>
    </cfRule>
    <cfRule type="cellIs" dxfId="1522" priority="160" operator="between">
      <formula>5</formula>
      <formula>8</formula>
    </cfRule>
    <cfRule type="cellIs" dxfId="1521" priority="161" operator="between">
      <formula>1</formula>
      <formula>4</formula>
    </cfRule>
  </conditionalFormatting>
  <conditionalFormatting sqref="D175">
    <cfRule type="containsText" dxfId="1520" priority="153" operator="containsText" text="TBD">
      <formula>NOT(ISERROR(SEARCH("TBD",D175)))</formula>
    </cfRule>
  </conditionalFormatting>
  <conditionalFormatting sqref="H268:O268">
    <cfRule type="cellIs" dxfId="1519" priority="152" operator="between">
      <formula>1</formula>
      <formula>4</formula>
    </cfRule>
  </conditionalFormatting>
  <conditionalFormatting sqref="H268:O268">
    <cfRule type="cellIs" dxfId="1518" priority="151" operator="between">
      <formula>5</formula>
      <formula>8</formula>
    </cfRule>
  </conditionalFormatting>
  <conditionalFormatting sqref="H268:O268">
    <cfRule type="cellIs" dxfId="1517" priority="150" operator="between">
      <formula>9</formula>
      <formula>12</formula>
    </cfRule>
  </conditionalFormatting>
  <conditionalFormatting sqref="H268:O268">
    <cfRule type="cellIs" dxfId="1516" priority="149" operator="between">
      <formula>13</formula>
      <formula>16</formula>
    </cfRule>
  </conditionalFormatting>
  <conditionalFormatting sqref="H268:O268">
    <cfRule type="cellIs" dxfId="1515" priority="148" operator="between">
      <formula>17</formula>
      <formula>20</formula>
    </cfRule>
  </conditionalFormatting>
  <conditionalFormatting sqref="H268:O268">
    <cfRule type="cellIs" dxfId="1514" priority="147" operator="between">
      <formula>21</formula>
      <formula>24</formula>
    </cfRule>
  </conditionalFormatting>
  <conditionalFormatting sqref="H268:O268">
    <cfRule type="cellIs" dxfId="1513" priority="146" operator="between">
      <formula>25</formula>
      <formula>28</formula>
    </cfRule>
  </conditionalFormatting>
  <conditionalFormatting sqref="H268:O268">
    <cfRule type="cellIs" dxfId="1512" priority="145" operator="between">
      <formula>29</formula>
      <formula>32</formula>
    </cfRule>
  </conditionalFormatting>
  <conditionalFormatting sqref="Q268">
    <cfRule type="cellIs" dxfId="1511" priority="144" operator="between">
      <formula>1</formula>
      <formula>4</formula>
    </cfRule>
  </conditionalFormatting>
  <conditionalFormatting sqref="Q268">
    <cfRule type="cellIs" dxfId="1510" priority="143" operator="between">
      <formula>5</formula>
      <formula>8</formula>
    </cfRule>
  </conditionalFormatting>
  <conditionalFormatting sqref="Q268">
    <cfRule type="cellIs" dxfId="1509" priority="142" operator="between">
      <formula>9</formula>
      <formula>12</formula>
    </cfRule>
  </conditionalFormatting>
  <conditionalFormatting sqref="Q268">
    <cfRule type="cellIs" dxfId="1508" priority="141" operator="between">
      <formula>13</formula>
      <formula>16</formula>
    </cfRule>
  </conditionalFormatting>
  <conditionalFormatting sqref="Q268">
    <cfRule type="cellIs" dxfId="1507" priority="140" operator="between">
      <formula>17</formula>
      <formula>20</formula>
    </cfRule>
  </conditionalFormatting>
  <conditionalFormatting sqref="Q268">
    <cfRule type="cellIs" dxfId="1506" priority="139" operator="between">
      <formula>21</formula>
      <formula>24</formula>
    </cfRule>
  </conditionalFormatting>
  <conditionalFormatting sqref="Q268">
    <cfRule type="cellIs" dxfId="1505" priority="138" operator="between">
      <formula>25</formula>
      <formula>28</formula>
    </cfRule>
  </conditionalFormatting>
  <conditionalFormatting sqref="Q268">
    <cfRule type="cellIs" dxfId="1504" priority="137" operator="between">
      <formula>29</formula>
      <formula>32</formula>
    </cfRule>
  </conditionalFormatting>
  <conditionalFormatting sqref="U268">
    <cfRule type="cellIs" dxfId="1503" priority="128" operator="between">
      <formula>1</formula>
      <formula>4</formula>
    </cfRule>
  </conditionalFormatting>
  <conditionalFormatting sqref="U268">
    <cfRule type="cellIs" dxfId="1502" priority="127" operator="between">
      <formula>5</formula>
      <formula>8</formula>
    </cfRule>
  </conditionalFormatting>
  <conditionalFormatting sqref="U268">
    <cfRule type="cellIs" dxfId="1501" priority="126" operator="between">
      <formula>9</formula>
      <formula>12</formula>
    </cfRule>
  </conditionalFormatting>
  <conditionalFormatting sqref="U268">
    <cfRule type="cellIs" dxfId="1500" priority="125" operator="between">
      <formula>13</formula>
      <formula>16</formula>
    </cfRule>
  </conditionalFormatting>
  <conditionalFormatting sqref="U268">
    <cfRule type="cellIs" dxfId="1499" priority="124" operator="between">
      <formula>17</formula>
      <formula>20</formula>
    </cfRule>
  </conditionalFormatting>
  <conditionalFormatting sqref="U268">
    <cfRule type="cellIs" dxfId="1498" priority="123" operator="between">
      <formula>21</formula>
      <formula>24</formula>
    </cfRule>
  </conditionalFormatting>
  <conditionalFormatting sqref="U268">
    <cfRule type="cellIs" dxfId="1497" priority="122" operator="between">
      <formula>25</formula>
      <formula>28</formula>
    </cfRule>
  </conditionalFormatting>
  <conditionalFormatting sqref="U268">
    <cfRule type="cellIs" dxfId="1496" priority="121" operator="between">
      <formula>29</formula>
      <formula>32</formula>
    </cfRule>
  </conditionalFormatting>
  <conditionalFormatting sqref="R268:S268">
    <cfRule type="cellIs" dxfId="1495" priority="136" operator="between">
      <formula>1</formula>
      <formula>4</formula>
    </cfRule>
  </conditionalFormatting>
  <conditionalFormatting sqref="R268:S268">
    <cfRule type="cellIs" dxfId="1494" priority="135" operator="between">
      <formula>5</formula>
      <formula>8</formula>
    </cfRule>
  </conditionalFormatting>
  <conditionalFormatting sqref="R268:S268">
    <cfRule type="cellIs" dxfId="1493" priority="134" operator="between">
      <formula>9</formula>
      <formula>12</formula>
    </cfRule>
  </conditionalFormatting>
  <conditionalFormatting sqref="R268:S268">
    <cfRule type="cellIs" dxfId="1492" priority="133" operator="between">
      <formula>13</formula>
      <formula>16</formula>
    </cfRule>
  </conditionalFormatting>
  <conditionalFormatting sqref="R268:S268">
    <cfRule type="cellIs" dxfId="1491" priority="132" operator="between">
      <formula>17</formula>
      <formula>20</formula>
    </cfRule>
  </conditionalFormatting>
  <conditionalFormatting sqref="R268:S268">
    <cfRule type="cellIs" dxfId="1490" priority="131" operator="between">
      <formula>21</formula>
      <formula>24</formula>
    </cfRule>
  </conditionalFormatting>
  <conditionalFormatting sqref="R268:S268">
    <cfRule type="cellIs" dxfId="1489" priority="130" operator="between">
      <formula>25</formula>
      <formula>28</formula>
    </cfRule>
  </conditionalFormatting>
  <conditionalFormatting sqref="R268:S268">
    <cfRule type="cellIs" dxfId="1488" priority="129" operator="between">
      <formula>29</formula>
      <formula>32</formula>
    </cfRule>
  </conditionalFormatting>
  <conditionalFormatting sqref="Q268:S268">
    <cfRule type="cellIs" dxfId="1487" priority="113" operator="between">
      <formula>29</formula>
      <formula>32</formula>
    </cfRule>
    <cfRule type="cellIs" dxfId="1486" priority="114" operator="between">
      <formula>25</formula>
      <formula>28</formula>
    </cfRule>
    <cfRule type="cellIs" dxfId="1485" priority="115" operator="between">
      <formula>21</formula>
      <formula>24</formula>
    </cfRule>
    <cfRule type="cellIs" dxfId="1484" priority="116" operator="between">
      <formula>17</formula>
      <formula>20</formula>
    </cfRule>
    <cfRule type="cellIs" dxfId="1483" priority="117" operator="between">
      <formula>13</formula>
      <formula>16</formula>
    </cfRule>
    <cfRule type="cellIs" dxfId="1482" priority="118" operator="between">
      <formula>9</formula>
      <formula>12</formula>
    </cfRule>
    <cfRule type="cellIs" dxfId="1481" priority="119" operator="between">
      <formula>5</formula>
      <formula>8</formula>
    </cfRule>
    <cfRule type="cellIs" dxfId="1480" priority="120" operator="between">
      <formula>1</formula>
      <formula>4</formula>
    </cfRule>
  </conditionalFormatting>
  <conditionalFormatting sqref="Q268:S268">
    <cfRule type="cellIs" dxfId="1479" priority="105" operator="between">
      <formula>29</formula>
      <formula>32</formula>
    </cfRule>
    <cfRule type="cellIs" dxfId="1478" priority="106" operator="between">
      <formula>25</formula>
      <formula>28</formula>
    </cfRule>
    <cfRule type="cellIs" dxfId="1477" priority="107" operator="between">
      <formula>21</formula>
      <formula>24</formula>
    </cfRule>
    <cfRule type="cellIs" dxfId="1476" priority="108" operator="between">
      <formula>17</formula>
      <formula>20</formula>
    </cfRule>
    <cfRule type="cellIs" dxfId="1475" priority="109" operator="between">
      <formula>13</formula>
      <formula>16</formula>
    </cfRule>
    <cfRule type="cellIs" dxfId="1474" priority="110" operator="between">
      <formula>9</formula>
      <formula>12</formula>
    </cfRule>
    <cfRule type="cellIs" dxfId="1473" priority="111" operator="between">
      <formula>5</formula>
      <formula>8</formula>
    </cfRule>
    <cfRule type="cellIs" dxfId="1472" priority="112" operator="between">
      <formula>1</formula>
      <formula>4</formula>
    </cfRule>
  </conditionalFormatting>
  <conditionalFormatting sqref="H751:O751">
    <cfRule type="cellIs" dxfId="1471" priority="104" operator="between">
      <formula>1</formula>
      <formula>4</formula>
    </cfRule>
  </conditionalFormatting>
  <conditionalFormatting sqref="H751:O751">
    <cfRule type="cellIs" dxfId="1470" priority="103" operator="between">
      <formula>5</formula>
      <formula>8</formula>
    </cfRule>
  </conditionalFormatting>
  <conditionalFormatting sqref="H751:O751">
    <cfRule type="cellIs" dxfId="1469" priority="102" operator="between">
      <formula>9</formula>
      <formula>12</formula>
    </cfRule>
  </conditionalFormatting>
  <conditionalFormatting sqref="H751:O751">
    <cfRule type="cellIs" dxfId="1468" priority="101" operator="between">
      <formula>13</formula>
      <formula>16</formula>
    </cfRule>
  </conditionalFormatting>
  <conditionalFormatting sqref="H751:O751">
    <cfRule type="cellIs" dxfId="1467" priority="100" operator="between">
      <formula>17</formula>
      <formula>20</formula>
    </cfRule>
  </conditionalFormatting>
  <conditionalFormatting sqref="H751:O751">
    <cfRule type="cellIs" dxfId="1466" priority="99" operator="between">
      <formula>21</formula>
      <formula>24</formula>
    </cfRule>
  </conditionalFormatting>
  <conditionalFormatting sqref="H751:O751">
    <cfRule type="cellIs" dxfId="1465" priority="98" operator="between">
      <formula>25</formula>
      <formula>28</formula>
    </cfRule>
  </conditionalFormatting>
  <conditionalFormatting sqref="H751:O751">
    <cfRule type="cellIs" dxfId="1464" priority="97" operator="between">
      <formula>29</formula>
      <formula>32</formula>
    </cfRule>
  </conditionalFormatting>
  <conditionalFormatting sqref="Q751:T751">
    <cfRule type="cellIs" dxfId="1463" priority="96" operator="between">
      <formula>1</formula>
      <formula>4</formula>
    </cfRule>
  </conditionalFormatting>
  <conditionalFormatting sqref="Q751:T751">
    <cfRule type="cellIs" dxfId="1462" priority="95" operator="between">
      <formula>5</formula>
      <formula>8</formula>
    </cfRule>
  </conditionalFormatting>
  <conditionalFormatting sqref="Q751:T751">
    <cfRule type="cellIs" dxfId="1461" priority="94" operator="between">
      <formula>9</formula>
      <formula>12</formula>
    </cfRule>
  </conditionalFormatting>
  <conditionalFormatting sqref="Q751:T751">
    <cfRule type="cellIs" dxfId="1460" priority="93" operator="between">
      <formula>13</formula>
      <formula>16</formula>
    </cfRule>
  </conditionalFormatting>
  <conditionalFormatting sqref="Q751:T751">
    <cfRule type="cellIs" dxfId="1459" priority="92" operator="between">
      <formula>17</formula>
      <formula>20</formula>
    </cfRule>
  </conditionalFormatting>
  <conditionalFormatting sqref="Q751:T751">
    <cfRule type="cellIs" dxfId="1458" priority="91" operator="between">
      <formula>21</formula>
      <formula>24</formula>
    </cfRule>
  </conditionalFormatting>
  <conditionalFormatting sqref="Q751:T751">
    <cfRule type="cellIs" dxfId="1457" priority="90" operator="between">
      <formula>25</formula>
      <formula>28</formula>
    </cfRule>
  </conditionalFormatting>
  <conditionalFormatting sqref="Q751:T751">
    <cfRule type="cellIs" dxfId="1456" priority="89" operator="between">
      <formula>29</formula>
      <formula>32</formula>
    </cfRule>
  </conditionalFormatting>
  <conditionalFormatting sqref="U751">
    <cfRule type="cellIs" dxfId="1455" priority="88" operator="between">
      <formula>1</formula>
      <formula>4</formula>
    </cfRule>
  </conditionalFormatting>
  <conditionalFormatting sqref="U751">
    <cfRule type="cellIs" dxfId="1454" priority="87" operator="between">
      <formula>5</formula>
      <formula>8</formula>
    </cfRule>
  </conditionalFormatting>
  <conditionalFormatting sqref="U751">
    <cfRule type="cellIs" dxfId="1453" priority="86" operator="between">
      <formula>9</formula>
      <formula>12</formula>
    </cfRule>
  </conditionalFormatting>
  <conditionalFormatting sqref="U751">
    <cfRule type="cellIs" dxfId="1452" priority="85" operator="between">
      <formula>13</formula>
      <formula>16</formula>
    </cfRule>
  </conditionalFormatting>
  <conditionalFormatting sqref="U751">
    <cfRule type="cellIs" dxfId="1451" priority="84" operator="between">
      <formula>17</formula>
      <formula>20</formula>
    </cfRule>
  </conditionalFormatting>
  <conditionalFormatting sqref="U751">
    <cfRule type="cellIs" dxfId="1450" priority="83" operator="between">
      <formula>21</formula>
      <formula>24</formula>
    </cfRule>
  </conditionalFormatting>
  <conditionalFormatting sqref="U751">
    <cfRule type="cellIs" dxfId="1449" priority="82" operator="between">
      <formula>25</formula>
      <formula>28</formula>
    </cfRule>
  </conditionalFormatting>
  <conditionalFormatting sqref="U751">
    <cfRule type="cellIs" dxfId="1448" priority="81" operator="between">
      <formula>29</formula>
      <formula>32</formula>
    </cfRule>
  </conditionalFormatting>
  <conditionalFormatting sqref="Q751:S751">
    <cfRule type="cellIs" dxfId="1447" priority="73" operator="between">
      <formula>29</formula>
      <formula>32</formula>
    </cfRule>
    <cfRule type="cellIs" dxfId="1446" priority="74" operator="between">
      <formula>25</formula>
      <formula>28</formula>
    </cfRule>
    <cfRule type="cellIs" dxfId="1445" priority="75" operator="between">
      <formula>21</formula>
      <formula>24</formula>
    </cfRule>
    <cfRule type="cellIs" dxfId="1444" priority="76" operator="between">
      <formula>17</formula>
      <formula>20</formula>
    </cfRule>
    <cfRule type="cellIs" dxfId="1443" priority="77" operator="between">
      <formula>13</formula>
      <formula>16</formula>
    </cfRule>
    <cfRule type="cellIs" dxfId="1442" priority="78" operator="between">
      <formula>9</formula>
      <formula>12</formula>
    </cfRule>
    <cfRule type="cellIs" dxfId="1441" priority="79" operator="between">
      <formula>5</formula>
      <formula>8</formula>
    </cfRule>
    <cfRule type="cellIs" dxfId="1440" priority="80" operator="between">
      <formula>1</formula>
      <formula>4</formula>
    </cfRule>
  </conditionalFormatting>
  <conditionalFormatting sqref="Q751:S751">
    <cfRule type="cellIs" dxfId="1439" priority="65" operator="between">
      <formula>29</formula>
      <formula>32</formula>
    </cfRule>
    <cfRule type="cellIs" dxfId="1438" priority="66" operator="between">
      <formula>25</formula>
      <formula>28</formula>
    </cfRule>
    <cfRule type="cellIs" dxfId="1437" priority="67" operator="between">
      <formula>21</formula>
      <formula>24</formula>
    </cfRule>
    <cfRule type="cellIs" dxfId="1436" priority="68" operator="between">
      <formula>17</formula>
      <formula>20</formula>
    </cfRule>
    <cfRule type="cellIs" dxfId="1435" priority="69" operator="between">
      <formula>13</formula>
      <formula>16</formula>
    </cfRule>
    <cfRule type="cellIs" dxfId="1434" priority="70" operator="between">
      <formula>9</formula>
      <formula>12</formula>
    </cfRule>
    <cfRule type="cellIs" dxfId="1433" priority="71" operator="between">
      <formula>5</formula>
      <formula>8</formula>
    </cfRule>
    <cfRule type="cellIs" dxfId="1432" priority="72" operator="between">
      <formula>1</formula>
      <formula>4</formula>
    </cfRule>
  </conditionalFormatting>
  <conditionalFormatting sqref="H242:O242">
    <cfRule type="cellIs" dxfId="1431" priority="64" operator="between">
      <formula>1</formula>
      <formula>4</formula>
    </cfRule>
  </conditionalFormatting>
  <conditionalFormatting sqref="H242:O242">
    <cfRule type="cellIs" dxfId="1430" priority="63" operator="between">
      <formula>5</formula>
      <formula>8</formula>
    </cfRule>
  </conditionalFormatting>
  <conditionalFormatting sqref="H242:O242">
    <cfRule type="cellIs" dxfId="1429" priority="62" operator="between">
      <formula>9</formula>
      <formula>12</formula>
    </cfRule>
  </conditionalFormatting>
  <conditionalFormatting sqref="H242:O242">
    <cfRule type="cellIs" dxfId="1428" priority="61" operator="between">
      <formula>13</formula>
      <formula>16</formula>
    </cfRule>
  </conditionalFormatting>
  <conditionalFormatting sqref="H242:O242">
    <cfRule type="cellIs" dxfId="1427" priority="60" operator="between">
      <formula>17</formula>
      <formula>20</formula>
    </cfRule>
  </conditionalFormatting>
  <conditionalFormatting sqref="H242:O242">
    <cfRule type="cellIs" dxfId="1426" priority="59" operator="between">
      <formula>21</formula>
      <formula>24</formula>
    </cfRule>
  </conditionalFormatting>
  <conditionalFormatting sqref="H242:O242">
    <cfRule type="cellIs" dxfId="1425" priority="58" operator="between">
      <formula>25</formula>
      <formula>28</formula>
    </cfRule>
  </conditionalFormatting>
  <conditionalFormatting sqref="H242:O242">
    <cfRule type="cellIs" dxfId="1424" priority="57" operator="between">
      <formula>29</formula>
      <formula>32</formula>
    </cfRule>
  </conditionalFormatting>
  <conditionalFormatting sqref="Q242:T242">
    <cfRule type="cellIs" dxfId="1423" priority="56" operator="between">
      <formula>1</formula>
      <formula>4</formula>
    </cfRule>
  </conditionalFormatting>
  <conditionalFormatting sqref="Q242:T242">
    <cfRule type="cellIs" dxfId="1422" priority="55" operator="between">
      <formula>5</formula>
      <formula>8</formula>
    </cfRule>
  </conditionalFormatting>
  <conditionalFormatting sqref="Q242:T242">
    <cfRule type="cellIs" dxfId="1421" priority="54" operator="between">
      <formula>9</formula>
      <formula>12</formula>
    </cfRule>
  </conditionalFormatting>
  <conditionalFormatting sqref="Q242:T242">
    <cfRule type="cellIs" dxfId="1420" priority="53" operator="between">
      <formula>13</formula>
      <formula>16</formula>
    </cfRule>
  </conditionalFormatting>
  <conditionalFormatting sqref="Q242:T242">
    <cfRule type="cellIs" dxfId="1419" priority="52" operator="between">
      <formula>17</formula>
      <formula>20</formula>
    </cfRule>
  </conditionalFormatting>
  <conditionalFormatting sqref="Q242:T242">
    <cfRule type="cellIs" dxfId="1418" priority="51" operator="between">
      <formula>21</formula>
      <formula>24</formula>
    </cfRule>
  </conditionalFormatting>
  <conditionalFormatting sqref="Q242:T242">
    <cfRule type="cellIs" dxfId="1417" priority="50" operator="between">
      <formula>25</formula>
      <formula>28</formula>
    </cfRule>
  </conditionalFormatting>
  <conditionalFormatting sqref="Q242:T242">
    <cfRule type="cellIs" dxfId="1416" priority="49" operator="between">
      <formula>29</formula>
      <formula>32</formula>
    </cfRule>
  </conditionalFormatting>
  <conditionalFormatting sqref="U242">
    <cfRule type="cellIs" dxfId="1415" priority="48" operator="between">
      <formula>1</formula>
      <formula>4</formula>
    </cfRule>
  </conditionalFormatting>
  <conditionalFormatting sqref="U242">
    <cfRule type="cellIs" dxfId="1414" priority="47" operator="between">
      <formula>5</formula>
      <formula>8</formula>
    </cfRule>
  </conditionalFormatting>
  <conditionalFormatting sqref="U242">
    <cfRule type="cellIs" dxfId="1413" priority="46" operator="between">
      <formula>9</formula>
      <formula>12</formula>
    </cfRule>
  </conditionalFormatting>
  <conditionalFormatting sqref="U242">
    <cfRule type="cellIs" dxfId="1412" priority="45" operator="between">
      <formula>13</formula>
      <formula>16</formula>
    </cfRule>
  </conditionalFormatting>
  <conditionalFormatting sqref="U242">
    <cfRule type="cellIs" dxfId="1411" priority="44" operator="between">
      <formula>17</formula>
      <formula>20</formula>
    </cfRule>
  </conditionalFormatting>
  <conditionalFormatting sqref="U242">
    <cfRule type="cellIs" dxfId="1410" priority="43" operator="between">
      <formula>21</formula>
      <formula>24</formula>
    </cfRule>
  </conditionalFormatting>
  <conditionalFormatting sqref="U242">
    <cfRule type="cellIs" dxfId="1409" priority="42" operator="between">
      <formula>25</formula>
      <formula>28</formula>
    </cfRule>
  </conditionalFormatting>
  <conditionalFormatting sqref="U242">
    <cfRule type="cellIs" dxfId="1408" priority="41" operator="between">
      <formula>29</formula>
      <formula>32</formula>
    </cfRule>
  </conditionalFormatting>
  <conditionalFormatting sqref="Q242:S242">
    <cfRule type="cellIs" dxfId="1407" priority="33" operator="between">
      <formula>29</formula>
      <formula>32</formula>
    </cfRule>
    <cfRule type="cellIs" dxfId="1406" priority="34" operator="between">
      <formula>25</formula>
      <formula>28</formula>
    </cfRule>
    <cfRule type="cellIs" dxfId="1405" priority="35" operator="between">
      <formula>21</formula>
      <formula>24</formula>
    </cfRule>
    <cfRule type="cellIs" dxfId="1404" priority="36" operator="between">
      <formula>17</formula>
      <formula>20</formula>
    </cfRule>
    <cfRule type="cellIs" dxfId="1403" priority="37" operator="between">
      <formula>13</formula>
      <formula>16</formula>
    </cfRule>
    <cfRule type="cellIs" dxfId="1402" priority="38" operator="between">
      <formula>9</formula>
      <formula>12</formula>
    </cfRule>
    <cfRule type="cellIs" dxfId="1401" priority="39" operator="between">
      <formula>5</formula>
      <formula>8</formula>
    </cfRule>
    <cfRule type="cellIs" dxfId="1400" priority="40" operator="between">
      <formula>1</formula>
      <formula>4</formula>
    </cfRule>
  </conditionalFormatting>
  <conditionalFormatting sqref="Q242:S242">
    <cfRule type="cellIs" dxfId="1399" priority="25" operator="between">
      <formula>29</formula>
      <formula>32</formula>
    </cfRule>
    <cfRule type="cellIs" dxfId="1398" priority="26" operator="between">
      <formula>25</formula>
      <formula>28</formula>
    </cfRule>
    <cfRule type="cellIs" dxfId="1397" priority="27" operator="between">
      <formula>21</formula>
      <formula>24</formula>
    </cfRule>
    <cfRule type="cellIs" dxfId="1396" priority="28" operator="between">
      <formula>17</formula>
      <formula>20</formula>
    </cfRule>
    <cfRule type="cellIs" dxfId="1395" priority="29" operator="between">
      <formula>13</formula>
      <formula>16</formula>
    </cfRule>
    <cfRule type="cellIs" dxfId="1394" priority="30" operator="between">
      <formula>9</formula>
      <formula>12</formula>
    </cfRule>
    <cfRule type="cellIs" dxfId="1393" priority="31" operator="between">
      <formula>5</formula>
      <formula>8</formula>
    </cfRule>
    <cfRule type="cellIs" dxfId="1392" priority="32" operator="between">
      <formula>1</formula>
      <formula>4</formula>
    </cfRule>
  </conditionalFormatting>
  <conditionalFormatting sqref="DL73:DL104 DH73:DH104 DD73:DD104 CZ73:CZ104 CV73:CV104 CR73:CR104 CN73:CN104">
    <cfRule type="cellIs" dxfId="1391" priority="17" operator="between">
      <formula>29</formula>
      <formula>32</formula>
    </cfRule>
    <cfRule type="cellIs" dxfId="1390" priority="18" operator="between">
      <formula>25</formula>
      <formula>28</formula>
    </cfRule>
    <cfRule type="cellIs" dxfId="1389" priority="19" operator="between">
      <formula>21</formula>
      <formula>24</formula>
    </cfRule>
    <cfRule type="cellIs" dxfId="1388" priority="20" operator="between">
      <formula>17</formula>
      <formula>20</formula>
    </cfRule>
    <cfRule type="cellIs" dxfId="1387" priority="21" operator="between">
      <formula>13</formula>
      <formula>16</formula>
    </cfRule>
    <cfRule type="cellIs" dxfId="1386" priority="22" operator="between">
      <formula>9</formula>
      <formula>12</formula>
    </cfRule>
    <cfRule type="cellIs" dxfId="1385" priority="23" operator="between">
      <formula>5</formula>
      <formula>8</formula>
    </cfRule>
    <cfRule type="cellIs" dxfId="1384" priority="24" operator="between">
      <formula>1</formula>
      <formula>4</formula>
    </cfRule>
  </conditionalFormatting>
  <conditionalFormatting sqref="AJ3:AJ34">
    <cfRule type="cellIs" dxfId="15" priority="9" operator="between">
      <formula>29</formula>
      <formula>32</formula>
    </cfRule>
    <cfRule type="cellIs" dxfId="14" priority="10" operator="between">
      <formula>25</formula>
      <formula>28</formula>
    </cfRule>
    <cfRule type="cellIs" dxfId="13" priority="11" operator="between">
      <formula>21</formula>
      <formula>24</formula>
    </cfRule>
    <cfRule type="cellIs" dxfId="12" priority="12" operator="between">
      <formula>17</formula>
      <formula>20</formula>
    </cfRule>
    <cfRule type="cellIs" dxfId="11" priority="13" operator="between">
      <formula>13</formula>
      <formula>16</formula>
    </cfRule>
    <cfRule type="cellIs" dxfId="10" priority="14" operator="between">
      <formula>9</formula>
      <formula>12</formula>
    </cfRule>
    <cfRule type="cellIs" dxfId="9" priority="15" operator="between">
      <formula>5</formula>
      <formula>8</formula>
    </cfRule>
    <cfRule type="cellIs" dxfId="8" priority="16" operator="between">
      <formula>1</formula>
      <formula>4</formula>
    </cfRule>
  </conditionalFormatting>
  <conditionalFormatting sqref="AJ283:AJ314">
    <cfRule type="cellIs" dxfId="7" priority="1" operator="between">
      <formula>29</formula>
      <formula>32</formula>
    </cfRule>
    <cfRule type="cellIs" dxfId="6" priority="2" operator="between">
      <formula>25</formula>
      <formula>28</formula>
    </cfRule>
    <cfRule type="cellIs" dxfId="5" priority="3" operator="between">
      <formula>21</formula>
      <formula>24</formula>
    </cfRule>
    <cfRule type="cellIs" dxfId="4" priority="4" operator="between">
      <formula>17</formula>
      <formula>20</formula>
    </cfRule>
    <cfRule type="cellIs" dxfId="3" priority="5" operator="between">
      <formula>13</formula>
      <formula>16</formula>
    </cfRule>
    <cfRule type="cellIs" dxfId="2" priority="6" operator="between">
      <formula>9</formula>
      <formula>12</formula>
    </cfRule>
    <cfRule type="cellIs" dxfId="1" priority="7" operator="between">
      <formula>5</formula>
      <formula>8</formula>
    </cfRule>
    <cfRule type="cellIs" dxfId="0" priority="8" operator="between">
      <formula>1</formula>
      <formula>4</formula>
    </cfRule>
  </conditionalFormatting>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DVOA</vt:lpstr>
      <vt:lpstr>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M. Roy</dc:creator>
  <cp:lastModifiedBy>Dennis Roy</cp:lastModifiedBy>
  <dcterms:created xsi:type="dcterms:W3CDTF">2021-05-22T01:14:41Z</dcterms:created>
  <dcterms:modified xsi:type="dcterms:W3CDTF">2022-09-28T01:13:46Z</dcterms:modified>
</cp:coreProperties>
</file>